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queryTables/queryTable2.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nibio-my.sharepoint.com/personal/moritz_shore_nibio_no/Documents/Desktop/"/>
    </mc:Choice>
  </mc:AlternateContent>
  <xr:revisionPtr revIDLastSave="573" documentId="13_ncr:1_{4F85353F-FD01-400B-98E3-C07AE27BCBC2}" xr6:coauthVersionLast="47" xr6:coauthVersionMax="47" xr10:uidLastSave="{AF428AE2-536D-4A13-B50A-05CD14070079}"/>
  <bookViews>
    <workbookView xWindow="-120" yWindow="-120" windowWidth="29040" windowHeight="15990" xr2:uid="{ACF5869A-6A03-49F0-AD7E-DBE336870648}"/>
  </bookViews>
  <sheets>
    <sheet name="swatsoil" sheetId="2" r:id="rId1"/>
    <sheet name="AWC" sheetId="11" r:id="rId2"/>
    <sheet name="Soil Albedo" sheetId="8" r:id="rId3"/>
    <sheet name="K_USLE" sheetId="7" r:id="rId4"/>
    <sheet name="Moist Bulk Density" sheetId="6" r:id="rId5"/>
    <sheet name="Soil Layers" sheetId="9" r:id="rId6"/>
  </sheets>
  <definedNames>
    <definedName name="ExternalData_1" localSheetId="0" hidden="1">swatsoil!$A$1:$EV$72</definedName>
    <definedName name="ExternalData_3" localSheetId="1" hidden="1">AWC!$A$1:$F$285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7" i="11" l="1"/>
  <c r="H215" i="11"/>
  <c r="H285" i="11"/>
  <c r="I285" i="11"/>
  <c r="H281" i="11"/>
  <c r="H282" i="11"/>
  <c r="H283" i="11"/>
  <c r="H284" i="11"/>
  <c r="I281" i="11"/>
  <c r="I282" i="11"/>
  <c r="I283" i="11"/>
  <c r="I284" i="11"/>
  <c r="H268" i="11"/>
  <c r="H269" i="11"/>
  <c r="H270" i="11"/>
  <c r="H271" i="11"/>
  <c r="H272" i="11"/>
  <c r="H273" i="11"/>
  <c r="H274" i="11"/>
  <c r="H275" i="11"/>
  <c r="H276" i="11"/>
  <c r="H277" i="11"/>
  <c r="H278" i="11"/>
  <c r="H279" i="11"/>
  <c r="H280" i="11"/>
  <c r="I268" i="11"/>
  <c r="I269" i="11"/>
  <c r="I270" i="11"/>
  <c r="I271" i="11"/>
  <c r="I272" i="11"/>
  <c r="I273" i="11"/>
  <c r="I274" i="11"/>
  <c r="I275" i="11"/>
  <c r="I276" i="11"/>
  <c r="I277" i="11"/>
  <c r="I278" i="11"/>
  <c r="I279" i="11"/>
  <c r="I280" i="11"/>
  <c r="J280" i="11" l="1"/>
  <c r="K280" i="11" s="1"/>
  <c r="J279" i="11"/>
  <c r="K279" i="11" s="1"/>
  <c r="J271" i="11"/>
  <c r="K271" i="11" s="1"/>
  <c r="J284" i="11"/>
  <c r="K284" i="11" s="1"/>
  <c r="J285" i="11"/>
  <c r="K285" i="11" s="1"/>
  <c r="J278" i="11"/>
  <c r="K278" i="11" s="1"/>
  <c r="J270" i="11"/>
  <c r="K270" i="11" s="1"/>
  <c r="J275" i="11"/>
  <c r="K275" i="11" s="1"/>
  <c r="J277" i="11"/>
  <c r="K277" i="11" s="1"/>
  <c r="J269" i="11"/>
  <c r="K269" i="11" s="1"/>
  <c r="J274" i="11"/>
  <c r="K274" i="11" s="1"/>
  <c r="J283" i="11"/>
  <c r="K283" i="11" s="1"/>
  <c r="J276" i="11"/>
  <c r="K276" i="11" s="1"/>
  <c r="J268" i="11"/>
  <c r="K268" i="11" s="1"/>
  <c r="J273" i="11"/>
  <c r="K273" i="11" s="1"/>
  <c r="J282" i="11"/>
  <c r="K282" i="11" s="1"/>
  <c r="J272" i="11"/>
  <c r="K272" i="11" s="1"/>
  <c r="J281" i="11"/>
  <c r="K281" i="11" s="1"/>
  <c r="I215" i="11" l="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H216" i="11"/>
  <c r="H218" i="11"/>
  <c r="H219" i="11"/>
  <c r="H220" i="11"/>
  <c r="H221" i="11"/>
  <c r="J221" i="11" s="1"/>
  <c r="K221" i="11" s="1"/>
  <c r="H222" i="11"/>
  <c r="H223" i="11"/>
  <c r="H224" i="11"/>
  <c r="H225" i="11"/>
  <c r="H226" i="11"/>
  <c r="H227" i="11"/>
  <c r="H228" i="11"/>
  <c r="H229" i="11"/>
  <c r="J229" i="11" s="1"/>
  <c r="K229" i="11" s="1"/>
  <c r="H230" i="11"/>
  <c r="J230" i="11" s="1"/>
  <c r="K230" i="11" s="1"/>
  <c r="H231" i="11"/>
  <c r="H232" i="11"/>
  <c r="H233" i="11"/>
  <c r="H234" i="11"/>
  <c r="H235" i="11"/>
  <c r="H236" i="11"/>
  <c r="H237" i="11"/>
  <c r="H238" i="11"/>
  <c r="J238" i="11" s="1"/>
  <c r="K238" i="11" s="1"/>
  <c r="H239" i="11"/>
  <c r="H240" i="11"/>
  <c r="H241" i="11"/>
  <c r="H242" i="11"/>
  <c r="H243" i="11"/>
  <c r="H244" i="11"/>
  <c r="H245" i="11"/>
  <c r="H246" i="11"/>
  <c r="J246" i="11" s="1"/>
  <c r="K246" i="11" s="1"/>
  <c r="H247" i="11"/>
  <c r="H248" i="11"/>
  <c r="H249" i="11"/>
  <c r="H250" i="11"/>
  <c r="H251" i="11"/>
  <c r="H252" i="11"/>
  <c r="H253" i="11"/>
  <c r="H254" i="11"/>
  <c r="J254" i="11" s="1"/>
  <c r="K254" i="11" s="1"/>
  <c r="H255" i="11"/>
  <c r="H256" i="11"/>
  <c r="H257" i="11"/>
  <c r="H258" i="11"/>
  <c r="H259" i="11"/>
  <c r="H260" i="11"/>
  <c r="H261" i="11"/>
  <c r="H262" i="11"/>
  <c r="J262" i="11" s="1"/>
  <c r="K262" i="11" s="1"/>
  <c r="H263" i="11"/>
  <c r="H264" i="11"/>
  <c r="H265" i="11"/>
  <c r="H266" i="11"/>
  <c r="H267" i="11"/>
  <c r="I213" i="11"/>
  <c r="H213" i="11"/>
  <c r="I212" i="11"/>
  <c r="H212" i="11"/>
  <c r="I204" i="11"/>
  <c r="H204" i="11"/>
  <c r="I203" i="11"/>
  <c r="H203" i="11"/>
  <c r="I201" i="11"/>
  <c r="H201" i="11"/>
  <c r="I196" i="11"/>
  <c r="H196" i="11"/>
  <c r="H189" i="11"/>
  <c r="I189" i="11"/>
  <c r="H190" i="11"/>
  <c r="I190" i="11"/>
  <c r="I188" i="11"/>
  <c r="H188" i="11"/>
  <c r="I187" i="11"/>
  <c r="H187" i="11"/>
  <c r="H153" i="11"/>
  <c r="I153" i="11"/>
  <c r="H154" i="11"/>
  <c r="I154" i="11"/>
  <c r="H159" i="11"/>
  <c r="I159" i="11"/>
  <c r="H160" i="11"/>
  <c r="I160" i="11"/>
  <c r="H170" i="11"/>
  <c r="I170" i="11"/>
  <c r="H171" i="11"/>
  <c r="I171" i="11"/>
  <c r="H164" i="11"/>
  <c r="I164" i="11"/>
  <c r="H165" i="11"/>
  <c r="I165" i="11"/>
  <c r="H166" i="11"/>
  <c r="I166" i="11"/>
  <c r="H167" i="11"/>
  <c r="I167" i="11"/>
  <c r="H162" i="11"/>
  <c r="I162" i="11"/>
  <c r="J265" i="11" l="1"/>
  <c r="K265" i="11" s="1"/>
  <c r="J257" i="11"/>
  <c r="K257" i="11" s="1"/>
  <c r="J249" i="11"/>
  <c r="K249" i="11" s="1"/>
  <c r="J241" i="11"/>
  <c r="K241" i="11" s="1"/>
  <c r="J233" i="11"/>
  <c r="K233" i="11" s="1"/>
  <c r="J225" i="11"/>
  <c r="K225" i="11" s="1"/>
  <c r="J217" i="11"/>
  <c r="K217" i="11" s="1"/>
  <c r="J266" i="11"/>
  <c r="K266" i="11" s="1"/>
  <c r="J258" i="11"/>
  <c r="K258" i="11" s="1"/>
  <c r="J250" i="11"/>
  <c r="K250" i="11" s="1"/>
  <c r="J242" i="11"/>
  <c r="K242" i="11" s="1"/>
  <c r="J234" i="11"/>
  <c r="K234" i="11" s="1"/>
  <c r="J226" i="11"/>
  <c r="K226" i="11" s="1"/>
  <c r="J218" i="11"/>
  <c r="K218" i="11" s="1"/>
  <c r="J264" i="11"/>
  <c r="K264" i="11" s="1"/>
  <c r="J256" i="11"/>
  <c r="K256" i="11" s="1"/>
  <c r="J232" i="11"/>
  <c r="K232" i="11" s="1"/>
  <c r="J216" i="11"/>
  <c r="K216" i="11" s="1"/>
  <c r="J240" i="11"/>
  <c r="K240" i="11" s="1"/>
  <c r="J263" i="11"/>
  <c r="K263" i="11" s="1"/>
  <c r="J255" i="11"/>
  <c r="K255" i="11" s="1"/>
  <c r="J247" i="11"/>
  <c r="K247" i="11" s="1"/>
  <c r="J239" i="11"/>
  <c r="K239" i="11" s="1"/>
  <c r="J231" i="11"/>
  <c r="K231" i="11" s="1"/>
  <c r="J222" i="11"/>
  <c r="K222" i="11" s="1"/>
  <c r="J248" i="11"/>
  <c r="K248" i="11" s="1"/>
  <c r="J261" i="11"/>
  <c r="K261" i="11" s="1"/>
  <c r="J253" i="11"/>
  <c r="K253" i="11" s="1"/>
  <c r="J245" i="11"/>
  <c r="K245" i="11" s="1"/>
  <c r="J237" i="11"/>
  <c r="K237" i="11" s="1"/>
  <c r="J187" i="11"/>
  <c r="K187" i="11" s="1"/>
  <c r="J260" i="11"/>
  <c r="K260" i="11" s="1"/>
  <c r="J252" i="11"/>
  <c r="K252" i="11" s="1"/>
  <c r="J244" i="11"/>
  <c r="K244" i="11" s="1"/>
  <c r="J236" i="11"/>
  <c r="K236" i="11" s="1"/>
  <c r="J228" i="11"/>
  <c r="K228" i="11" s="1"/>
  <c r="J220" i="11"/>
  <c r="K220" i="11" s="1"/>
  <c r="J223" i="11"/>
  <c r="K223" i="11" s="1"/>
  <c r="J188" i="11"/>
  <c r="K188" i="11" s="1"/>
  <c r="J213" i="11"/>
  <c r="K213" i="11" s="1"/>
  <c r="J189" i="11"/>
  <c r="K189" i="11" s="1"/>
  <c r="J190" i="11"/>
  <c r="K190" i="11" s="1"/>
  <c r="J203" i="11"/>
  <c r="K203" i="11" s="1"/>
  <c r="J267" i="11"/>
  <c r="K267" i="11" s="1"/>
  <c r="J259" i="11"/>
  <c r="K259" i="11" s="1"/>
  <c r="J251" i="11"/>
  <c r="K251" i="11" s="1"/>
  <c r="J243" i="11"/>
  <c r="K243" i="11" s="1"/>
  <c r="J235" i="11"/>
  <c r="K235" i="11" s="1"/>
  <c r="J227" i="11"/>
  <c r="K227" i="11" s="1"/>
  <c r="J219" i="11"/>
  <c r="K219" i="11" s="1"/>
  <c r="J196" i="11"/>
  <c r="K196" i="11" s="1"/>
  <c r="J212" i="11"/>
  <c r="K212" i="11" s="1"/>
  <c r="J224" i="11"/>
  <c r="K224" i="11" s="1"/>
  <c r="J201" i="11"/>
  <c r="K201" i="11" s="1"/>
  <c r="J204" i="11"/>
  <c r="K204" i="11" s="1"/>
  <c r="J215" i="11"/>
  <c r="K215" i="11" s="1"/>
  <c r="J160" i="11"/>
  <c r="K160" i="11" s="1"/>
  <c r="J154" i="11"/>
  <c r="K154" i="11" s="1"/>
  <c r="J153" i="11"/>
  <c r="K153" i="11" s="1"/>
  <c r="J159" i="11"/>
  <c r="K159" i="11" s="1"/>
  <c r="J165" i="11"/>
  <c r="K165" i="11" s="1"/>
  <c r="J170" i="11"/>
  <c r="K170" i="11" s="1"/>
  <c r="J171" i="11"/>
  <c r="K171" i="11" s="1"/>
  <c r="J164" i="11"/>
  <c r="K164" i="11" s="1"/>
  <c r="J162" i="11"/>
  <c r="K162" i="11" s="1"/>
  <c r="J166" i="11"/>
  <c r="K166" i="11" s="1"/>
  <c r="J167" i="11"/>
  <c r="K167" i="11" s="1"/>
  <c r="H144" i="11"/>
  <c r="I144"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5" i="11"/>
  <c r="H146" i="11"/>
  <c r="H147" i="11"/>
  <c r="H148" i="11"/>
  <c r="H149" i="11"/>
  <c r="H150" i="11"/>
  <c r="H151" i="11"/>
  <c r="H152" i="11"/>
  <c r="H155" i="11"/>
  <c r="H156" i="11"/>
  <c r="H157" i="11"/>
  <c r="H158" i="11"/>
  <c r="H161" i="11"/>
  <c r="H163" i="11"/>
  <c r="H168" i="11"/>
  <c r="H169" i="11"/>
  <c r="H172" i="11"/>
  <c r="H173" i="11"/>
  <c r="H174" i="11"/>
  <c r="H175" i="11"/>
  <c r="H176" i="11"/>
  <c r="H177" i="11"/>
  <c r="H178" i="11"/>
  <c r="H179" i="11"/>
  <c r="H180" i="11"/>
  <c r="H181" i="11"/>
  <c r="H182" i="11"/>
  <c r="H183" i="11"/>
  <c r="H184" i="11"/>
  <c r="H185" i="11"/>
  <c r="H186" i="11"/>
  <c r="H191" i="11"/>
  <c r="H192" i="11"/>
  <c r="H193" i="11"/>
  <c r="H194" i="11"/>
  <c r="H195" i="11"/>
  <c r="H197" i="11"/>
  <c r="H198" i="11"/>
  <c r="H199" i="11"/>
  <c r="H200" i="11"/>
  <c r="H202" i="11"/>
  <c r="H205" i="11"/>
  <c r="H206" i="11"/>
  <c r="H207" i="11"/>
  <c r="H208" i="11"/>
  <c r="H209" i="11"/>
  <c r="H210" i="11"/>
  <c r="H211" i="11"/>
  <c r="H214"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5" i="11"/>
  <c r="I146" i="11"/>
  <c r="I147" i="11"/>
  <c r="I148" i="11"/>
  <c r="I149" i="11"/>
  <c r="I150" i="11"/>
  <c r="I151" i="11"/>
  <c r="I152" i="11"/>
  <c r="I155" i="11"/>
  <c r="I156" i="11"/>
  <c r="I157" i="11"/>
  <c r="I158" i="11"/>
  <c r="I161" i="11"/>
  <c r="I163" i="11"/>
  <c r="I168" i="11"/>
  <c r="I169" i="11"/>
  <c r="I172" i="11"/>
  <c r="I173" i="11"/>
  <c r="I174" i="11"/>
  <c r="I175" i="11"/>
  <c r="I176" i="11"/>
  <c r="I177" i="11"/>
  <c r="I178" i="11"/>
  <c r="I179" i="11"/>
  <c r="I180" i="11"/>
  <c r="I181" i="11"/>
  <c r="I182" i="11"/>
  <c r="I183" i="11"/>
  <c r="I184" i="11"/>
  <c r="I185" i="11"/>
  <c r="I186" i="11"/>
  <c r="I191" i="11"/>
  <c r="I192" i="11"/>
  <c r="I193" i="11"/>
  <c r="I194" i="11"/>
  <c r="I195" i="11"/>
  <c r="I197" i="11"/>
  <c r="I198" i="11"/>
  <c r="I199" i="11"/>
  <c r="I200" i="11"/>
  <c r="I202" i="11"/>
  <c r="I205" i="11"/>
  <c r="I206" i="11"/>
  <c r="I207" i="11"/>
  <c r="I208" i="11"/>
  <c r="I209" i="11"/>
  <c r="I210" i="11"/>
  <c r="I211" i="11"/>
  <c r="I214" i="11"/>
  <c r="I2" i="11"/>
  <c r="I3" i="11"/>
  <c r="I4" i="11"/>
  <c r="I5"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H2" i="11"/>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G155" i="8"/>
  <c r="G156" i="8"/>
  <c r="G161" i="8"/>
  <c r="G162" i="8"/>
  <c r="G164" i="8"/>
  <c r="G166" i="8"/>
  <c r="G167" i="8"/>
  <c r="G168" i="8"/>
  <c r="G169" i="8"/>
  <c r="G172" i="8"/>
  <c r="G173" i="8"/>
  <c r="G189" i="8"/>
  <c r="G190" i="8"/>
  <c r="G191" i="8"/>
  <c r="G192" i="8"/>
  <c r="G198" i="8"/>
  <c r="G203" i="8"/>
  <c r="G205" i="8"/>
  <c r="G206" i="8"/>
  <c r="G214" i="8"/>
  <c r="G215" i="8"/>
  <c r="G219" i="8"/>
  <c r="G221" i="8"/>
  <c r="G222" i="8"/>
  <c r="G223" i="8"/>
  <c r="G224" i="8"/>
  <c r="G225" i="8"/>
  <c r="G226" i="8"/>
  <c r="G227" i="8"/>
  <c r="G228" i="8"/>
  <c r="G229" i="8"/>
  <c r="G230" i="8"/>
  <c r="G231" i="8"/>
  <c r="G232" i="8"/>
  <c r="G233" i="8"/>
  <c r="G234" i="8"/>
  <c r="G235" i="8"/>
  <c r="G236" i="8"/>
  <c r="G237" i="8"/>
  <c r="G238" i="8"/>
  <c r="G239" i="8"/>
  <c r="G240" i="8"/>
  <c r="G241" i="8"/>
  <c r="G242" i="8"/>
  <c r="G243" i="8"/>
  <c r="G244" i="8"/>
  <c r="G245" i="8"/>
  <c r="G247" i="8"/>
  <c r="G248" i="8"/>
  <c r="G249" i="8"/>
  <c r="G250" i="8"/>
  <c r="G251" i="8"/>
  <c r="G252" i="8"/>
  <c r="G253" i="8"/>
  <c r="G254" i="8"/>
  <c r="G255" i="8"/>
  <c r="G257" i="8"/>
  <c r="G258" i="8"/>
  <c r="G259" i="8"/>
  <c r="G260" i="8"/>
  <c r="G261" i="8"/>
  <c r="G262" i="8"/>
  <c r="G263" i="8"/>
  <c r="G264" i="8"/>
  <c r="G265" i="8"/>
  <c r="G266" i="8"/>
  <c r="G267" i="8"/>
  <c r="G268" i="8"/>
  <c r="G269" i="8"/>
  <c r="G270" i="8"/>
  <c r="G271" i="8"/>
  <c r="G272" i="8"/>
  <c r="G273" i="8"/>
  <c r="G274" i="8"/>
  <c r="G275" i="8"/>
  <c r="G276" i="8"/>
  <c r="G277" i="8"/>
  <c r="G278" i="8"/>
  <c r="G279" i="8"/>
  <c r="G280" i="8"/>
  <c r="G281" i="8"/>
  <c r="G282" i="8"/>
  <c r="G283" i="8"/>
  <c r="G284" i="8"/>
  <c r="G285" i="8"/>
  <c r="G286" i="8"/>
  <c r="G287" i="8"/>
  <c r="G288" i="8"/>
  <c r="C4" i="8"/>
  <c r="C2" i="8"/>
  <c r="C17"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6" i="8"/>
  <c r="E147" i="8"/>
  <c r="E148" i="8"/>
  <c r="E149" i="8"/>
  <c r="E150" i="8"/>
  <c r="E151" i="8"/>
  <c r="E152" i="8"/>
  <c r="E153" i="8"/>
  <c r="E154" i="8"/>
  <c r="E157" i="8"/>
  <c r="E158" i="8"/>
  <c r="E159" i="8"/>
  <c r="E160" i="8"/>
  <c r="E163" i="8"/>
  <c r="E165" i="8"/>
  <c r="E170" i="8"/>
  <c r="E171" i="8"/>
  <c r="E174" i="8"/>
  <c r="E175" i="8"/>
  <c r="E176" i="8"/>
  <c r="E177" i="8"/>
  <c r="E178" i="8"/>
  <c r="E179" i="8"/>
  <c r="E180" i="8"/>
  <c r="E181" i="8"/>
  <c r="E182" i="8"/>
  <c r="E183" i="8"/>
  <c r="E184" i="8"/>
  <c r="E185" i="8"/>
  <c r="E186" i="8"/>
  <c r="E187" i="8"/>
  <c r="E188" i="8"/>
  <c r="E193" i="8"/>
  <c r="E194" i="8"/>
  <c r="E195" i="8"/>
  <c r="E196" i="8"/>
  <c r="E197" i="8"/>
  <c r="E199" i="8"/>
  <c r="E200" i="8"/>
  <c r="E201" i="8"/>
  <c r="E202" i="8"/>
  <c r="E204" i="8"/>
  <c r="E207" i="8"/>
  <c r="E208" i="8"/>
  <c r="E209" i="8"/>
  <c r="E210" i="8"/>
  <c r="E211" i="8"/>
  <c r="E212" i="8"/>
  <c r="E213" i="8"/>
  <c r="E216" i="8"/>
  <c r="E218" i="8"/>
  <c r="E220" i="8"/>
  <c r="E246" i="8"/>
  <c r="E256" i="8"/>
  <c r="E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6" i="8"/>
  <c r="D147" i="8"/>
  <c r="D148" i="8"/>
  <c r="D149" i="8"/>
  <c r="D150" i="8"/>
  <c r="D151" i="8"/>
  <c r="D152" i="8"/>
  <c r="D153" i="8"/>
  <c r="D154" i="8"/>
  <c r="D157" i="8"/>
  <c r="D158" i="8"/>
  <c r="D159" i="8"/>
  <c r="D160" i="8"/>
  <c r="D163" i="8"/>
  <c r="D165" i="8"/>
  <c r="D170" i="8"/>
  <c r="D171" i="8"/>
  <c r="D174" i="8"/>
  <c r="D175" i="8"/>
  <c r="D176" i="8"/>
  <c r="D177" i="8"/>
  <c r="D178" i="8"/>
  <c r="D179" i="8"/>
  <c r="D180" i="8"/>
  <c r="D181" i="8"/>
  <c r="D182" i="8"/>
  <c r="D183" i="8"/>
  <c r="D184" i="8"/>
  <c r="D185" i="8"/>
  <c r="D186" i="8"/>
  <c r="D187" i="8"/>
  <c r="D188" i="8"/>
  <c r="D193" i="8"/>
  <c r="D194" i="8"/>
  <c r="D195" i="8"/>
  <c r="D196" i="8"/>
  <c r="D197" i="8"/>
  <c r="D199" i="8"/>
  <c r="D200" i="8"/>
  <c r="D201" i="8"/>
  <c r="D202" i="8"/>
  <c r="D204" i="8"/>
  <c r="D207" i="8"/>
  <c r="D208" i="8"/>
  <c r="D209" i="8"/>
  <c r="D210" i="8"/>
  <c r="D211" i="8"/>
  <c r="D212" i="8"/>
  <c r="D213" i="8"/>
  <c r="D216" i="8"/>
  <c r="D218" i="8"/>
  <c r="D220" i="8"/>
  <c r="D246" i="8"/>
  <c r="D256" i="8"/>
  <c r="D2" i="8"/>
  <c r="C3" i="8"/>
  <c r="C5" i="8"/>
  <c r="C6" i="8"/>
  <c r="C7" i="8"/>
  <c r="C8" i="8"/>
  <c r="C9" i="8"/>
  <c r="C10" i="8"/>
  <c r="C11" i="8"/>
  <c r="C12" i="8"/>
  <c r="F12" i="8" s="1"/>
  <c r="G12" i="8" s="1"/>
  <c r="C13" i="8"/>
  <c r="C14" i="8"/>
  <c r="C15" i="8"/>
  <c r="C16" i="8"/>
  <c r="C18" i="8"/>
  <c r="C19" i="8"/>
  <c r="C20" i="8"/>
  <c r="F20" i="8" s="1"/>
  <c r="G20" i="8" s="1"/>
  <c r="C21" i="8"/>
  <c r="C22" i="8"/>
  <c r="C23" i="8"/>
  <c r="C24" i="8"/>
  <c r="C25" i="8"/>
  <c r="C26" i="8"/>
  <c r="C27" i="8"/>
  <c r="C28" i="8"/>
  <c r="F28" i="8" s="1"/>
  <c r="G28" i="8" s="1"/>
  <c r="C29" i="8"/>
  <c r="C30" i="8"/>
  <c r="C31" i="8"/>
  <c r="C32" i="8"/>
  <c r="C33" i="8"/>
  <c r="C34" i="8"/>
  <c r="C35" i="8"/>
  <c r="C36" i="8"/>
  <c r="F36" i="8" s="1"/>
  <c r="G36" i="8" s="1"/>
  <c r="C37" i="8"/>
  <c r="C38" i="8"/>
  <c r="C39" i="8"/>
  <c r="C40" i="8"/>
  <c r="C41" i="8"/>
  <c r="C42" i="8"/>
  <c r="C43" i="8"/>
  <c r="C44" i="8"/>
  <c r="F44" i="8" s="1"/>
  <c r="G44" i="8" s="1"/>
  <c r="C45" i="8"/>
  <c r="C46" i="8"/>
  <c r="C47" i="8"/>
  <c r="C48" i="8"/>
  <c r="C49" i="8"/>
  <c r="C50" i="8"/>
  <c r="C51" i="8"/>
  <c r="C52" i="8"/>
  <c r="F52" i="8" s="1"/>
  <c r="G52" i="8" s="1"/>
  <c r="C53" i="8"/>
  <c r="C54" i="8"/>
  <c r="C55" i="8"/>
  <c r="C56" i="8"/>
  <c r="C57" i="8"/>
  <c r="C58" i="8"/>
  <c r="C59" i="8"/>
  <c r="C60" i="8"/>
  <c r="F60" i="8" s="1"/>
  <c r="G60" i="8" s="1"/>
  <c r="C61" i="8"/>
  <c r="C62" i="8"/>
  <c r="C63" i="8"/>
  <c r="C64" i="8"/>
  <c r="C65" i="8"/>
  <c r="C66" i="8"/>
  <c r="C67" i="8"/>
  <c r="C68" i="8"/>
  <c r="F68" i="8" s="1"/>
  <c r="G68" i="8" s="1"/>
  <c r="C69" i="8"/>
  <c r="C70" i="8"/>
  <c r="C71" i="8"/>
  <c r="C72" i="8"/>
  <c r="C74" i="8"/>
  <c r="C75" i="8"/>
  <c r="C76" i="8"/>
  <c r="C77" i="8"/>
  <c r="F77" i="8" s="1"/>
  <c r="G77" i="8" s="1"/>
  <c r="C78" i="8"/>
  <c r="C79" i="8"/>
  <c r="C80" i="8"/>
  <c r="C81" i="8"/>
  <c r="C82" i="8"/>
  <c r="C83" i="8"/>
  <c r="C84" i="8"/>
  <c r="C85" i="8"/>
  <c r="F85" i="8" s="1"/>
  <c r="G85" i="8" s="1"/>
  <c r="C86" i="8"/>
  <c r="C87" i="8"/>
  <c r="C88" i="8"/>
  <c r="C89" i="8"/>
  <c r="C90" i="8"/>
  <c r="C91" i="8"/>
  <c r="C92" i="8"/>
  <c r="C93" i="8"/>
  <c r="F93" i="8" s="1"/>
  <c r="G93" i="8" s="1"/>
  <c r="C94" i="8"/>
  <c r="C95" i="8"/>
  <c r="C96" i="8"/>
  <c r="C97" i="8"/>
  <c r="C98" i="8"/>
  <c r="C99" i="8"/>
  <c r="C100" i="8"/>
  <c r="C101" i="8"/>
  <c r="F101" i="8" s="1"/>
  <c r="G101" i="8" s="1"/>
  <c r="C102" i="8"/>
  <c r="C103" i="8"/>
  <c r="C104" i="8"/>
  <c r="C105" i="8"/>
  <c r="C106" i="8"/>
  <c r="C107" i="8"/>
  <c r="C108" i="8"/>
  <c r="C109" i="8"/>
  <c r="F109" i="8" s="1"/>
  <c r="G109" i="8" s="1"/>
  <c r="C110" i="8"/>
  <c r="C111" i="8"/>
  <c r="C112" i="8"/>
  <c r="C113" i="8"/>
  <c r="C114" i="8"/>
  <c r="C115" i="8"/>
  <c r="C116" i="8"/>
  <c r="C117" i="8"/>
  <c r="F117" i="8" s="1"/>
  <c r="G117" i="8" s="1"/>
  <c r="C118" i="8"/>
  <c r="C119" i="8"/>
  <c r="C120" i="8"/>
  <c r="C121" i="8"/>
  <c r="C122" i="8"/>
  <c r="C123" i="8"/>
  <c r="C124" i="8"/>
  <c r="C125" i="8"/>
  <c r="F125" i="8" s="1"/>
  <c r="G125" i="8" s="1"/>
  <c r="C126" i="8"/>
  <c r="C127" i="8"/>
  <c r="C128" i="8"/>
  <c r="C129" i="8"/>
  <c r="C130" i="8"/>
  <c r="C131" i="8"/>
  <c r="C132" i="8"/>
  <c r="C133" i="8"/>
  <c r="F133" i="8" s="1"/>
  <c r="G133" i="8" s="1"/>
  <c r="C134" i="8"/>
  <c r="C135" i="8"/>
  <c r="C136" i="8"/>
  <c r="C137" i="8"/>
  <c r="C138" i="8"/>
  <c r="C139" i="8"/>
  <c r="C140" i="8"/>
  <c r="C141" i="8"/>
  <c r="F141" i="8" s="1"/>
  <c r="G141" i="8" s="1"/>
  <c r="C142" i="8"/>
  <c r="C143" i="8"/>
  <c r="C144" i="8"/>
  <c r="C146" i="8"/>
  <c r="C147" i="8"/>
  <c r="C148" i="8"/>
  <c r="C149" i="8"/>
  <c r="C150" i="8"/>
  <c r="F150" i="8" s="1"/>
  <c r="G150" i="8" s="1"/>
  <c r="C151" i="8"/>
  <c r="C152" i="8"/>
  <c r="C153" i="8"/>
  <c r="C154" i="8"/>
  <c r="C157" i="8"/>
  <c r="C158" i="8"/>
  <c r="C159" i="8"/>
  <c r="C160" i="8"/>
  <c r="F160" i="8" s="1"/>
  <c r="G160" i="8" s="1"/>
  <c r="C163" i="8"/>
  <c r="C165" i="8"/>
  <c r="C170" i="8"/>
  <c r="C171" i="8"/>
  <c r="C174" i="8"/>
  <c r="C175" i="8"/>
  <c r="C176" i="8"/>
  <c r="C177" i="8"/>
  <c r="F177" i="8" s="1"/>
  <c r="G177" i="8" s="1"/>
  <c r="C178" i="8"/>
  <c r="C179" i="8"/>
  <c r="C180" i="8"/>
  <c r="C181" i="8"/>
  <c r="C182" i="8"/>
  <c r="C183" i="8"/>
  <c r="C184" i="8"/>
  <c r="C185" i="8"/>
  <c r="F185" i="8" s="1"/>
  <c r="G185" i="8" s="1"/>
  <c r="C186" i="8"/>
  <c r="C187" i="8"/>
  <c r="C188" i="8"/>
  <c r="C193" i="8"/>
  <c r="C194" i="8"/>
  <c r="C195" i="8"/>
  <c r="C196" i="8"/>
  <c r="C197" i="8"/>
  <c r="F197" i="8" s="1"/>
  <c r="G197" i="8" s="1"/>
  <c r="C199" i="8"/>
  <c r="C200" i="8"/>
  <c r="C201" i="8"/>
  <c r="C202" i="8"/>
  <c r="C204" i="8"/>
  <c r="C207" i="8"/>
  <c r="C208" i="8"/>
  <c r="C209" i="8"/>
  <c r="F209" i="8" s="1"/>
  <c r="G209" i="8" s="1"/>
  <c r="C210" i="8"/>
  <c r="C211" i="8"/>
  <c r="C212" i="8"/>
  <c r="C213" i="8"/>
  <c r="C216" i="8"/>
  <c r="C218" i="8"/>
  <c r="C220" i="8"/>
  <c r="C246" i="8"/>
  <c r="F246" i="8" s="1"/>
  <c r="G246" i="8" s="1"/>
  <c r="C256" i="8"/>
  <c r="J4" i="11" l="1"/>
  <c r="K4" i="11" s="1"/>
  <c r="J138" i="11"/>
  <c r="K138" i="11" s="1"/>
  <c r="J130" i="11"/>
  <c r="K130" i="11" s="1"/>
  <c r="J122" i="11"/>
  <c r="K122" i="11" s="1"/>
  <c r="J114" i="11"/>
  <c r="K114" i="11" s="1"/>
  <c r="J106" i="11"/>
  <c r="K106" i="11" s="1"/>
  <c r="J98" i="11"/>
  <c r="K98" i="11" s="1"/>
  <c r="J90" i="11"/>
  <c r="K90" i="11" s="1"/>
  <c r="J82" i="11"/>
  <c r="K82" i="11" s="1"/>
  <c r="J74" i="11"/>
  <c r="K74" i="11" s="1"/>
  <c r="J139" i="11"/>
  <c r="K139" i="11" s="1"/>
  <c r="J131" i="11"/>
  <c r="K131" i="11" s="1"/>
  <c r="J123" i="11"/>
  <c r="K123" i="11" s="1"/>
  <c r="J115" i="11"/>
  <c r="K115" i="11" s="1"/>
  <c r="J107" i="11"/>
  <c r="K107" i="11" s="1"/>
  <c r="J99" i="11"/>
  <c r="K99" i="11" s="1"/>
  <c r="J91" i="11"/>
  <c r="K91" i="11" s="1"/>
  <c r="J83" i="11"/>
  <c r="K83" i="11" s="1"/>
  <c r="J75" i="11"/>
  <c r="K75" i="11" s="1"/>
  <c r="J137" i="11"/>
  <c r="K137" i="11" s="1"/>
  <c r="J129" i="11"/>
  <c r="K129" i="11" s="1"/>
  <c r="J121" i="11"/>
  <c r="K121" i="11" s="1"/>
  <c r="J113" i="11"/>
  <c r="K113" i="11" s="1"/>
  <c r="J105" i="11"/>
  <c r="K105" i="11" s="1"/>
  <c r="J97" i="11"/>
  <c r="K97" i="11" s="1"/>
  <c r="J89" i="11"/>
  <c r="K89" i="11" s="1"/>
  <c r="J81" i="11"/>
  <c r="K81" i="11" s="1"/>
  <c r="J73" i="11"/>
  <c r="K73" i="11" s="1"/>
  <c r="J136" i="11"/>
  <c r="K136" i="11" s="1"/>
  <c r="J128" i="11"/>
  <c r="K128" i="11" s="1"/>
  <c r="J120" i="11"/>
  <c r="K120" i="11" s="1"/>
  <c r="J112" i="11"/>
  <c r="K112" i="11" s="1"/>
  <c r="J104" i="11"/>
  <c r="K104" i="11" s="1"/>
  <c r="J96" i="11"/>
  <c r="K96" i="11" s="1"/>
  <c r="J88" i="11"/>
  <c r="K88" i="11" s="1"/>
  <c r="J80" i="11"/>
  <c r="K80" i="11" s="1"/>
  <c r="J143" i="11"/>
  <c r="K143" i="11" s="1"/>
  <c r="J135" i="11"/>
  <c r="K135" i="11" s="1"/>
  <c r="J127" i="11"/>
  <c r="K127" i="11" s="1"/>
  <c r="J119" i="11"/>
  <c r="K119" i="11" s="1"/>
  <c r="J111" i="11"/>
  <c r="K111" i="11" s="1"/>
  <c r="J103" i="11"/>
  <c r="K103" i="11" s="1"/>
  <c r="J95" i="11"/>
  <c r="K95" i="11" s="1"/>
  <c r="J87" i="11"/>
  <c r="K87" i="11" s="1"/>
  <c r="J79" i="11"/>
  <c r="K79" i="11" s="1"/>
  <c r="J142" i="11"/>
  <c r="K142" i="11" s="1"/>
  <c r="J134" i="11"/>
  <c r="K134" i="11" s="1"/>
  <c r="J126" i="11"/>
  <c r="K126" i="11" s="1"/>
  <c r="J118" i="11"/>
  <c r="K118" i="11" s="1"/>
  <c r="J110" i="11"/>
  <c r="K110" i="11" s="1"/>
  <c r="J102" i="11"/>
  <c r="K102" i="11" s="1"/>
  <c r="J94" i="11"/>
  <c r="K94" i="11" s="1"/>
  <c r="J86" i="11"/>
  <c r="K86" i="11" s="1"/>
  <c r="J78" i="11"/>
  <c r="K78" i="11" s="1"/>
  <c r="J141" i="11"/>
  <c r="K141" i="11" s="1"/>
  <c r="J133" i="11"/>
  <c r="K133" i="11" s="1"/>
  <c r="J125" i="11"/>
  <c r="K125" i="11" s="1"/>
  <c r="J117" i="11"/>
  <c r="K117" i="11" s="1"/>
  <c r="J109" i="11"/>
  <c r="K109" i="11" s="1"/>
  <c r="J101" i="11"/>
  <c r="K101" i="11" s="1"/>
  <c r="J93" i="11"/>
  <c r="K93" i="11" s="1"/>
  <c r="J85" i="11"/>
  <c r="K85" i="11" s="1"/>
  <c r="J77" i="11"/>
  <c r="K77" i="11" s="1"/>
  <c r="J140" i="11"/>
  <c r="K140" i="11" s="1"/>
  <c r="J132" i="11"/>
  <c r="K132" i="11" s="1"/>
  <c r="J124" i="11"/>
  <c r="K124" i="11" s="1"/>
  <c r="J116" i="11"/>
  <c r="K116" i="11" s="1"/>
  <c r="J108" i="11"/>
  <c r="K108" i="11" s="1"/>
  <c r="J100" i="11"/>
  <c r="K100" i="11" s="1"/>
  <c r="J92" i="11"/>
  <c r="K92" i="11" s="1"/>
  <c r="J84" i="11"/>
  <c r="K84" i="11" s="1"/>
  <c r="J76" i="11"/>
  <c r="K76" i="11" s="1"/>
  <c r="J207" i="11"/>
  <c r="K207" i="11" s="1"/>
  <c r="J195" i="11"/>
  <c r="K195" i="11" s="1"/>
  <c r="J183" i="11"/>
  <c r="K183" i="11" s="1"/>
  <c r="J175" i="11"/>
  <c r="K175" i="11" s="1"/>
  <c r="J158" i="11"/>
  <c r="K158" i="11" s="1"/>
  <c r="J148" i="11"/>
  <c r="K148" i="11" s="1"/>
  <c r="J144" i="11"/>
  <c r="K144" i="11" s="1"/>
  <c r="J214" i="11"/>
  <c r="K214" i="11" s="1"/>
  <c r="J202" i="11"/>
  <c r="K202" i="11" s="1"/>
  <c r="J192" i="11"/>
  <c r="K192" i="11" s="1"/>
  <c r="J180" i="11"/>
  <c r="K180" i="11" s="1"/>
  <c r="J172" i="11"/>
  <c r="K172" i="11" s="1"/>
  <c r="J155" i="11"/>
  <c r="K155" i="11" s="1"/>
  <c r="J145" i="11"/>
  <c r="K145" i="11" s="1"/>
  <c r="J206" i="11"/>
  <c r="K206" i="11" s="1"/>
  <c r="J194" i="11"/>
  <c r="K194" i="11" s="1"/>
  <c r="J182" i="11"/>
  <c r="K182" i="11" s="1"/>
  <c r="J174" i="11"/>
  <c r="K174" i="11" s="1"/>
  <c r="J157" i="11"/>
  <c r="K157" i="11" s="1"/>
  <c r="J147" i="11"/>
  <c r="K147" i="11" s="1"/>
  <c r="J205" i="11"/>
  <c r="K205" i="11" s="1"/>
  <c r="J193" i="11"/>
  <c r="K193" i="11" s="1"/>
  <c r="J181" i="11"/>
  <c r="K181" i="11" s="1"/>
  <c r="J173" i="11"/>
  <c r="K173" i="11" s="1"/>
  <c r="J156" i="11"/>
  <c r="K156" i="11" s="1"/>
  <c r="J146" i="11"/>
  <c r="K146" i="11" s="1"/>
  <c r="J211" i="11"/>
  <c r="K211" i="11" s="1"/>
  <c r="J200" i="11"/>
  <c r="K200" i="11" s="1"/>
  <c r="J191" i="11"/>
  <c r="K191" i="11" s="1"/>
  <c r="J169" i="11"/>
  <c r="K169" i="11" s="1"/>
  <c r="J152" i="11"/>
  <c r="K152" i="11" s="1"/>
  <c r="J210" i="11"/>
  <c r="K210" i="11" s="1"/>
  <c r="J199" i="11"/>
  <c r="K199" i="11" s="1"/>
  <c r="J186" i="11"/>
  <c r="K186" i="11" s="1"/>
  <c r="J178" i="11"/>
  <c r="K178" i="11" s="1"/>
  <c r="J168" i="11"/>
  <c r="K168" i="11" s="1"/>
  <c r="J151" i="11"/>
  <c r="K151" i="11" s="1"/>
  <c r="J209" i="11"/>
  <c r="K209" i="11" s="1"/>
  <c r="J198" i="11"/>
  <c r="K198" i="11" s="1"/>
  <c r="J185" i="11"/>
  <c r="K185" i="11" s="1"/>
  <c r="J177" i="11"/>
  <c r="K177" i="11" s="1"/>
  <c r="J163" i="11"/>
  <c r="K163" i="11" s="1"/>
  <c r="J150" i="11"/>
  <c r="K150" i="11" s="1"/>
  <c r="J179" i="11"/>
  <c r="K179" i="11" s="1"/>
  <c r="J208" i="11"/>
  <c r="K208" i="11" s="1"/>
  <c r="J197" i="11"/>
  <c r="K197" i="11" s="1"/>
  <c r="J184" i="11"/>
  <c r="K184" i="11" s="1"/>
  <c r="J176" i="11"/>
  <c r="K176" i="11" s="1"/>
  <c r="J161" i="11"/>
  <c r="K161" i="11" s="1"/>
  <c r="J149" i="11"/>
  <c r="K149" i="11" s="1"/>
  <c r="J55" i="11"/>
  <c r="K55" i="11" s="1"/>
  <c r="J39" i="11"/>
  <c r="K39" i="11" s="1"/>
  <c r="J23" i="11"/>
  <c r="K23" i="11" s="1"/>
  <c r="J33" i="11"/>
  <c r="K33" i="11" s="1"/>
  <c r="J62" i="11"/>
  <c r="K62" i="11" s="1"/>
  <c r="J46" i="11"/>
  <c r="K46" i="11" s="1"/>
  <c r="J14" i="11"/>
  <c r="K14" i="11" s="1"/>
  <c r="J38" i="11"/>
  <c r="K38" i="11" s="1"/>
  <c r="J72" i="11"/>
  <c r="K72" i="11" s="1"/>
  <c r="J56" i="11"/>
  <c r="K56" i="11" s="1"/>
  <c r="J40" i="11"/>
  <c r="K40" i="11" s="1"/>
  <c r="J24" i="11"/>
  <c r="K24" i="11" s="1"/>
  <c r="J8" i="11"/>
  <c r="K8" i="11" s="1"/>
  <c r="J51" i="11"/>
  <c r="K51" i="11" s="1"/>
  <c r="J43" i="11"/>
  <c r="K43" i="11" s="1"/>
  <c r="J65" i="11"/>
  <c r="K65" i="11" s="1"/>
  <c r="J57" i="11"/>
  <c r="K57" i="11" s="1"/>
  <c r="J49" i="11"/>
  <c r="K49" i="11" s="1"/>
  <c r="J41" i="11"/>
  <c r="K41" i="11" s="1"/>
  <c r="J25" i="11"/>
  <c r="K25" i="11" s="1"/>
  <c r="J17" i="11"/>
  <c r="K17" i="11" s="1"/>
  <c r="J9" i="11"/>
  <c r="K9" i="11" s="1"/>
  <c r="J42" i="11"/>
  <c r="K42" i="11" s="1"/>
  <c r="J11" i="11"/>
  <c r="K11" i="11" s="1"/>
  <c r="J10" i="11"/>
  <c r="K10" i="11" s="1"/>
  <c r="J2" i="11"/>
  <c r="K2" i="11" s="1"/>
  <c r="J68" i="11"/>
  <c r="K68" i="11" s="1"/>
  <c r="J60" i="11"/>
  <c r="K60" i="11" s="1"/>
  <c r="J52" i="11"/>
  <c r="K52" i="11" s="1"/>
  <c r="J44" i="11"/>
  <c r="K44" i="11" s="1"/>
  <c r="J36" i="11"/>
  <c r="K36" i="11" s="1"/>
  <c r="J28" i="11"/>
  <c r="K28" i="11" s="1"/>
  <c r="J20" i="11"/>
  <c r="K20" i="11" s="1"/>
  <c r="J12" i="11"/>
  <c r="K12" i="11" s="1"/>
  <c r="J35" i="11"/>
  <c r="K35" i="11" s="1"/>
  <c r="J34" i="11"/>
  <c r="K34" i="11" s="1"/>
  <c r="J67" i="11"/>
  <c r="K67" i="11" s="1"/>
  <c r="J59" i="11"/>
  <c r="K59" i="11" s="1"/>
  <c r="J27" i="11"/>
  <c r="K27" i="11" s="1"/>
  <c r="J66" i="11"/>
  <c r="K66" i="11" s="1"/>
  <c r="J71" i="11"/>
  <c r="K71" i="11" s="1"/>
  <c r="J7" i="11"/>
  <c r="K7" i="11" s="1"/>
  <c r="J58" i="11"/>
  <c r="K58" i="11" s="1"/>
  <c r="J26" i="11"/>
  <c r="K26" i="11" s="1"/>
  <c r="J3" i="11"/>
  <c r="K3" i="11" s="1"/>
  <c r="J19" i="11"/>
  <c r="K19" i="11" s="1"/>
  <c r="J61" i="11"/>
  <c r="K61" i="11" s="1"/>
  <c r="J45" i="11"/>
  <c r="K45" i="11" s="1"/>
  <c r="J29" i="11"/>
  <c r="K29" i="11" s="1"/>
  <c r="J13" i="11"/>
  <c r="K13" i="11" s="1"/>
  <c r="J50" i="11"/>
  <c r="K50" i="11" s="1"/>
  <c r="J18" i="11"/>
  <c r="K18" i="11" s="1"/>
  <c r="J54" i="11"/>
  <c r="K54" i="11" s="1"/>
  <c r="J30" i="11"/>
  <c r="K30" i="11" s="1"/>
  <c r="J64" i="11"/>
  <c r="K64" i="11" s="1"/>
  <c r="J48" i="11"/>
  <c r="K48" i="11" s="1"/>
  <c r="J32" i="11"/>
  <c r="K32" i="11" s="1"/>
  <c r="J16" i="11"/>
  <c r="K16" i="11" s="1"/>
  <c r="J69" i="11"/>
  <c r="K69" i="11" s="1"/>
  <c r="J53" i="11"/>
  <c r="K53" i="11" s="1"/>
  <c r="J37" i="11"/>
  <c r="K37" i="11" s="1"/>
  <c r="J21" i="11"/>
  <c r="K21" i="11" s="1"/>
  <c r="J5" i="11"/>
  <c r="K5" i="11" s="1"/>
  <c r="J63" i="11"/>
  <c r="K63" i="11" s="1"/>
  <c r="J47" i="11"/>
  <c r="K47" i="11" s="1"/>
  <c r="J31" i="11"/>
  <c r="K31" i="11" s="1"/>
  <c r="J15" i="11"/>
  <c r="K15" i="11" s="1"/>
  <c r="J70" i="11"/>
  <c r="K70" i="11" s="1"/>
  <c r="J6" i="11"/>
  <c r="K6" i="11" s="1"/>
  <c r="J22" i="11"/>
  <c r="K22" i="11" s="1"/>
  <c r="F196" i="8"/>
  <c r="G196" i="8" s="1"/>
  <c r="F140" i="8"/>
  <c r="G140" i="8" s="1"/>
  <c r="F108" i="8"/>
  <c r="G108" i="8" s="1"/>
  <c r="F76" i="8"/>
  <c r="G76" i="8" s="1"/>
  <c r="F43" i="8"/>
  <c r="G43" i="8" s="1"/>
  <c r="F19" i="8"/>
  <c r="G19" i="8" s="1"/>
  <c r="F216" i="8"/>
  <c r="G216" i="8" s="1"/>
  <c r="F16" i="8"/>
  <c r="G16" i="8" s="1"/>
  <c r="F184" i="8"/>
  <c r="G184" i="8" s="1"/>
  <c r="F149" i="8"/>
  <c r="G149" i="8" s="1"/>
  <c r="F124" i="8"/>
  <c r="G124" i="8" s="1"/>
  <c r="F92" i="8"/>
  <c r="G92" i="8" s="1"/>
  <c r="F67" i="8"/>
  <c r="G67" i="8" s="1"/>
  <c r="F51" i="8"/>
  <c r="G51" i="8" s="1"/>
  <c r="F27" i="8"/>
  <c r="G27" i="8" s="1"/>
  <c r="F213" i="8"/>
  <c r="G213" i="8" s="1"/>
  <c r="F171" i="8"/>
  <c r="G171" i="8" s="1"/>
  <c r="F137" i="8"/>
  <c r="G137" i="8" s="1"/>
  <c r="F129" i="8"/>
  <c r="G129" i="8" s="1"/>
  <c r="F121" i="8"/>
  <c r="G121" i="8" s="1"/>
  <c r="F113" i="8"/>
  <c r="G113" i="8" s="1"/>
  <c r="F105" i="8"/>
  <c r="G105" i="8" s="1"/>
  <c r="F97" i="8"/>
  <c r="G97" i="8" s="1"/>
  <c r="F89" i="8"/>
  <c r="G89" i="8" s="1"/>
  <c r="F81" i="8"/>
  <c r="G81" i="8" s="1"/>
  <c r="F72" i="8"/>
  <c r="G72" i="8" s="1"/>
  <c r="F64" i="8"/>
  <c r="G64" i="8" s="1"/>
  <c r="F56" i="8"/>
  <c r="G56" i="8" s="1"/>
  <c r="F48" i="8"/>
  <c r="G48" i="8" s="1"/>
  <c r="F40" i="8"/>
  <c r="G40" i="8" s="1"/>
  <c r="F32" i="8"/>
  <c r="G32" i="8" s="1"/>
  <c r="F24" i="8"/>
  <c r="G24" i="8" s="1"/>
  <c r="F15" i="8"/>
  <c r="G15" i="8" s="1"/>
  <c r="F7" i="8"/>
  <c r="G7" i="8" s="1"/>
  <c r="F220" i="8"/>
  <c r="G220" i="8" s="1"/>
  <c r="F176" i="8"/>
  <c r="G176" i="8" s="1"/>
  <c r="F132" i="8"/>
  <c r="G132" i="8" s="1"/>
  <c r="F100" i="8"/>
  <c r="G100" i="8" s="1"/>
  <c r="F202" i="8"/>
  <c r="G202" i="8" s="1"/>
  <c r="F181" i="8"/>
  <c r="G181" i="8" s="1"/>
  <c r="F146" i="8"/>
  <c r="G146" i="8" s="1"/>
  <c r="F201" i="8"/>
  <c r="G201" i="8" s="1"/>
  <c r="F180" i="8"/>
  <c r="G180" i="8" s="1"/>
  <c r="F153" i="8"/>
  <c r="G153" i="8" s="1"/>
  <c r="F136" i="8"/>
  <c r="G136" i="8" s="1"/>
  <c r="F120" i="8"/>
  <c r="G120" i="8" s="1"/>
  <c r="F104" i="8"/>
  <c r="G104" i="8" s="1"/>
  <c r="F88" i="8"/>
  <c r="G88" i="8" s="1"/>
  <c r="F80" i="8"/>
  <c r="G80" i="8" s="1"/>
  <c r="F71" i="8"/>
  <c r="G71" i="8" s="1"/>
  <c r="F55" i="8"/>
  <c r="G55" i="8" s="1"/>
  <c r="F47" i="8"/>
  <c r="G47" i="8" s="1"/>
  <c r="F11" i="8"/>
  <c r="G11" i="8" s="1"/>
  <c r="F208" i="8"/>
  <c r="G208" i="8" s="1"/>
  <c r="F159" i="8"/>
  <c r="G159" i="8" s="1"/>
  <c r="F116" i="8"/>
  <c r="G116" i="8" s="1"/>
  <c r="F84" i="8"/>
  <c r="G84" i="8" s="1"/>
  <c r="F59" i="8"/>
  <c r="G59" i="8" s="1"/>
  <c r="F35" i="8"/>
  <c r="G35" i="8" s="1"/>
  <c r="F193" i="8"/>
  <c r="G193" i="8" s="1"/>
  <c r="F154" i="8"/>
  <c r="G154" i="8" s="1"/>
  <c r="F212" i="8"/>
  <c r="G212" i="8" s="1"/>
  <c r="F188" i="8"/>
  <c r="G188" i="8" s="1"/>
  <c r="F170" i="8"/>
  <c r="G170" i="8" s="1"/>
  <c r="F144" i="8"/>
  <c r="G144" i="8" s="1"/>
  <c r="F128" i="8"/>
  <c r="G128" i="8" s="1"/>
  <c r="F112" i="8"/>
  <c r="G112" i="8" s="1"/>
  <c r="F96" i="8"/>
  <c r="G96" i="8" s="1"/>
  <c r="F63" i="8"/>
  <c r="G63" i="8" s="1"/>
  <c r="F157" i="8"/>
  <c r="G157" i="8" s="1"/>
  <c r="F138" i="8"/>
  <c r="G138" i="8" s="1"/>
  <c r="F122" i="8"/>
  <c r="G122" i="8" s="1"/>
  <c r="F82" i="8"/>
  <c r="G82" i="8" s="1"/>
  <c r="F57" i="8"/>
  <c r="G57" i="8" s="1"/>
  <c r="F178" i="8"/>
  <c r="G178" i="8" s="1"/>
  <c r="F102" i="8"/>
  <c r="G102" i="8" s="1"/>
  <c r="F78" i="8"/>
  <c r="G78" i="8" s="1"/>
  <c r="F37" i="8"/>
  <c r="G37" i="8" s="1"/>
  <c r="F256" i="8"/>
  <c r="G256" i="8" s="1"/>
  <c r="F199" i="8"/>
  <c r="G199" i="8" s="1"/>
  <c r="F186" i="8"/>
  <c r="G186" i="8" s="1"/>
  <c r="F163" i="8"/>
  <c r="G163" i="8" s="1"/>
  <c r="F142" i="8"/>
  <c r="G142" i="8" s="1"/>
  <c r="F126" i="8"/>
  <c r="G126" i="8" s="1"/>
  <c r="F110" i="8"/>
  <c r="G110" i="8" s="1"/>
  <c r="F94" i="8"/>
  <c r="G94" i="8" s="1"/>
  <c r="F86" i="8"/>
  <c r="G86" i="8" s="1"/>
  <c r="F69" i="8"/>
  <c r="G69" i="8" s="1"/>
  <c r="F61" i="8"/>
  <c r="G61" i="8" s="1"/>
  <c r="F45" i="8"/>
  <c r="G45" i="8" s="1"/>
  <c r="F29" i="8"/>
  <c r="G29" i="8" s="1"/>
  <c r="F21" i="8"/>
  <c r="G21" i="8" s="1"/>
  <c r="F8" i="8"/>
  <c r="G8" i="8" s="1"/>
  <c r="F39" i="8"/>
  <c r="G39" i="8" s="1"/>
  <c r="F31" i="8"/>
  <c r="G31" i="8" s="1"/>
  <c r="F23" i="8"/>
  <c r="G23" i="8" s="1"/>
  <c r="F204" i="8"/>
  <c r="G204" i="8" s="1"/>
  <c r="F194" i="8"/>
  <c r="G194" i="8" s="1"/>
  <c r="F182" i="8"/>
  <c r="G182" i="8" s="1"/>
  <c r="F174" i="8"/>
  <c r="G174" i="8" s="1"/>
  <c r="F147" i="8"/>
  <c r="G147" i="8" s="1"/>
  <c r="F130" i="8"/>
  <c r="G130" i="8" s="1"/>
  <c r="F114" i="8"/>
  <c r="G114" i="8" s="1"/>
  <c r="F106" i="8"/>
  <c r="G106" i="8" s="1"/>
  <c r="F98" i="8"/>
  <c r="G98" i="8" s="1"/>
  <c r="F90" i="8"/>
  <c r="G90" i="8" s="1"/>
  <c r="F74" i="8"/>
  <c r="G74" i="8" s="1"/>
  <c r="F65" i="8"/>
  <c r="G65" i="8" s="1"/>
  <c r="F49" i="8"/>
  <c r="G49" i="8" s="1"/>
  <c r="F41" i="8"/>
  <c r="G41" i="8" s="1"/>
  <c r="F33" i="8"/>
  <c r="G33" i="8" s="1"/>
  <c r="F25" i="8"/>
  <c r="G25" i="8" s="1"/>
  <c r="F210" i="8"/>
  <c r="G210" i="8" s="1"/>
  <c r="F151" i="8"/>
  <c r="G151" i="8" s="1"/>
  <c r="F134" i="8"/>
  <c r="G134" i="8" s="1"/>
  <c r="F118" i="8"/>
  <c r="G118" i="8" s="1"/>
  <c r="F53" i="8"/>
  <c r="G53" i="8" s="1"/>
  <c r="F200" i="8"/>
  <c r="G200" i="8" s="1"/>
  <c r="F179" i="8"/>
  <c r="G179" i="8" s="1"/>
  <c r="F152" i="8"/>
  <c r="G152" i="8" s="1"/>
  <c r="F135" i="8"/>
  <c r="G135" i="8" s="1"/>
  <c r="F119" i="8"/>
  <c r="G119" i="8" s="1"/>
  <c r="F103" i="8"/>
  <c r="G103" i="8" s="1"/>
  <c r="F87" i="8"/>
  <c r="G87" i="8" s="1"/>
  <c r="F70" i="8"/>
  <c r="G70" i="8" s="1"/>
  <c r="F62" i="8"/>
  <c r="G62" i="8" s="1"/>
  <c r="F54" i="8"/>
  <c r="G54" i="8" s="1"/>
  <c r="F46" i="8"/>
  <c r="G46" i="8" s="1"/>
  <c r="F38" i="8"/>
  <c r="G38" i="8" s="1"/>
  <c r="F30" i="8"/>
  <c r="G30" i="8" s="1"/>
  <c r="F22" i="8"/>
  <c r="G22" i="8" s="1"/>
  <c r="F13" i="8"/>
  <c r="G13" i="8" s="1"/>
  <c r="F5" i="8"/>
  <c r="G5" i="8" s="1"/>
  <c r="F14" i="8"/>
  <c r="G14" i="8" s="1"/>
  <c r="F211" i="8"/>
  <c r="G211" i="8" s="1"/>
  <c r="F187" i="8"/>
  <c r="G187" i="8" s="1"/>
  <c r="F165" i="8"/>
  <c r="G165" i="8" s="1"/>
  <c r="F143" i="8"/>
  <c r="G143" i="8" s="1"/>
  <c r="F127" i="8"/>
  <c r="G127" i="8" s="1"/>
  <c r="F111" i="8"/>
  <c r="G111" i="8" s="1"/>
  <c r="F95" i="8"/>
  <c r="G95" i="8" s="1"/>
  <c r="F79" i="8"/>
  <c r="G79" i="8" s="1"/>
  <c r="F17" i="8"/>
  <c r="G17" i="8" s="1"/>
  <c r="F2" i="8"/>
  <c r="G2" i="8" s="1"/>
  <c r="F6" i="8"/>
  <c r="G6" i="8" s="1"/>
  <c r="F10" i="8"/>
  <c r="G10" i="8" s="1"/>
  <c r="F218" i="8"/>
  <c r="G218" i="8" s="1"/>
  <c r="F207" i="8"/>
  <c r="G207" i="8" s="1"/>
  <c r="F195" i="8"/>
  <c r="G195" i="8" s="1"/>
  <c r="F183" i="8"/>
  <c r="G183" i="8" s="1"/>
  <c r="F175" i="8"/>
  <c r="G175" i="8" s="1"/>
  <c r="F158" i="8"/>
  <c r="G158" i="8" s="1"/>
  <c r="F148" i="8"/>
  <c r="G148" i="8" s="1"/>
  <c r="F139" i="8"/>
  <c r="G139" i="8" s="1"/>
  <c r="F131" i="8"/>
  <c r="G131" i="8" s="1"/>
  <c r="F123" i="8"/>
  <c r="G123" i="8" s="1"/>
  <c r="F115" i="8"/>
  <c r="G115" i="8" s="1"/>
  <c r="F107" i="8"/>
  <c r="G107" i="8" s="1"/>
  <c r="F99" i="8"/>
  <c r="G99" i="8" s="1"/>
  <c r="F91" i="8"/>
  <c r="G91" i="8" s="1"/>
  <c r="F83" i="8"/>
  <c r="G83" i="8" s="1"/>
  <c r="F75" i="8"/>
  <c r="G75" i="8" s="1"/>
  <c r="F66" i="8"/>
  <c r="G66" i="8" s="1"/>
  <c r="F58" i="8"/>
  <c r="G58" i="8" s="1"/>
  <c r="F50" i="8"/>
  <c r="G50" i="8" s="1"/>
  <c r="F42" i="8"/>
  <c r="G42" i="8" s="1"/>
  <c r="F34" i="8"/>
  <c r="G34" i="8" s="1"/>
  <c r="F26" i="8"/>
  <c r="G26" i="8" s="1"/>
  <c r="F18" i="8"/>
  <c r="G18" i="8" s="1"/>
  <c r="F9" i="8"/>
  <c r="G9" i="8" s="1"/>
  <c r="F4" i="8"/>
  <c r="G4" i="8" s="1"/>
  <c r="F3" i="8"/>
  <c r="G3" i="8" s="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3" i="7"/>
  <c r="F4" i="7"/>
  <c r="F5" i="7"/>
  <c r="F6" i="7"/>
  <c r="F7" i="7"/>
  <c r="F8" i="7"/>
  <c r="F9" i="7"/>
  <c r="F10" i="7"/>
  <c r="F11" i="7"/>
  <c r="F12" i="7"/>
  <c r="F13" i="7"/>
  <c r="F14" i="7"/>
  <c r="F15" i="7"/>
  <c r="F16" i="7"/>
  <c r="F17" i="7"/>
  <c r="F18" i="7"/>
  <c r="F19" i="7"/>
  <c r="F2" i="7"/>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4" i="6"/>
  <c r="I74" i="6" s="1"/>
  <c r="H75" i="6"/>
  <c r="I75" i="6" s="1"/>
  <c r="H76" i="6"/>
  <c r="I76" i="6" s="1"/>
  <c r="H77" i="6"/>
  <c r="I77" i="6" s="1"/>
  <c r="H78" i="6"/>
  <c r="H79" i="6"/>
  <c r="I79" i="6" s="1"/>
  <c r="H80" i="6"/>
  <c r="I80" i="6" s="1"/>
  <c r="H81" i="6"/>
  <c r="I81" i="6" s="1"/>
  <c r="H82" i="6"/>
  <c r="I82" i="6" s="1"/>
  <c r="H83" i="6"/>
  <c r="I83" i="6" s="1"/>
  <c r="H84" i="6"/>
  <c r="I84" i="6" s="1"/>
  <c r="H85" i="6"/>
  <c r="H86" i="6"/>
  <c r="I86" i="6" s="1"/>
  <c r="H87" i="6"/>
  <c r="I87" i="6" s="1"/>
  <c r="H88" i="6"/>
  <c r="I88" i="6" s="1"/>
  <c r="H89" i="6"/>
  <c r="I89" i="6" s="1"/>
  <c r="H90" i="6"/>
  <c r="I90" i="6" s="1"/>
  <c r="H91" i="6"/>
  <c r="I91" i="6" s="1"/>
  <c r="H92" i="6"/>
  <c r="I92" i="6" s="1"/>
  <c r="H93" i="6"/>
  <c r="H94" i="6"/>
  <c r="H95" i="6"/>
  <c r="H96" i="6"/>
  <c r="H97" i="6"/>
  <c r="H98" i="6"/>
  <c r="H99" i="6"/>
  <c r="H100" i="6"/>
  <c r="H101" i="6"/>
  <c r="I101" i="6" s="1"/>
  <c r="H102" i="6"/>
  <c r="I102" i="6" s="1"/>
  <c r="H103" i="6"/>
  <c r="I103" i="6" s="1"/>
  <c r="H104" i="6"/>
  <c r="H105" i="6"/>
  <c r="I105" i="6" s="1"/>
  <c r="H106" i="6"/>
  <c r="I106" i="6" s="1"/>
  <c r="H107" i="6"/>
  <c r="I107" i="6" s="1"/>
  <c r="H108" i="6"/>
  <c r="I108" i="6" s="1"/>
  <c r="H109" i="6"/>
  <c r="I109" i="6" s="1"/>
  <c r="H110" i="6"/>
  <c r="I110" i="6" s="1"/>
  <c r="H111" i="6"/>
  <c r="I111" i="6" s="1"/>
  <c r="H112" i="6"/>
  <c r="I112" i="6" s="1"/>
  <c r="H113" i="6"/>
  <c r="H114" i="6"/>
  <c r="H115" i="6"/>
  <c r="H116" i="6"/>
  <c r="H117" i="6"/>
  <c r="I117" i="6" s="1"/>
  <c r="H118" i="6"/>
  <c r="I118" i="6" s="1"/>
  <c r="H119" i="6"/>
  <c r="I119" i="6" s="1"/>
  <c r="H120" i="6"/>
  <c r="I120" i="6" s="1"/>
  <c r="H121" i="6"/>
  <c r="I121" i="6" s="1"/>
  <c r="H122" i="6"/>
  <c r="I122" i="6" s="1"/>
  <c r="H123" i="6"/>
  <c r="I123" i="6" s="1"/>
  <c r="H124" i="6"/>
  <c r="I124" i="6" s="1"/>
  <c r="H125" i="6"/>
  <c r="I125" i="6" s="1"/>
  <c r="H126" i="6"/>
  <c r="I126" i="6" s="1"/>
  <c r="H127" i="6"/>
  <c r="I127" i="6" s="1"/>
  <c r="H128" i="6"/>
  <c r="I128" i="6" s="1"/>
  <c r="H129" i="6"/>
  <c r="I129" i="6" s="1"/>
  <c r="H130" i="6"/>
  <c r="I130" i="6" s="1"/>
  <c r="H131" i="6"/>
  <c r="I131" i="6" s="1"/>
  <c r="H132" i="6"/>
  <c r="I132" i="6" s="1"/>
  <c r="H133" i="6"/>
  <c r="I133" i="6" s="1"/>
  <c r="H134" i="6"/>
  <c r="I134" i="6" s="1"/>
  <c r="H135" i="6"/>
  <c r="I135" i="6" s="1"/>
  <c r="H136" i="6"/>
  <c r="I136" i="6" s="1"/>
  <c r="H137" i="6"/>
  <c r="I137" i="6" s="1"/>
  <c r="H138" i="6"/>
  <c r="I138" i="6" s="1"/>
  <c r="H139" i="6"/>
  <c r="I139" i="6" s="1"/>
  <c r="H140" i="6"/>
  <c r="I140" i="6" s="1"/>
  <c r="H141" i="6"/>
  <c r="I141" i="6" s="1"/>
  <c r="H142" i="6"/>
  <c r="I142" i="6" s="1"/>
  <c r="H143" i="6"/>
  <c r="I143" i="6" s="1"/>
  <c r="H144" i="6"/>
  <c r="I144" i="6" s="1"/>
  <c r="H146" i="6"/>
  <c r="I146" i="6" s="1"/>
  <c r="H147" i="6"/>
  <c r="I147" i="6" s="1"/>
  <c r="H148" i="6"/>
  <c r="I148" i="6" s="1"/>
  <c r="H149" i="6"/>
  <c r="I149" i="6" s="1"/>
  <c r="H150" i="6"/>
  <c r="I150" i="6" s="1"/>
  <c r="H151" i="6"/>
  <c r="I151" i="6" s="1"/>
  <c r="H152" i="6"/>
  <c r="I152" i="6" s="1"/>
  <c r="H153" i="6"/>
  <c r="I153" i="6" s="1"/>
  <c r="H154" i="6"/>
  <c r="I154" i="6" s="1"/>
  <c r="H155" i="6"/>
  <c r="I155" i="6" s="1"/>
  <c r="H156" i="6"/>
  <c r="I156" i="6" s="1"/>
  <c r="H157" i="6"/>
  <c r="I157" i="6" s="1"/>
  <c r="H158" i="6"/>
  <c r="I158" i="6" s="1"/>
  <c r="H159" i="6"/>
  <c r="I159" i="6" s="1"/>
  <c r="H160" i="6"/>
  <c r="I160" i="6" s="1"/>
  <c r="H161" i="6"/>
  <c r="I161" i="6" s="1"/>
  <c r="H162" i="6"/>
  <c r="I162" i="6" s="1"/>
  <c r="H163" i="6"/>
  <c r="I163" i="6" s="1"/>
  <c r="H164" i="6"/>
  <c r="I164" i="6" s="1"/>
  <c r="H165" i="6"/>
  <c r="I165" i="6" s="1"/>
  <c r="H166" i="6"/>
  <c r="I166" i="6" s="1"/>
  <c r="H167" i="6"/>
  <c r="I167" i="6" s="1"/>
  <c r="H168" i="6"/>
  <c r="I168" i="6" s="1"/>
  <c r="H169" i="6"/>
  <c r="I169" i="6" s="1"/>
  <c r="H170" i="6"/>
  <c r="H171" i="6"/>
  <c r="H172" i="6"/>
  <c r="I172" i="6" s="1"/>
  <c r="H173" i="6"/>
  <c r="I173" i="6" s="1"/>
  <c r="H174" i="6"/>
  <c r="I174" i="6" s="1"/>
  <c r="H175" i="6"/>
  <c r="I175" i="6" s="1"/>
  <c r="H176" i="6"/>
  <c r="I176" i="6" s="1"/>
  <c r="H177" i="6"/>
  <c r="I177" i="6" s="1"/>
  <c r="H178" i="6"/>
  <c r="I178" i="6" s="1"/>
  <c r="H179" i="6"/>
  <c r="I179" i="6" s="1"/>
  <c r="H180" i="6"/>
  <c r="I180" i="6" s="1"/>
  <c r="H181" i="6"/>
  <c r="I181" i="6" s="1"/>
  <c r="H182" i="6"/>
  <c r="I182" i="6" s="1"/>
  <c r="H183" i="6"/>
  <c r="I183" i="6" s="1"/>
  <c r="H184" i="6"/>
  <c r="I184" i="6" s="1"/>
  <c r="H185" i="6"/>
  <c r="I185" i="6" s="1"/>
  <c r="H186" i="6"/>
  <c r="I186" i="6" s="1"/>
  <c r="H187" i="6"/>
  <c r="I187" i="6" s="1"/>
  <c r="H188" i="6"/>
  <c r="I188" i="6" s="1"/>
  <c r="H189" i="6"/>
  <c r="I189" i="6" s="1"/>
  <c r="H190" i="6"/>
  <c r="I190" i="6" s="1"/>
  <c r="H191" i="6"/>
  <c r="I191" i="6" s="1"/>
  <c r="H192" i="6"/>
  <c r="I192" i="6" s="1"/>
  <c r="H193" i="6"/>
  <c r="I193" i="6" s="1"/>
  <c r="H194" i="6"/>
  <c r="I194" i="6" s="1"/>
  <c r="H195" i="6"/>
  <c r="I195" i="6" s="1"/>
  <c r="H196" i="6"/>
  <c r="I196" i="6" s="1"/>
  <c r="H197" i="6"/>
  <c r="I197" i="6" s="1"/>
  <c r="H198" i="6"/>
  <c r="I198" i="6" s="1"/>
  <c r="H199" i="6"/>
  <c r="I199" i="6" s="1"/>
  <c r="H200" i="6"/>
  <c r="I200" i="6" s="1"/>
  <c r="H201" i="6"/>
  <c r="I201" i="6" s="1"/>
  <c r="H202" i="6"/>
  <c r="I202" i="6" s="1"/>
  <c r="H203" i="6"/>
  <c r="I203" i="6" s="1"/>
  <c r="H204" i="6"/>
  <c r="I204" i="6" s="1"/>
  <c r="H205" i="6"/>
  <c r="I205" i="6" s="1"/>
  <c r="H206" i="6"/>
  <c r="I206" i="6" s="1"/>
  <c r="H207" i="6"/>
  <c r="I207" i="6" s="1"/>
  <c r="H208" i="6"/>
  <c r="I208" i="6" s="1"/>
  <c r="H209" i="6"/>
  <c r="I209" i="6" s="1"/>
  <c r="H210" i="6"/>
  <c r="I210" i="6" s="1"/>
  <c r="H211" i="6"/>
  <c r="I211" i="6" s="1"/>
  <c r="H212" i="6"/>
  <c r="I212" i="6" s="1"/>
  <c r="H213" i="6"/>
  <c r="I213" i="6" s="1"/>
  <c r="H214" i="6"/>
  <c r="I214" i="6" s="1"/>
  <c r="H215" i="6"/>
  <c r="I215" i="6" s="1"/>
  <c r="H216" i="6"/>
  <c r="I216" i="6" s="1"/>
  <c r="H218" i="6"/>
  <c r="I218" i="6" s="1"/>
  <c r="H219" i="6"/>
  <c r="I219" i="6" s="1"/>
  <c r="H220" i="6"/>
  <c r="I220" i="6" s="1"/>
  <c r="H221" i="6"/>
  <c r="I221" i="6" s="1"/>
  <c r="H222" i="6"/>
  <c r="I222" i="6" s="1"/>
  <c r="H223" i="6"/>
  <c r="I223" i="6" s="1"/>
  <c r="H224" i="6"/>
  <c r="I224" i="6" s="1"/>
  <c r="H225" i="6"/>
  <c r="I225" i="6" s="1"/>
  <c r="H226" i="6"/>
  <c r="I226" i="6" s="1"/>
  <c r="H227" i="6"/>
  <c r="I227" i="6" s="1"/>
  <c r="H228" i="6"/>
  <c r="I228" i="6" s="1"/>
  <c r="H229" i="6"/>
  <c r="I229" i="6" s="1"/>
  <c r="H230" i="6"/>
  <c r="I230" i="6" s="1"/>
  <c r="H231" i="6"/>
  <c r="I231" i="6" s="1"/>
  <c r="H232" i="6"/>
  <c r="I232" i="6" s="1"/>
  <c r="H233" i="6"/>
  <c r="I233" i="6" s="1"/>
  <c r="H234" i="6"/>
  <c r="I234" i="6" s="1"/>
  <c r="H235" i="6"/>
  <c r="I235" i="6" s="1"/>
  <c r="H236" i="6"/>
  <c r="I236" i="6" s="1"/>
  <c r="H237" i="6"/>
  <c r="I237" i="6" s="1"/>
  <c r="H238" i="6"/>
  <c r="I238" i="6" s="1"/>
  <c r="H239" i="6"/>
  <c r="I239" i="6" s="1"/>
  <c r="H240" i="6"/>
  <c r="I240" i="6" s="1"/>
  <c r="H241" i="6"/>
  <c r="I241" i="6" s="1"/>
  <c r="H242" i="6"/>
  <c r="I242" i="6" s="1"/>
  <c r="H243" i="6"/>
  <c r="I243" i="6" s="1"/>
  <c r="H244" i="6"/>
  <c r="I244" i="6" s="1"/>
  <c r="H245" i="6"/>
  <c r="I245" i="6" s="1"/>
  <c r="H246" i="6"/>
  <c r="I246" i="6" s="1"/>
  <c r="H247" i="6"/>
  <c r="I247" i="6" s="1"/>
  <c r="H248" i="6"/>
  <c r="I248" i="6" s="1"/>
  <c r="H249" i="6"/>
  <c r="I249" i="6" s="1"/>
  <c r="H250" i="6"/>
  <c r="I250" i="6" s="1"/>
  <c r="H251" i="6"/>
  <c r="I251" i="6" s="1"/>
  <c r="H252" i="6"/>
  <c r="I252" i="6" s="1"/>
  <c r="H253" i="6"/>
  <c r="I253" i="6" s="1"/>
  <c r="H254" i="6"/>
  <c r="I254" i="6" s="1"/>
  <c r="H255" i="6"/>
  <c r="I255" i="6" s="1"/>
  <c r="H256" i="6"/>
  <c r="I256" i="6" s="1"/>
  <c r="H257" i="6"/>
  <c r="I257" i="6" s="1"/>
  <c r="H258" i="6"/>
  <c r="I258" i="6" s="1"/>
  <c r="H259" i="6"/>
  <c r="I259" i="6" s="1"/>
  <c r="H260" i="6"/>
  <c r="I260" i="6" s="1"/>
  <c r="H261" i="6"/>
  <c r="I261" i="6" s="1"/>
  <c r="H262" i="6"/>
  <c r="I262" i="6" s="1"/>
  <c r="H263" i="6"/>
  <c r="I263" i="6" s="1"/>
  <c r="H264" i="6"/>
  <c r="I264" i="6" s="1"/>
  <c r="H265" i="6"/>
  <c r="I265" i="6" s="1"/>
  <c r="H266" i="6"/>
  <c r="I266" i="6" s="1"/>
  <c r="H267" i="6"/>
  <c r="I267" i="6" s="1"/>
  <c r="H268" i="6"/>
  <c r="I268" i="6" s="1"/>
  <c r="H269" i="6"/>
  <c r="I269" i="6" s="1"/>
  <c r="H270" i="6"/>
  <c r="I270" i="6" s="1"/>
  <c r="H271" i="6"/>
  <c r="I271" i="6" s="1"/>
  <c r="H272" i="6"/>
  <c r="I272" i="6" s="1"/>
  <c r="H273" i="6"/>
  <c r="I273" i="6" s="1"/>
  <c r="H274" i="6"/>
  <c r="I274" i="6" s="1"/>
  <c r="H275" i="6"/>
  <c r="I275" i="6" s="1"/>
  <c r="H276" i="6"/>
  <c r="I276" i="6" s="1"/>
  <c r="H277" i="6"/>
  <c r="I277" i="6" s="1"/>
  <c r="H278" i="6"/>
  <c r="I278" i="6" s="1"/>
  <c r="H279" i="6"/>
  <c r="I279" i="6" s="1"/>
  <c r="H280" i="6"/>
  <c r="I280" i="6" s="1"/>
  <c r="H281" i="6"/>
  <c r="I281" i="6" s="1"/>
  <c r="H282" i="6"/>
  <c r="I282" i="6" s="1"/>
  <c r="H283" i="6"/>
  <c r="I283" i="6" s="1"/>
  <c r="H284" i="6"/>
  <c r="I284" i="6" s="1"/>
  <c r="H285" i="6"/>
  <c r="I285" i="6" s="1"/>
  <c r="H286" i="6"/>
  <c r="I286" i="6" s="1"/>
  <c r="H287" i="6"/>
  <c r="I287" i="6" s="1"/>
  <c r="H288" i="6"/>
  <c r="I288" i="6" s="1"/>
  <c r="H2" i="6"/>
  <c r="G3" i="6"/>
  <c r="I3" i="6" s="1"/>
  <c r="G4" i="6"/>
  <c r="I4" i="6" s="1"/>
  <c r="G5" i="6"/>
  <c r="I5" i="6" s="1"/>
  <c r="G6" i="6"/>
  <c r="I6" i="6" s="1"/>
  <c r="G7" i="6"/>
  <c r="I7" i="6" s="1"/>
  <c r="G8" i="6"/>
  <c r="I8" i="6" s="1"/>
  <c r="G9" i="6"/>
  <c r="I9" i="6" s="1"/>
  <c r="G10" i="6"/>
  <c r="I10" i="6" s="1"/>
  <c r="G11" i="6"/>
  <c r="I11" i="6" s="1"/>
  <c r="G12" i="6"/>
  <c r="I12" i="6" s="1"/>
  <c r="G13" i="6"/>
  <c r="I13" i="6" s="1"/>
  <c r="G14" i="6"/>
  <c r="I14" i="6" s="1"/>
  <c r="G15" i="6"/>
  <c r="I15" i="6" s="1"/>
  <c r="G16" i="6"/>
  <c r="I16" i="6" s="1"/>
  <c r="G17" i="6"/>
  <c r="I17" i="6" s="1"/>
  <c r="G18" i="6"/>
  <c r="I18" i="6" s="1"/>
  <c r="G19" i="6"/>
  <c r="I19" i="6" s="1"/>
  <c r="G20" i="6"/>
  <c r="I20" i="6" s="1"/>
  <c r="G21" i="6"/>
  <c r="I21" i="6" s="1"/>
  <c r="G22" i="6"/>
  <c r="I22" i="6" s="1"/>
  <c r="G23" i="6"/>
  <c r="I23" i="6" s="1"/>
  <c r="G24" i="6"/>
  <c r="I24" i="6" s="1"/>
  <c r="G25" i="6"/>
  <c r="I25" i="6" s="1"/>
  <c r="G26" i="6"/>
  <c r="I26" i="6" s="1"/>
  <c r="G27" i="6"/>
  <c r="I27" i="6" s="1"/>
  <c r="G28" i="6"/>
  <c r="I28" i="6" s="1"/>
  <c r="G29" i="6"/>
  <c r="I29" i="6" s="1"/>
  <c r="G30" i="6"/>
  <c r="I30" i="6" s="1"/>
  <c r="G31" i="6"/>
  <c r="I31" i="6" s="1"/>
  <c r="G32" i="6"/>
  <c r="I32" i="6" s="1"/>
  <c r="G33" i="6"/>
  <c r="I33" i="6" s="1"/>
  <c r="G34" i="6"/>
  <c r="I34" i="6" s="1"/>
  <c r="G35" i="6"/>
  <c r="I35" i="6" s="1"/>
  <c r="G36" i="6"/>
  <c r="I36" i="6" s="1"/>
  <c r="G37" i="6"/>
  <c r="I37" i="6" s="1"/>
  <c r="G38" i="6"/>
  <c r="I38" i="6" s="1"/>
  <c r="G39" i="6"/>
  <c r="I39" i="6" s="1"/>
  <c r="G40" i="6"/>
  <c r="I40" i="6" s="1"/>
  <c r="G41" i="6"/>
  <c r="I41" i="6" s="1"/>
  <c r="G42" i="6"/>
  <c r="I42" i="6" s="1"/>
  <c r="G43" i="6"/>
  <c r="I43" i="6" s="1"/>
  <c r="G44" i="6"/>
  <c r="I44" i="6" s="1"/>
  <c r="G45" i="6"/>
  <c r="I45" i="6" s="1"/>
  <c r="G46" i="6"/>
  <c r="I46" i="6" s="1"/>
  <c r="G47" i="6"/>
  <c r="I47" i="6" s="1"/>
  <c r="G48" i="6"/>
  <c r="I48" i="6" s="1"/>
  <c r="G49" i="6"/>
  <c r="I49" i="6" s="1"/>
  <c r="G50" i="6"/>
  <c r="I50" i="6" s="1"/>
  <c r="G51" i="6"/>
  <c r="I51" i="6" s="1"/>
  <c r="G52" i="6"/>
  <c r="I52" i="6" s="1"/>
  <c r="G53" i="6"/>
  <c r="I53" i="6" s="1"/>
  <c r="G54" i="6"/>
  <c r="I54" i="6" s="1"/>
  <c r="G55" i="6"/>
  <c r="I55" i="6" s="1"/>
  <c r="G56" i="6"/>
  <c r="I56" i="6" s="1"/>
  <c r="G57" i="6"/>
  <c r="I57" i="6" s="1"/>
  <c r="G58" i="6"/>
  <c r="I58" i="6" s="1"/>
  <c r="G59" i="6"/>
  <c r="I59" i="6" s="1"/>
  <c r="G60" i="6"/>
  <c r="I60" i="6" s="1"/>
  <c r="G61" i="6"/>
  <c r="I61" i="6" s="1"/>
  <c r="G62" i="6"/>
  <c r="I62" i="6" s="1"/>
  <c r="G63" i="6"/>
  <c r="I63" i="6" s="1"/>
  <c r="G64" i="6"/>
  <c r="I64" i="6" s="1"/>
  <c r="G65" i="6"/>
  <c r="I65" i="6" s="1"/>
  <c r="G66" i="6"/>
  <c r="I66" i="6" s="1"/>
  <c r="G67" i="6"/>
  <c r="I67" i="6" s="1"/>
  <c r="G68" i="6"/>
  <c r="I68" i="6" s="1"/>
  <c r="G69" i="6"/>
  <c r="I69" i="6" s="1"/>
  <c r="G70" i="6"/>
  <c r="I70" i="6" s="1"/>
  <c r="G71" i="6"/>
  <c r="I71" i="6" s="1"/>
  <c r="G72" i="6"/>
  <c r="I72" i="6" s="1"/>
  <c r="G74" i="6"/>
  <c r="G75" i="6"/>
  <c r="G76" i="6"/>
  <c r="G77" i="6"/>
  <c r="G78" i="6"/>
  <c r="I78" i="6" s="1"/>
  <c r="G79" i="6"/>
  <c r="G80" i="6"/>
  <c r="G81" i="6"/>
  <c r="G82" i="6"/>
  <c r="G83" i="6"/>
  <c r="G84" i="6"/>
  <c r="G85" i="6"/>
  <c r="I85" i="6" s="1"/>
  <c r="G86" i="6"/>
  <c r="G87" i="6"/>
  <c r="G88" i="6"/>
  <c r="G89" i="6"/>
  <c r="G90" i="6"/>
  <c r="G91" i="6"/>
  <c r="G92" i="6"/>
  <c r="G93" i="6"/>
  <c r="I93" i="6" s="1"/>
  <c r="G94" i="6"/>
  <c r="I94" i="6" s="1"/>
  <c r="G95" i="6"/>
  <c r="I95" i="6" s="1"/>
  <c r="G96" i="6"/>
  <c r="I96" i="6" s="1"/>
  <c r="G97" i="6"/>
  <c r="I97" i="6" s="1"/>
  <c r="G98" i="6"/>
  <c r="I98" i="6" s="1"/>
  <c r="G99" i="6"/>
  <c r="I99" i="6" s="1"/>
  <c r="G100" i="6"/>
  <c r="I100" i="6" s="1"/>
  <c r="G101" i="6"/>
  <c r="G102" i="6"/>
  <c r="G103" i="6"/>
  <c r="G104" i="6"/>
  <c r="I104" i="6" s="1"/>
  <c r="G105" i="6"/>
  <c r="G106" i="6"/>
  <c r="G107" i="6"/>
  <c r="G108" i="6"/>
  <c r="G109" i="6"/>
  <c r="G110" i="6"/>
  <c r="G111" i="6"/>
  <c r="G112" i="6"/>
  <c r="G113" i="6"/>
  <c r="I113" i="6" s="1"/>
  <c r="G114" i="6"/>
  <c r="I114" i="6" s="1"/>
  <c r="G115" i="6"/>
  <c r="I115" i="6" s="1"/>
  <c r="G116" i="6"/>
  <c r="I116" i="6" s="1"/>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I170" i="6" s="1"/>
  <c r="G171" i="6"/>
  <c r="I171" i="6" s="1"/>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 i="6"/>
  <c r="I2" i="6" s="1"/>
  <c r="J5" i="7" l="1"/>
  <c r="K5" i="7" s="1"/>
  <c r="J13" i="7"/>
  <c r="K13" i="7" s="1"/>
  <c r="J281" i="7"/>
  <c r="K281" i="7" s="1"/>
  <c r="J273" i="7"/>
  <c r="K273" i="7" s="1"/>
  <c r="J265" i="7"/>
  <c r="K265" i="7" s="1"/>
  <c r="J257" i="7"/>
  <c r="K257" i="7" s="1"/>
  <c r="J249" i="7"/>
  <c r="K249" i="7" s="1"/>
  <c r="J241" i="7"/>
  <c r="K241" i="7" s="1"/>
  <c r="J233" i="7"/>
  <c r="K233" i="7" s="1"/>
  <c r="J225" i="7"/>
  <c r="K225" i="7" s="1"/>
  <c r="J216" i="7"/>
  <c r="K216" i="7" s="1"/>
  <c r="J208" i="7"/>
  <c r="K208" i="7" s="1"/>
  <c r="J200" i="7"/>
  <c r="K200" i="7" s="1"/>
  <c r="J192" i="7"/>
  <c r="K192" i="7" s="1"/>
  <c r="J184" i="7"/>
  <c r="K184" i="7" s="1"/>
  <c r="J176" i="7"/>
  <c r="K176" i="7" s="1"/>
  <c r="J168" i="7"/>
  <c r="K168" i="7" s="1"/>
  <c r="J160" i="7"/>
  <c r="K160" i="7" s="1"/>
  <c r="J152" i="7"/>
  <c r="K152" i="7" s="1"/>
  <c r="J143" i="7"/>
  <c r="K143" i="7" s="1"/>
  <c r="J135" i="7"/>
  <c r="K135" i="7" s="1"/>
  <c r="J127" i="7"/>
  <c r="K127" i="7" s="1"/>
  <c r="J119" i="7"/>
  <c r="K119" i="7" s="1"/>
  <c r="J111" i="7"/>
  <c r="K111" i="7" s="1"/>
  <c r="J103" i="7"/>
  <c r="K103" i="7" s="1"/>
  <c r="J95" i="7"/>
  <c r="K95" i="7" s="1"/>
  <c r="J87" i="7"/>
  <c r="K87" i="7" s="1"/>
  <c r="J79" i="7"/>
  <c r="K79" i="7" s="1"/>
  <c r="J70" i="7"/>
  <c r="K70" i="7" s="1"/>
  <c r="J62" i="7"/>
  <c r="K62" i="7" s="1"/>
  <c r="J54" i="7"/>
  <c r="K54" i="7" s="1"/>
  <c r="J46" i="7"/>
  <c r="K46" i="7" s="1"/>
  <c r="J38" i="7"/>
  <c r="K38" i="7" s="1"/>
  <c r="J30" i="7"/>
  <c r="K30" i="7" s="1"/>
  <c r="J22" i="7"/>
  <c r="K22" i="7" s="1"/>
  <c r="J2" i="7"/>
  <c r="K2" i="7" s="1"/>
  <c r="J18" i="7"/>
  <c r="K18" i="7" s="1"/>
  <c r="J10" i="7"/>
  <c r="K10" i="7" s="1"/>
  <c r="J288" i="7"/>
  <c r="K288" i="7" s="1"/>
  <c r="J280" i="7"/>
  <c r="K280" i="7" s="1"/>
  <c r="J272" i="7"/>
  <c r="K272" i="7" s="1"/>
  <c r="J264" i="7"/>
  <c r="K264" i="7" s="1"/>
  <c r="J256" i="7"/>
  <c r="K256" i="7" s="1"/>
  <c r="J248" i="7"/>
  <c r="K248" i="7" s="1"/>
  <c r="J240" i="7"/>
  <c r="K240" i="7" s="1"/>
  <c r="J232" i="7"/>
  <c r="K232" i="7" s="1"/>
  <c r="J224" i="7"/>
  <c r="K224" i="7" s="1"/>
  <c r="J215" i="7"/>
  <c r="K215" i="7" s="1"/>
  <c r="J207" i="7"/>
  <c r="K207" i="7" s="1"/>
  <c r="J199" i="7"/>
  <c r="K199" i="7" s="1"/>
  <c r="J191" i="7"/>
  <c r="K191" i="7" s="1"/>
  <c r="J183" i="7"/>
  <c r="K183" i="7" s="1"/>
  <c r="J175" i="7"/>
  <c r="K175" i="7" s="1"/>
  <c r="J167" i="7"/>
  <c r="K167" i="7" s="1"/>
  <c r="J159" i="7"/>
  <c r="K159" i="7" s="1"/>
  <c r="J151" i="7"/>
  <c r="K151" i="7" s="1"/>
  <c r="J142" i="7"/>
  <c r="K142" i="7" s="1"/>
  <c r="J134" i="7"/>
  <c r="K134" i="7" s="1"/>
  <c r="J126" i="7"/>
  <c r="K126" i="7" s="1"/>
  <c r="J118" i="7"/>
  <c r="K118" i="7" s="1"/>
  <c r="J110" i="7"/>
  <c r="K110" i="7" s="1"/>
  <c r="J102" i="7"/>
  <c r="K102" i="7" s="1"/>
  <c r="J94" i="7"/>
  <c r="K94" i="7" s="1"/>
  <c r="J86" i="7"/>
  <c r="K86" i="7" s="1"/>
  <c r="J283" i="7"/>
  <c r="K283" i="7" s="1"/>
  <c r="J275" i="7"/>
  <c r="K275" i="7" s="1"/>
  <c r="J267" i="7"/>
  <c r="K267" i="7" s="1"/>
  <c r="J259" i="7"/>
  <c r="K259" i="7" s="1"/>
  <c r="J251" i="7"/>
  <c r="K251" i="7" s="1"/>
  <c r="J243" i="7"/>
  <c r="K243" i="7" s="1"/>
  <c r="J235" i="7"/>
  <c r="K235" i="7" s="1"/>
  <c r="J227" i="7"/>
  <c r="K227" i="7" s="1"/>
  <c r="J219" i="7"/>
  <c r="K219" i="7" s="1"/>
  <c r="J210" i="7"/>
  <c r="K210" i="7" s="1"/>
  <c r="J202" i="7"/>
  <c r="K202" i="7" s="1"/>
  <c r="J194" i="7"/>
  <c r="K194" i="7" s="1"/>
  <c r="J186" i="7"/>
  <c r="K186" i="7" s="1"/>
  <c r="J178" i="7"/>
  <c r="K178" i="7" s="1"/>
  <c r="J170" i="7"/>
  <c r="K170" i="7" s="1"/>
  <c r="J162" i="7"/>
  <c r="K162" i="7" s="1"/>
  <c r="J154" i="7"/>
  <c r="K154" i="7" s="1"/>
  <c r="J146" i="7"/>
  <c r="K146" i="7" s="1"/>
  <c r="J137" i="7"/>
  <c r="K137" i="7" s="1"/>
  <c r="J129" i="7"/>
  <c r="K129" i="7" s="1"/>
  <c r="J121" i="7"/>
  <c r="K121" i="7" s="1"/>
  <c r="J113" i="7"/>
  <c r="K113" i="7" s="1"/>
  <c r="J105" i="7"/>
  <c r="K105" i="7" s="1"/>
  <c r="J97" i="7"/>
  <c r="K97" i="7" s="1"/>
  <c r="J89" i="7"/>
  <c r="K89" i="7" s="1"/>
  <c r="J81" i="7"/>
  <c r="K81" i="7" s="1"/>
  <c r="J72" i="7"/>
  <c r="K72" i="7" s="1"/>
  <c r="J64" i="7"/>
  <c r="K64" i="7" s="1"/>
  <c r="J56" i="7"/>
  <c r="K56" i="7" s="1"/>
  <c r="J48" i="7"/>
  <c r="K48" i="7" s="1"/>
  <c r="J40" i="7"/>
  <c r="K40" i="7" s="1"/>
  <c r="J32" i="7"/>
  <c r="K32" i="7" s="1"/>
  <c r="J24" i="7"/>
  <c r="K24" i="7" s="1"/>
  <c r="J78" i="7"/>
  <c r="K78" i="7" s="1"/>
  <c r="J69" i="7"/>
  <c r="K69" i="7" s="1"/>
  <c r="J61" i="7"/>
  <c r="K61" i="7" s="1"/>
  <c r="J53" i="7"/>
  <c r="K53" i="7" s="1"/>
  <c r="J45" i="7"/>
  <c r="K45" i="7" s="1"/>
  <c r="J37" i="7"/>
  <c r="K37" i="7" s="1"/>
  <c r="J29" i="7"/>
  <c r="K29" i="7" s="1"/>
  <c r="J21" i="7"/>
  <c r="K21" i="7" s="1"/>
  <c r="J287" i="7"/>
  <c r="K287" i="7" s="1"/>
  <c r="J279" i="7"/>
  <c r="K279" i="7" s="1"/>
  <c r="J271" i="7"/>
  <c r="K271" i="7" s="1"/>
  <c r="J263" i="7"/>
  <c r="K263" i="7" s="1"/>
  <c r="J255" i="7"/>
  <c r="K255" i="7" s="1"/>
  <c r="J247" i="7"/>
  <c r="K247" i="7" s="1"/>
  <c r="J239" i="7"/>
  <c r="K239" i="7" s="1"/>
  <c r="J231" i="7"/>
  <c r="K231" i="7" s="1"/>
  <c r="J223" i="7"/>
  <c r="K223" i="7" s="1"/>
  <c r="J214" i="7"/>
  <c r="K214" i="7" s="1"/>
  <c r="J206" i="7"/>
  <c r="K206" i="7" s="1"/>
  <c r="J198" i="7"/>
  <c r="K198" i="7" s="1"/>
  <c r="J190" i="7"/>
  <c r="K190" i="7" s="1"/>
  <c r="J182" i="7"/>
  <c r="K182" i="7" s="1"/>
  <c r="J174" i="7"/>
  <c r="K174" i="7" s="1"/>
  <c r="J166" i="7"/>
  <c r="K166" i="7" s="1"/>
  <c r="J158" i="7"/>
  <c r="K158" i="7" s="1"/>
  <c r="J150" i="7"/>
  <c r="K150" i="7" s="1"/>
  <c r="J141" i="7"/>
  <c r="K141" i="7" s="1"/>
  <c r="J133" i="7"/>
  <c r="K133" i="7" s="1"/>
  <c r="J125" i="7"/>
  <c r="K125" i="7" s="1"/>
  <c r="J109" i="7"/>
  <c r="K109" i="7" s="1"/>
  <c r="J101" i="7"/>
  <c r="K101" i="7" s="1"/>
  <c r="J93" i="7"/>
  <c r="K93" i="7" s="1"/>
  <c r="J85" i="7"/>
  <c r="K85" i="7" s="1"/>
  <c r="J77" i="7"/>
  <c r="K77" i="7" s="1"/>
  <c r="J68" i="7"/>
  <c r="K68" i="7" s="1"/>
  <c r="J52" i="7"/>
  <c r="K52" i="7" s="1"/>
  <c r="J44" i="7"/>
  <c r="K44" i="7" s="1"/>
  <c r="J36" i="7"/>
  <c r="K36" i="7" s="1"/>
  <c r="J28" i="7"/>
  <c r="K28" i="7" s="1"/>
  <c r="J20" i="7"/>
  <c r="K20" i="7" s="1"/>
  <c r="J16" i="7"/>
  <c r="K16" i="7" s="1"/>
  <c r="J8" i="7"/>
  <c r="K8" i="7" s="1"/>
  <c r="J42" i="7"/>
  <c r="K42" i="7" s="1"/>
  <c r="J282" i="7"/>
  <c r="K282" i="7" s="1"/>
  <c r="J274" i="7"/>
  <c r="K274" i="7" s="1"/>
  <c r="J266" i="7"/>
  <c r="K266" i="7" s="1"/>
  <c r="J258" i="7"/>
  <c r="K258" i="7" s="1"/>
  <c r="J250" i="7"/>
  <c r="K250" i="7" s="1"/>
  <c r="J242" i="7"/>
  <c r="K242" i="7" s="1"/>
  <c r="J234" i="7"/>
  <c r="K234" i="7" s="1"/>
  <c r="J226" i="7"/>
  <c r="K226" i="7" s="1"/>
  <c r="J218" i="7"/>
  <c r="K218" i="7" s="1"/>
  <c r="J209" i="7"/>
  <c r="K209" i="7" s="1"/>
  <c r="J201" i="7"/>
  <c r="K201" i="7" s="1"/>
  <c r="J193" i="7"/>
  <c r="K193" i="7" s="1"/>
  <c r="J185" i="7"/>
  <c r="K185" i="7" s="1"/>
  <c r="J177" i="7"/>
  <c r="K177" i="7" s="1"/>
  <c r="J169" i="7"/>
  <c r="K169" i="7" s="1"/>
  <c r="J161" i="7"/>
  <c r="K161" i="7" s="1"/>
  <c r="J153" i="7"/>
  <c r="K153" i="7" s="1"/>
  <c r="J144" i="7"/>
  <c r="K144" i="7" s="1"/>
  <c r="J136" i="7"/>
  <c r="K136" i="7" s="1"/>
  <c r="J128" i="7"/>
  <c r="K128" i="7" s="1"/>
  <c r="J120" i="7"/>
  <c r="K120" i="7" s="1"/>
  <c r="J112" i="7"/>
  <c r="K112" i="7" s="1"/>
  <c r="J104" i="7"/>
  <c r="K104" i="7" s="1"/>
  <c r="J96" i="7"/>
  <c r="K96" i="7" s="1"/>
  <c r="J88" i="7"/>
  <c r="K88" i="7" s="1"/>
  <c r="J80" i="7"/>
  <c r="K80" i="7" s="1"/>
  <c r="J71" i="7"/>
  <c r="K71" i="7" s="1"/>
  <c r="J63" i="7"/>
  <c r="K63" i="7" s="1"/>
  <c r="J55" i="7"/>
  <c r="K55" i="7" s="1"/>
  <c r="J47" i="7"/>
  <c r="K47" i="7" s="1"/>
  <c r="J39" i="7"/>
  <c r="K39" i="7" s="1"/>
  <c r="J31" i="7"/>
  <c r="K31" i="7" s="1"/>
  <c r="J23" i="7"/>
  <c r="K23" i="7" s="1"/>
  <c r="J19" i="7"/>
  <c r="K19" i="7" s="1"/>
  <c r="J12" i="7"/>
  <c r="K12" i="7" s="1"/>
  <c r="J4" i="7"/>
  <c r="K4" i="7" s="1"/>
  <c r="J17" i="7"/>
  <c r="K17" i="7" s="1"/>
  <c r="J9" i="7"/>
  <c r="K9" i="7" s="1"/>
  <c r="J117" i="7"/>
  <c r="K117" i="7" s="1"/>
  <c r="J60" i="7"/>
  <c r="K60" i="7" s="1"/>
  <c r="J3" i="7"/>
  <c r="K3" i="7" s="1"/>
  <c r="J286" i="7"/>
  <c r="K286" i="7" s="1"/>
  <c r="J278" i="7"/>
  <c r="K278" i="7" s="1"/>
  <c r="J270" i="7"/>
  <c r="K270" i="7" s="1"/>
  <c r="J262" i="7"/>
  <c r="K262" i="7" s="1"/>
  <c r="J254" i="7"/>
  <c r="K254" i="7" s="1"/>
  <c r="J246" i="7"/>
  <c r="K246" i="7" s="1"/>
  <c r="J238" i="7"/>
  <c r="K238" i="7" s="1"/>
  <c r="J230" i="7"/>
  <c r="K230" i="7" s="1"/>
  <c r="J222" i="7"/>
  <c r="K222" i="7" s="1"/>
  <c r="J213" i="7"/>
  <c r="K213" i="7" s="1"/>
  <c r="J205" i="7"/>
  <c r="K205" i="7" s="1"/>
  <c r="J197" i="7"/>
  <c r="K197" i="7" s="1"/>
  <c r="J189" i="7"/>
  <c r="K189" i="7" s="1"/>
  <c r="J181" i="7"/>
  <c r="K181" i="7" s="1"/>
  <c r="J173" i="7"/>
  <c r="K173" i="7" s="1"/>
  <c r="J165" i="7"/>
  <c r="K165" i="7" s="1"/>
  <c r="J157" i="7"/>
  <c r="K157" i="7" s="1"/>
  <c r="J149" i="7"/>
  <c r="K149" i="7" s="1"/>
  <c r="J140" i="7"/>
  <c r="K140" i="7" s="1"/>
  <c r="J132" i="7"/>
  <c r="K132" i="7" s="1"/>
  <c r="J124" i="7"/>
  <c r="K124" i="7" s="1"/>
  <c r="J116" i="7"/>
  <c r="K116" i="7" s="1"/>
  <c r="J108" i="7"/>
  <c r="K108" i="7" s="1"/>
  <c r="J100" i="7"/>
  <c r="K100" i="7" s="1"/>
  <c r="J92" i="7"/>
  <c r="K92" i="7" s="1"/>
  <c r="J84" i="7"/>
  <c r="K84" i="7" s="1"/>
  <c r="J76" i="7"/>
  <c r="K76" i="7" s="1"/>
  <c r="J67" i="7"/>
  <c r="K67" i="7" s="1"/>
  <c r="J59" i="7"/>
  <c r="K59" i="7" s="1"/>
  <c r="J51" i="7"/>
  <c r="K51" i="7" s="1"/>
  <c r="J43" i="7"/>
  <c r="K43" i="7" s="1"/>
  <c r="J35" i="7"/>
  <c r="K35" i="7" s="1"/>
  <c r="J27" i="7"/>
  <c r="K27" i="7" s="1"/>
  <c r="J285" i="7"/>
  <c r="K285" i="7" s="1"/>
  <c r="J277" i="7"/>
  <c r="K277" i="7" s="1"/>
  <c r="J269" i="7"/>
  <c r="K269" i="7" s="1"/>
  <c r="J261" i="7"/>
  <c r="K261" i="7" s="1"/>
  <c r="J253" i="7"/>
  <c r="K253" i="7" s="1"/>
  <c r="J245" i="7"/>
  <c r="K245" i="7" s="1"/>
  <c r="J237" i="7"/>
  <c r="K237" i="7" s="1"/>
  <c r="J229" i="7"/>
  <c r="K229" i="7" s="1"/>
  <c r="J221" i="7"/>
  <c r="K221" i="7" s="1"/>
  <c r="J212" i="7"/>
  <c r="K212" i="7" s="1"/>
  <c r="J204" i="7"/>
  <c r="K204" i="7" s="1"/>
  <c r="J196" i="7"/>
  <c r="K196" i="7" s="1"/>
  <c r="J188" i="7"/>
  <c r="K188" i="7" s="1"/>
  <c r="J180" i="7"/>
  <c r="K180" i="7" s="1"/>
  <c r="J172" i="7"/>
  <c r="K172" i="7" s="1"/>
  <c r="J164" i="7"/>
  <c r="K164" i="7" s="1"/>
  <c r="J156" i="7"/>
  <c r="K156" i="7" s="1"/>
  <c r="J148" i="7"/>
  <c r="K148" i="7" s="1"/>
  <c r="J139" i="7"/>
  <c r="K139" i="7" s="1"/>
  <c r="J131" i="7"/>
  <c r="K131" i="7" s="1"/>
  <c r="J123" i="7"/>
  <c r="K123" i="7" s="1"/>
  <c r="J115" i="7"/>
  <c r="K115" i="7" s="1"/>
  <c r="J107" i="7"/>
  <c r="K107" i="7" s="1"/>
  <c r="J99" i="7"/>
  <c r="K99" i="7" s="1"/>
  <c r="J91" i="7"/>
  <c r="K91" i="7" s="1"/>
  <c r="J83" i="7"/>
  <c r="K83" i="7" s="1"/>
  <c r="J75" i="7"/>
  <c r="K75" i="7" s="1"/>
  <c r="J66" i="7"/>
  <c r="K66" i="7" s="1"/>
  <c r="J58" i="7"/>
  <c r="K58" i="7" s="1"/>
  <c r="J50" i="7"/>
  <c r="K50" i="7" s="1"/>
  <c r="J34" i="7"/>
  <c r="K34" i="7" s="1"/>
  <c r="J26" i="7"/>
  <c r="K26" i="7" s="1"/>
  <c r="J11" i="7"/>
  <c r="K11" i="7" s="1"/>
  <c r="J15" i="7"/>
  <c r="K15" i="7" s="1"/>
  <c r="J7" i="7"/>
  <c r="K7" i="7" s="1"/>
  <c r="J14" i="7"/>
  <c r="K14" i="7" s="1"/>
  <c r="J6" i="7"/>
  <c r="K6" i="7" s="1"/>
  <c r="J284" i="7"/>
  <c r="K284" i="7" s="1"/>
  <c r="J276" i="7"/>
  <c r="K276" i="7" s="1"/>
  <c r="J268" i="7"/>
  <c r="K268" i="7" s="1"/>
  <c r="J260" i="7"/>
  <c r="K260" i="7" s="1"/>
  <c r="J252" i="7"/>
  <c r="K252" i="7" s="1"/>
  <c r="J244" i="7"/>
  <c r="K244" i="7" s="1"/>
  <c r="J236" i="7"/>
  <c r="K236" i="7" s="1"/>
  <c r="J228" i="7"/>
  <c r="K228" i="7" s="1"/>
  <c r="J220" i="7"/>
  <c r="K220" i="7" s="1"/>
  <c r="J211" i="7"/>
  <c r="K211" i="7" s="1"/>
  <c r="J203" i="7"/>
  <c r="K203" i="7" s="1"/>
  <c r="J195" i="7"/>
  <c r="K195" i="7" s="1"/>
  <c r="J187" i="7"/>
  <c r="K187" i="7" s="1"/>
  <c r="J179" i="7"/>
  <c r="K179" i="7" s="1"/>
  <c r="J171" i="7"/>
  <c r="K171" i="7" s="1"/>
  <c r="J163" i="7"/>
  <c r="K163" i="7" s="1"/>
  <c r="J155" i="7"/>
  <c r="K155" i="7" s="1"/>
  <c r="J147" i="7"/>
  <c r="K147" i="7" s="1"/>
  <c r="J138" i="7"/>
  <c r="K138" i="7" s="1"/>
  <c r="J130" i="7"/>
  <c r="K130" i="7" s="1"/>
  <c r="J122" i="7"/>
  <c r="K122" i="7" s="1"/>
  <c r="J114" i="7"/>
  <c r="K114" i="7" s="1"/>
  <c r="J106" i="7"/>
  <c r="K106" i="7" s="1"/>
  <c r="J98" i="7"/>
  <c r="K98" i="7" s="1"/>
  <c r="J90" i="7"/>
  <c r="K90" i="7" s="1"/>
  <c r="J82" i="7"/>
  <c r="K82" i="7" s="1"/>
  <c r="J74" i="7"/>
  <c r="K74" i="7" s="1"/>
  <c r="J65" i="7"/>
  <c r="K65" i="7" s="1"/>
  <c r="J57" i="7"/>
  <c r="K57" i="7" s="1"/>
  <c r="J49" i="7"/>
  <c r="K49" i="7" s="1"/>
  <c r="J41" i="7"/>
  <c r="K41" i="7" s="1"/>
  <c r="J33" i="7"/>
  <c r="K33" i="7" s="1"/>
  <c r="J25" i="7"/>
  <c r="K25"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tc={1A679884-A495-4BE3-81D4-BABBC406772C}</author>
    <author>tc={C0F03048-996E-4DCC-9C89-BBC5E8A20E31}</author>
    <author>tc={40232298-B6F5-4214-B8E6-81220E0BF6B5}</author>
    <author>tc={7FC3B481-2E6F-4864-A424-F1DC222559A2}</author>
    <author>tc={E75F2638-B52B-4D0A-B955-E800D8D82B4D}</author>
    <author>tc={40EAECBD-3144-4FA5-AFF8-B2378D049DAA}</author>
    <author>tc={404449D4-9E0F-4FEA-BE93-F7A4B3676113}</author>
    <author>tc={6427C7FC-32CB-4979-8950-A4451543A0B9}</author>
    <author>tc={E1CBE23F-75DD-4E7D-83B2-3E8F55219070}</author>
    <author>tc={93AC29D0-8C3D-4AB5-BA5A-B28DD9C2B8C1}</author>
    <author>tc={BA663E03-1E74-45BC-B2DC-EF11DCB4E99C}</author>
    <author>tc={D22ACA71-5A5C-4325-B5DE-DB3DEACA2B1B}</author>
    <author>tc={7F8CBA74-6C47-4324-93B1-723F86849CBB}</author>
    <author>tc={A3D835ED-0456-4176-887A-617E79F0D23D}</author>
    <author>tc={F436EF47-6D07-4F86-A626-BEAF3A291888}</author>
    <author>tc={893F49D7-29E4-419C-AD3B-161160DD7625}</author>
    <author>tc={44123883-E374-4FD8-8D5F-2752A5D48C8C}</author>
    <author>tc={D8FC4F08-D005-41D6-875E-C9E155D2C43C}</author>
    <author>tc={834478F8-9188-4AB6-9022-9483B69FBF86}</author>
  </authors>
  <commentList>
    <comment ref="A1" authorId="0" shapeId="0" xr:uid="{1A679884-A495-4BE3-81D4-BABBC406772C}">
      <text>
        <t>[Threaded comment]
Your version of Excel allows you to read this threaded comment; however, any edits to it will get removed if the file is opened in a newer version of Excel. Learn more: https://go.microsoft.com/fwlink/?linkid=870924
Comment:
    field assigning an unique identifier for each record</t>
      </text>
    </comment>
    <comment ref="B1" authorId="1" shapeId="0" xr:uid="{C0F03048-996E-4DCC-9C89-BBC5E8A20E31}">
      <text>
        <t>[Threaded comment]
Your version of Excel allows you to read this threaded comment; however, any edits to it will get removed if the file is opened in a newer version of Excel. Learn more: https://go.microsoft.com/fwlink/?linkid=870924
Comment:
    Map unit identifier
Reply:
    used for mapping a collection of areas grouped by the same soil
characteristics
Reply:
    A single MUID may describe different soil types, which are stored with a record counter in the third column (SEQN)
Reply:
    Not sure what to enter</t>
      </text>
    </comment>
    <comment ref="C1" authorId="2" shapeId="0" xr:uid="{40232298-B6F5-4214-B8E6-81220E0BF6B5}">
      <text>
        <t>[Threaded comment]
Your version of Excel allows you to read this threaded comment; however, any edits to it will get removed if the file is opened in a newer version of Excel. Learn more: https://go.microsoft.com/fwlink/?linkid=870924
Comment:
    Sequence number
Reply:
    "SEQN looks to be an identification number for manipulation of the soil layers; it may not be directly related to simulation⁽⁴⁾; fill this column with values of 1."
Reply:
    Not sure about this one..</t>
      </text>
    </comment>
    <comment ref="D1" authorId="3" shapeId="0" xr:uid="{7FC3B481-2E6F-4864-A424-F1DC222559A2}">
      <text>
        <t>[Threaded comment]
Your version of Excel allows you to read this threaded comment; however, any edits to it will get removed if the file is opened in a newer version of Excel. Learn more: https://go.microsoft.com/fwlink/?linkid=870924
Comment:
    The SNAM is the identifier SWAT will use to print in the HRU summary tables; using the MUID values will suffice</t>
      </text>
    </comment>
    <comment ref="E1" authorId="4" shapeId="0" xr:uid="{E75F2638-B52B-4D0A-B955-E800D8D82B4D}">
      <text>
        <t>[Threaded comment]
Your version of Excel allows you to read this threaded comment; however, any edits to it will get removed if the file is opened in a newer version of Excel. Learn more: https://go.microsoft.com/fwlink/?linkid=870924
Comment:
    “The user may also link the soils map to the database via Soils5ID number. When the “S5ID” option is chosen, data for the specified soil series is used to represent the map unit. In order to use the “S5ID” option, the soil database for the entire US must be installed”⁽⁵⁾
Reply:
    Because the soils are not from within the US, this is not an option. Instead, insert a prefix for the country to further identify the soil.</t>
      </text>
    </comment>
    <comment ref="F1" authorId="5" shapeId="0" xr:uid="{40EAECBD-3144-4FA5-AFF8-B2378D049DAA}">
      <text>
        <t>[Threaded comment]
Your version of Excel allows you to read this threaded comment; however, any edits to it will get removed if the file is opened in a newer version of Excel. Learn more: https://go.microsoft.com/fwlink/?linkid=870924
Comment:
    Soil component percent
Reply:
    Because the data used is for the one soil component (dominant soil) for each polygon, CMPPCT should not be an important factor in the SWAT modeling; it can be filled with 100 values</t>
      </text>
    </comment>
    <comment ref="G1" authorId="6" shapeId="0" xr:uid="{404449D4-9E0F-4FEA-BE93-F7A4B3676113}">
      <text>
        <t>[Threaded comment]
Your version of Excel allows you to read this threaded comment; however, any edits to it will get removed if the file is opened in a newer version of Excel. Learn more: https://go.microsoft.com/fwlink/?linkid=870924
Comment:
    These values must be wrong, a mistake from Roar most likely
Reply:
    Variables for any sets beyond NLAYERS should be assigned a value of
156 zero</t>
      </text>
    </comment>
    <comment ref="I1" authorId="7" shapeId="0" xr:uid="{6427C7FC-32CB-4979-8950-A4451543A0B9}">
      <text>
        <t>[Threaded comment]
Your version of Excel allows you to read this threaded comment; however, any edits to it will get removed if the file is opened in a newer version of Excel. Learn more: https://go.microsoft.com/fwlink/?linkid=870924
Comment:
    These numbers are wrong I think
Reply:
    These values must be wrong, a mistake from Roar most likely</t>
      </text>
    </comment>
    <comment ref="J1" authorId="8" shapeId="0" xr:uid="{E1CBE23F-75DD-4E7D-83B2-3E8F55219070}">
      <text>
        <t>[Threaded comment]
Your version of Excel allows you to read this threaded comment; however, any edits to it will get removed if the file is opened in a newer version of Excel. Learn more: https://go.microsoft.com/fwlink/?linkid=870924
Comment:
    ANION_EXCL: Fraction of porosity (void space) from which anions are excluded [optional]. If no value is entered, the model will set = 0.50</t>
      </text>
    </comment>
    <comment ref="K1" authorId="9" shapeId="0" xr:uid="{93AC29D0-8C3D-4AB5-BA5A-B28DD9C2B8C1}">
      <text>
        <t>[Threaded comment]
Your version of Excel allows you to read this threaded comment; however, any edits to it will get removed if the file is opened in a newer version of Excel. Learn more: https://go.microsoft.com/fwlink/?linkid=870924
Comment:
    SOL_CRK: Potential or maximum crack volume of the soil profile
Reply:
    Not sure if correct value</t>
      </text>
    </comment>
    <comment ref="L1" authorId="10" shapeId="0" xr:uid="{BA663E03-1E74-45BC-B2DC-EF11DCB4E99C}">
      <text>
        <t>[Threaded comment]
Your version of Excel allows you to read this threaded comment; however, any edits to it will get removed if the file is opened in a newer version of Excel. Learn more: https://go.microsoft.com/fwlink/?linkid=870924
Comment:
    Not read by model</t>
      </text>
    </comment>
    <comment ref="M1" authorId="11" shapeId="0" xr:uid="{D22ACA71-5A5C-4325-B5DE-DB3DEACA2B1B}">
      <text>
        <t>[Threaded comment]
Your version of Excel allows you to read this threaded comment; however, any edits to it will get removed if the file is opened in a newer version of Excel. Learn more: https://go.microsoft.com/fwlink/?linkid=870924
Comment:
    Depth from the soil surface to the bottom of the layer
Reply:
    In mm
Reply:
    These values must be wrong, a mistake from Roar most likely</t>
      </text>
    </comment>
    <comment ref="N1" authorId="12" shapeId="0" xr:uid="{7F8CBA74-6C47-4324-93B1-723F86849CBB}">
      <text>
        <t>[Threaded comment]
Your version of Excel allows you to read this threaded comment; however, any edits to it will get removed if the file is opened in a newer version of Excel. Learn more: https://go.microsoft.com/fwlink/?linkid=870924
Comment:
    Moist bulk density, Mg/m3 or g/cm3
Reply:
    Waiting on ATTILA
Reply:
    Double check this..</t>
      </text>
    </comment>
    <comment ref="O1" authorId="13" shapeId="0" xr:uid="{A3D835ED-0456-4176-887A-617E79F0D23D}">
      <text>
        <t>[Threaded comment]
Your version of Excel allows you to read this threaded comment; however, any edits to it will get removed if the file is opened in a newer version of Excel. Learn more: https://go.microsoft.com/fwlink/?linkid=870924
Comment:
    Available water content</t>
      </text>
    </comment>
    <comment ref="P1" authorId="14" shapeId="0" xr:uid="{F436EF47-6D07-4F86-A626-BEAF3A291888}">
      <text>
        <t>[Threaded comment]
Your version of Excel allows you to read this threaded comment; however, any edits to it will get removed if the file is opened in a newer version of Excel. Learn more: https://go.microsoft.com/fwlink/?linkid=870924
Comment:
    Sat hyrd conduc</t>
      </text>
    </comment>
    <comment ref="Q1" authorId="15" shapeId="0" xr:uid="{893F49D7-29E4-419C-AD3B-161160DD7625}">
      <text>
        <t>[Threaded comment]
Your version of Excel allows you to read this threaded comment; however, any edits to it will get removed if the file is opened in a newer version of Excel. Learn more: https://go.microsoft.com/fwlink/?linkid=870924
Comment:
    Soil organic carbon
Reply:
    In percent</t>
      </text>
    </comment>
    <comment ref="U1" authorId="16" shapeId="0" xr:uid="{44123883-E374-4FD8-8D5F-2752A5D48C8C}">
      <text>
        <t>[Threaded comment]
Your version of Excel allows you to read this threaded comment; however, any edits to it will get removed if the file is opened in a newer version of Excel. Learn more: https://go.microsoft.com/fwlink/?linkid=870924
Comment:
    Rock fragment content
Reply:
    Soilgrids.org</t>
      </text>
    </comment>
    <comment ref="V1" authorId="17" shapeId="0" xr:uid="{D8FC4F08-D005-41D6-875E-C9E155D2C43C}">
      <text>
        <t>[Threaded comment]
Your version of Excel allows you to read this threaded comment; however, any edits to it will get removed if the file is opened in a newer version of Excel. Learn more: https://go.microsoft.com/fwlink/?linkid=870924
Comment:
    Soil abedo
Reply:
    Waiting on FC data from attila</t>
      </text>
    </comment>
    <comment ref="X1" authorId="18" shapeId="0" xr:uid="{834478F8-9188-4AB6-9022-9483B69FBF86}">
      <text>
        <t>[Threaded comment]
Your version of Excel allows you to read this threaded comment; however, any edits to it will get removed if the file is opened in a newer version of Excel. Learn more: https://go.microsoft.com/fwlink/?linkid=870924
Comment:
    Electrical conductivity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tc={D6E7E1C6-2F63-4281-8626-C89F887B64E4}</author>
    <author>tc={DD0CFC50-D6E8-457A-B79E-1F070AB421FD}</author>
    <author>tc={2584420C-5432-4D83-9BFF-05B19BFD487E}</author>
    <author>tc={95D50A39-212B-491B-816C-44597550C184}</author>
  </authors>
  <commentList>
    <comment ref="C1" authorId="0" shapeId="0" xr:uid="{D6E7E1C6-2F63-4281-8626-C89F887B64E4}">
      <text>
        <t>[Threaded comment]
Your version of Excel allows you to read this threaded comment; however, any edits to it will get removed if the file is opened in a newer version of Excel. Learn more: https://go.microsoft.com/fwlink/?linkid=870924
Comment:
    Wang, K. C. et al. Variation of surface albedo and soil thermal parameters with soil moisture content at a semi-desert site on the western Tibetan plateau. Boundarey Layer Meteorol 116, 117–129 (2005).</t>
      </text>
    </comment>
    <comment ref="D1" authorId="1" shapeId="0" xr:uid="{DD0CFC50-D6E8-457A-B79E-1F070AB421FD}">
      <text>
        <t>[Threaded comment]
Your version of Excel allows you to read this threaded comment; however, any edits to it will get removed if the file is opened in a newer version of Excel. Learn more: https://go.microsoft.com/fwlink/?linkid=870924
Comment:
    Gascoin, S., Ducharne, A., Ribstein, P., Perroy, E. &amp; Wagnon, P. Sensitivity of bare soil albedo to surface soil moisture on the moraine of the Zongo glacier (Bolivia). Geophys. Res. Lett. 36, L02405 (2009).</t>
      </text>
    </comment>
    <comment ref="E1" authorId="2" shapeId="0" xr:uid="{2584420C-5432-4D83-9BFF-05B19BFD487E}">
      <text>
        <t>[Threaded comment]
Your version of Excel allows you to read this threaded comment; however, any edits to it will get removed if the file is opened in a newer version of Excel. Learn more: https://go.microsoft.com/fwlink/?linkid=870924
Comment:
    Sugathan, N., Biju, V. &amp; Renuka, G. Influence of soil moisture content on surface albedo and soil thermal parameters at a tropical station. J. Earth Syst. Sci. 123, 1115–1128 (2014).</t>
      </text>
    </comment>
    <comment ref="F1" authorId="3" shapeId="0" xr:uid="{95D50A39-212B-491B-816C-44597550C184}">
      <text>
        <t>[Threaded comment]
Your version of Excel allows you to read this threaded comment; however, any edits to it will get removed if the file is opened in a newer version of Excel. Learn more: https://go.microsoft.com/fwlink/?linkid=870924
Comment:
    Seems to barely change with FC… is that ok?</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22CFFD-83BE-44DB-9242-B35AE9A5E769}" keepAlive="1" name="Query - data_fitted_retention_second_pso" description="Connection to the 'data_fitted_retention_second_pso' query in the workbook." type="5" refreshedVersion="8" background="1" saveData="1">
    <dbPr connection="Provider=Microsoft.Mashup.OleDb.1;Data Source=$Workbook$;Location=data_fitted_retention_second_pso;Extended Properties=&quot;&quot;" command="SELECT * FROM [data_fitted_retention_second_pso]"/>
  </connection>
  <connection id="2" xr16:uid="{98D91609-0DCD-4764-B493-C7761045CEBC}" keepAlive="1" name="Query - data_fitted_retention_second_pso (3)" description="Connection to the 'data_fitted_retention_second_pso (3)' query in the workbook." type="5" refreshedVersion="8" background="1" saveData="1">
    <dbPr connection="Provider=Microsoft.Mashup.OleDb.1;Data Source=$Workbook$;Location=&quot;data_fitted_retention_second_pso (3)&quot;;Extended Properties=&quot;&quot;" command="SELECT * FROM [data_fitted_retention_second_pso (3)]"/>
  </connection>
  <connection id="3" xr16:uid="{D447AA45-932E-4044-A3B7-56C37F5FD32C}" keepAlive="1" name="Query - usersoil_lrew" description="Connection to the 'usersoil_lrew' query in the workbook." type="5" refreshedVersion="8" background="1" saveData="1">
    <dbPr connection="Provider=Microsoft.Mashup.OleDb.1;Data Source=$Workbook$;Location=usersoil_lrew;Extended Properties=&quot;&quot;" command="SELECT * FROM [usersoil_lrew]"/>
  </connection>
</connections>
</file>

<file path=xl/sharedStrings.xml><?xml version="1.0" encoding="utf-8"?>
<sst xmlns="http://schemas.openxmlformats.org/spreadsheetml/2006/main" count="516" uniqueCount="287">
  <si>
    <t>OBJECTID</t>
  </si>
  <si>
    <t>MUID</t>
  </si>
  <si>
    <t>SEQN</t>
  </si>
  <si>
    <t>SNAM</t>
  </si>
  <si>
    <t>S5ID</t>
  </si>
  <si>
    <t>CMPPCT</t>
  </si>
  <si>
    <t>NLAYERS</t>
  </si>
  <si>
    <t>HYDGRP</t>
  </si>
  <si>
    <t>SOL_ZMX</t>
  </si>
  <si>
    <t>ANION_EXCL</t>
  </si>
  <si>
    <t>SOL_CRK</t>
  </si>
  <si>
    <t>TEXTURE</t>
  </si>
  <si>
    <t>SOL_Z1</t>
  </si>
  <si>
    <t>SOL_BD1</t>
  </si>
  <si>
    <t>SOL_AWC1</t>
  </si>
  <si>
    <t>SOL_K1</t>
  </si>
  <si>
    <t>SOL_CBN1</t>
  </si>
  <si>
    <t>CLAY1</t>
  </si>
  <si>
    <t>SILT1</t>
  </si>
  <si>
    <t>SAND1</t>
  </si>
  <si>
    <t>ROCK1</t>
  </si>
  <si>
    <t>SOL_ALB1</t>
  </si>
  <si>
    <t>USLE_K1</t>
  </si>
  <si>
    <t>SOL_EC1</t>
  </si>
  <si>
    <t>SOL_Z2</t>
  </si>
  <si>
    <t>SOL_BD2</t>
  </si>
  <si>
    <t>SOL_AWC2</t>
  </si>
  <si>
    <t>SOL_K2</t>
  </si>
  <si>
    <t>SOL_CBN2</t>
  </si>
  <si>
    <t>CLAY2</t>
  </si>
  <si>
    <t>SILT2</t>
  </si>
  <si>
    <t>SAND2</t>
  </si>
  <si>
    <t>ROCK2</t>
  </si>
  <si>
    <t>SOL_ALB2</t>
  </si>
  <si>
    <t>USLE_K2</t>
  </si>
  <si>
    <t>SOL_EC2</t>
  </si>
  <si>
    <t>SOL_Z3</t>
  </si>
  <si>
    <t>SOL_BD3</t>
  </si>
  <si>
    <t>SOL_AWC3</t>
  </si>
  <si>
    <t>SOL_K3</t>
  </si>
  <si>
    <t>SOL_CBN3</t>
  </si>
  <si>
    <t>CLAY3</t>
  </si>
  <si>
    <t>SILT3</t>
  </si>
  <si>
    <t>SAND3</t>
  </si>
  <si>
    <t>ROCK3</t>
  </si>
  <si>
    <t>SOL_ALB3</t>
  </si>
  <si>
    <t>USLE_K3</t>
  </si>
  <si>
    <t>SOL_EC3</t>
  </si>
  <si>
    <t>SOL_Z4</t>
  </si>
  <si>
    <t>SOL_BD4</t>
  </si>
  <si>
    <t>SOL_AWC4</t>
  </si>
  <si>
    <t>SOL_K4</t>
  </si>
  <si>
    <t>SOL_CBN4</t>
  </si>
  <si>
    <t>CLAY4</t>
  </si>
  <si>
    <t>SILT4</t>
  </si>
  <si>
    <t>SAND4</t>
  </si>
  <si>
    <t>ROCK4</t>
  </si>
  <si>
    <t>SOL_ALB4</t>
  </si>
  <si>
    <t>USLE_K4</t>
  </si>
  <si>
    <t>SOL_EC4</t>
  </si>
  <si>
    <t>SOL_Z5</t>
  </si>
  <si>
    <t>SOL_BD5</t>
  </si>
  <si>
    <t>SOL_AWC5</t>
  </si>
  <si>
    <t>SOL_K5</t>
  </si>
  <si>
    <t>SOL_CBN5</t>
  </si>
  <si>
    <t>CLAY5</t>
  </si>
  <si>
    <t>SILT5</t>
  </si>
  <si>
    <t>SAND5</t>
  </si>
  <si>
    <t>ROCK5</t>
  </si>
  <si>
    <t>SOL_ALB5</t>
  </si>
  <si>
    <t>USLE_K5</t>
  </si>
  <si>
    <t>SOL_EC5</t>
  </si>
  <si>
    <t>SOL_Z6</t>
  </si>
  <si>
    <t>SOL_BD6</t>
  </si>
  <si>
    <t>SOL_AWC6</t>
  </si>
  <si>
    <t>SOL_K6</t>
  </si>
  <si>
    <t>SOL_CBN6</t>
  </si>
  <si>
    <t>CLAY6</t>
  </si>
  <si>
    <t>SILT6</t>
  </si>
  <si>
    <t>SAND6</t>
  </si>
  <si>
    <t>ROCK6</t>
  </si>
  <si>
    <t>SOL_ALB6</t>
  </si>
  <si>
    <t>USLE_K6</t>
  </si>
  <si>
    <t>SOL_EC6</t>
  </si>
  <si>
    <t>SOL_Z7</t>
  </si>
  <si>
    <t>SOL_BD7</t>
  </si>
  <si>
    <t>SOL_AWC7</t>
  </si>
  <si>
    <t>SOL_K7</t>
  </si>
  <si>
    <t>SOL_CBN7</t>
  </si>
  <si>
    <t>CLAY7</t>
  </si>
  <si>
    <t>SILT7</t>
  </si>
  <si>
    <t>SAND7</t>
  </si>
  <si>
    <t>ROCK7</t>
  </si>
  <si>
    <t>SOL_ALB7</t>
  </si>
  <si>
    <t>USLE_K7</t>
  </si>
  <si>
    <t>SOL_EC7</t>
  </si>
  <si>
    <t>SOL_Z8</t>
  </si>
  <si>
    <t>SOL_BD8</t>
  </si>
  <si>
    <t>SOL_AWC8</t>
  </si>
  <si>
    <t>SOL_K8</t>
  </si>
  <si>
    <t>SOL_CBN8</t>
  </si>
  <si>
    <t>CLAY8</t>
  </si>
  <si>
    <t>SILT8</t>
  </si>
  <si>
    <t>SAND8</t>
  </si>
  <si>
    <t>ROCK8</t>
  </si>
  <si>
    <t>SOL_ALB8</t>
  </si>
  <si>
    <t>USLE_K8</t>
  </si>
  <si>
    <t>SOL_EC8</t>
  </si>
  <si>
    <t>SOL_Z9</t>
  </si>
  <si>
    <t>SOL_BD9</t>
  </si>
  <si>
    <t>SOL_AWC9</t>
  </si>
  <si>
    <t>SOL_K9</t>
  </si>
  <si>
    <t>SOL_CBN9</t>
  </si>
  <si>
    <t>CLAY9</t>
  </si>
  <si>
    <t>SILT9</t>
  </si>
  <si>
    <t>SAND9</t>
  </si>
  <si>
    <t>ROCK9</t>
  </si>
  <si>
    <t>SOL_ALB9</t>
  </si>
  <si>
    <t>USLE_K9</t>
  </si>
  <si>
    <t>SOL_EC9</t>
  </si>
  <si>
    <t>SOL_Z10</t>
  </si>
  <si>
    <t>SOL_BD10</t>
  </si>
  <si>
    <t>SOL_AWC10</t>
  </si>
  <si>
    <t>SOL_K10</t>
  </si>
  <si>
    <t>SOL_CBN10</t>
  </si>
  <si>
    <t>CLAY10</t>
  </si>
  <si>
    <t>SILT10</t>
  </si>
  <si>
    <t>SAND10</t>
  </si>
  <si>
    <t>ROCK10</t>
  </si>
  <si>
    <t>SOL_ALB10</t>
  </si>
  <si>
    <t>USLE_K10</t>
  </si>
  <si>
    <t>SOL_EC10</t>
  </si>
  <si>
    <t>SOL_CAL1</t>
  </si>
  <si>
    <t>SOL_CAL2</t>
  </si>
  <si>
    <t>SOL_CAL3</t>
  </si>
  <si>
    <t>SOL_CAL4</t>
  </si>
  <si>
    <t>SOL_CAL5</t>
  </si>
  <si>
    <t>SOL_CAL6</t>
  </si>
  <si>
    <t>SOL_CAL7</t>
  </si>
  <si>
    <t>SOL_CAL8</t>
  </si>
  <si>
    <t>SOL_CAL9</t>
  </si>
  <si>
    <t>SOL_CAL10</t>
  </si>
  <si>
    <t>SOL_PH1</t>
  </si>
  <si>
    <t>SOL_PH2</t>
  </si>
  <si>
    <t>SOL_PH3</t>
  </si>
  <si>
    <t>SOL_PH4</t>
  </si>
  <si>
    <t>SOL_PH5</t>
  </si>
  <si>
    <t>SOL_PH6</t>
  </si>
  <si>
    <t>SOL_PH7</t>
  </si>
  <si>
    <t>SOL_PH8</t>
  </si>
  <si>
    <t>SOL_PH9</t>
  </si>
  <si>
    <t>SOL_PH10</t>
  </si>
  <si>
    <t>Ardy</t>
  </si>
  <si>
    <t>0.5</t>
  </si>
  <si>
    <t>loamy_sand</t>
  </si>
  <si>
    <t xml:space="preserve">waiting </t>
  </si>
  <si>
    <t>?</t>
  </si>
  <si>
    <t>ARdy-tn</t>
  </si>
  <si>
    <t>silt_loam</t>
  </si>
  <si>
    <t xml:space="preserve">on </t>
  </si>
  <si>
    <t>can</t>
  </si>
  <si>
    <t>CMdy</t>
  </si>
  <si>
    <t>sandy_loam</t>
  </si>
  <si>
    <t>confirmation</t>
  </si>
  <si>
    <t>probably</t>
  </si>
  <si>
    <t>CMdy-ap</t>
  </si>
  <si>
    <t>from</t>
  </si>
  <si>
    <t>delete</t>
  </si>
  <si>
    <t>CMdy-sl</t>
  </si>
  <si>
    <t>roar</t>
  </si>
  <si>
    <t>if</t>
  </si>
  <si>
    <t>these</t>
  </si>
  <si>
    <t>CMeu-sl</t>
  </si>
  <si>
    <t>silty_clay_loam</t>
  </si>
  <si>
    <t>Roars</t>
  </si>
  <si>
    <t>CMfv</t>
  </si>
  <si>
    <t>data</t>
  </si>
  <si>
    <t>CMfv-ap</t>
  </si>
  <si>
    <t>less</t>
  </si>
  <si>
    <t>confirms</t>
  </si>
  <si>
    <t>CMfv-rp</t>
  </si>
  <si>
    <t>than</t>
  </si>
  <si>
    <t>CMlen-dy</t>
  </si>
  <si>
    <t>loam</t>
  </si>
  <si>
    <t>five</t>
  </si>
  <si>
    <t>GLch-ce</t>
  </si>
  <si>
    <t>clay_loam</t>
  </si>
  <si>
    <t>layers</t>
  </si>
  <si>
    <t>GLch-hu-sl</t>
  </si>
  <si>
    <t>GLch-sl</t>
  </si>
  <si>
    <t>GLdy</t>
  </si>
  <si>
    <t>GLfv</t>
  </si>
  <si>
    <t>GLhi-eu-sl</t>
  </si>
  <si>
    <t>NA</t>
  </si>
  <si>
    <t>GLmo-sl</t>
  </si>
  <si>
    <t>GLum</t>
  </si>
  <si>
    <t>GLum-ar</t>
  </si>
  <si>
    <t>GLum-fv-hu-sl</t>
  </si>
  <si>
    <t>HSfi-dy</t>
  </si>
  <si>
    <t>HShm-dy</t>
  </si>
  <si>
    <t>HSsa-dy</t>
  </si>
  <si>
    <t>HSsa-dy-nv</t>
  </si>
  <si>
    <t>HSsa-dy-rp</t>
  </si>
  <si>
    <t>HSsa-dy-rp-rc</t>
  </si>
  <si>
    <t>HSsa-um-tn</t>
  </si>
  <si>
    <t>LPhk</t>
  </si>
  <si>
    <t>LVcm-sl</t>
  </si>
  <si>
    <t>LVlen-sl</t>
  </si>
  <si>
    <t>PHha-ph-sl</t>
  </si>
  <si>
    <t>PLdy</t>
  </si>
  <si>
    <t>PLfv</t>
  </si>
  <si>
    <t>PLhi-dy</t>
  </si>
  <si>
    <t>PLum</t>
  </si>
  <si>
    <t>PZha</t>
  </si>
  <si>
    <t>PZha-ar</t>
  </si>
  <si>
    <t>PZhk-um</t>
  </si>
  <si>
    <t>PZos-um</t>
  </si>
  <si>
    <t>PZum</t>
  </si>
  <si>
    <t>PZum-ap</t>
  </si>
  <si>
    <t>PZum-ar</t>
  </si>
  <si>
    <t>sand</t>
  </si>
  <si>
    <t>RGdy-hu</t>
  </si>
  <si>
    <t>RGdy-sl-pp</t>
  </si>
  <si>
    <t>RGlen-dy-ar</t>
  </si>
  <si>
    <t>RGlep-dy</t>
  </si>
  <si>
    <t>STch-rt-sl</t>
  </si>
  <si>
    <t>STdy</t>
  </si>
  <si>
    <t>STdy-sl</t>
  </si>
  <si>
    <t>STeu</t>
  </si>
  <si>
    <t>STeu-ce</t>
  </si>
  <si>
    <t>STeu-ce-pp</t>
  </si>
  <si>
    <t>silty_clay</t>
  </si>
  <si>
    <t>STeu-rp-sl</t>
  </si>
  <si>
    <t>STeu-sl</t>
  </si>
  <si>
    <t>STeu-sl-pp</t>
  </si>
  <si>
    <t>STfv</t>
  </si>
  <si>
    <t>STlen-dy</t>
  </si>
  <si>
    <t>STlen-lv-sl</t>
  </si>
  <si>
    <t>STlen-rt-sl</t>
  </si>
  <si>
    <t>STlen-um-sl</t>
  </si>
  <si>
    <t>STlv</t>
  </si>
  <si>
    <t>STlv-sl</t>
  </si>
  <si>
    <t>STmo</t>
  </si>
  <si>
    <t>STrt</t>
  </si>
  <si>
    <t>STrt-sl</t>
  </si>
  <si>
    <t>STum</t>
  </si>
  <si>
    <t>STum-fv</t>
  </si>
  <si>
    <t>TCsp</t>
  </si>
  <si>
    <t>TCsp-st-sl</t>
  </si>
  <si>
    <t>UMha-ap</t>
  </si>
  <si>
    <t>ATTILA_ID</t>
  </si>
  <si>
    <t>Field Capacity</t>
  </si>
  <si>
    <t>Albedo1</t>
  </si>
  <si>
    <t>Albedo2</t>
  </si>
  <si>
    <t>Albedo3</t>
  </si>
  <si>
    <t>meanAlbedo</t>
  </si>
  <si>
    <t>Albedo iferror</t>
  </si>
  <si>
    <t>Clay</t>
  </si>
  <si>
    <t>Silt</t>
  </si>
  <si>
    <t>Sand</t>
  </si>
  <si>
    <t>Organic Carbon</t>
  </si>
  <si>
    <t>ES</t>
  </si>
  <si>
    <t>EC-T</t>
  </si>
  <si>
    <t>EOC</t>
  </si>
  <si>
    <t>EHS</t>
  </si>
  <si>
    <t>K_USLE</t>
  </si>
  <si>
    <t>K_USLE iferror</t>
  </si>
  <si>
    <t>Bulk Density Dry</t>
  </si>
  <si>
    <t>Clay (USDA)</t>
  </si>
  <si>
    <t>Silt (USDA)</t>
  </si>
  <si>
    <t>Sand (USDA)</t>
  </si>
  <si>
    <t>BD if clay&gt;1</t>
  </si>
  <si>
    <t>BD if clay&lt;=1</t>
  </si>
  <si>
    <t>Moist Bulk Density</t>
  </si>
  <si>
    <t>to be done with new Roar Data</t>
  </si>
  <si>
    <t>code</t>
  </si>
  <si>
    <t>length</t>
  </si>
  <si>
    <t>AWC</t>
  </si>
  <si>
    <t>θr</t>
  </si>
  <si>
    <t>θs</t>
  </si>
  <si>
    <t>n</t>
  </si>
  <si>
    <t>FC</t>
  </si>
  <si>
    <t>WP</t>
  </si>
  <si>
    <t>α</t>
  </si>
  <si>
    <t>θssr</t>
  </si>
  <si>
    <t>AWC if error</t>
  </si>
  <si>
    <t>AWC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</si>
</sst>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b/>
      <sz val="11"/>
      <color rgb="FFFF0000"/>
      <name val="Calibri"/>
      <family val="2"/>
      <scheme val="minor"/>
    </font>
    <font>
      <sz val="11"/>
      <color theme="5" tint="-0.249977111117893"/>
      <name val="Calibri"/>
      <family val="2"/>
      <scheme val="minor"/>
    </font>
    <font>
      <b/>
      <sz val="11"/>
      <color theme="5" tint="-0.24997711111789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C99"/>
      </patternFill>
    </fill>
    <fill>
      <patternFill patternType="solid">
        <fgColor rgb="FFF2F2F2"/>
      </patternFill>
    </fill>
    <fill>
      <patternFill patternType="solid">
        <fgColor theme="2" tint="-0.249977111117893"/>
        <bgColor indexed="64"/>
      </patternFill>
    </fill>
    <fill>
      <patternFill patternType="solid">
        <fgColor theme="4"/>
        <bgColor indexed="64"/>
      </patternFill>
    </fill>
    <fill>
      <patternFill patternType="solid">
        <fgColor theme="6" tint="0.39997558519241921"/>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theme="0"/>
      </right>
      <top style="thin">
        <color theme="0"/>
      </top>
      <bottom style="thin">
        <color theme="0"/>
      </bottom>
      <diagonal/>
    </border>
  </borders>
  <cellStyleXfs count="4">
    <xf numFmtId="0" fontId="0" fillId="0" borderId="0"/>
    <xf numFmtId="0" fontId="7" fillId="10" borderId="1" applyNumberFormat="0" applyAlignment="0" applyProtection="0"/>
    <xf numFmtId="0" fontId="8" fillId="11" borderId="2" applyNumberFormat="0" applyAlignment="0" applyProtection="0"/>
    <xf numFmtId="0" fontId="9" fillId="11" borderId="1" applyNumberFormat="0" applyAlignment="0" applyProtection="0"/>
  </cellStyleXfs>
  <cellXfs count="37">
    <xf numFmtId="0" fontId="0" fillId="0" borderId="0" xfId="0"/>
    <xf numFmtId="0" fontId="0" fillId="3" borderId="0" xfId="0" applyFill="1"/>
    <xf numFmtId="0" fontId="0" fillId="4" borderId="0" xfId="0" applyFill="1"/>
    <xf numFmtId="0" fontId="1" fillId="0" borderId="0" xfId="0" applyFont="1"/>
    <xf numFmtId="0" fontId="1" fillId="2" borderId="0" xfId="0" applyFont="1" applyFill="1"/>
    <xf numFmtId="164" fontId="0" fillId="0" borderId="0" xfId="0" applyNumberFormat="1"/>
    <xf numFmtId="2" fontId="0" fillId="0" borderId="0" xfId="0" applyNumberFormat="1"/>
    <xf numFmtId="166" fontId="0" fillId="0" borderId="0" xfId="0" applyNumberFormat="1"/>
    <xf numFmtId="166" fontId="4" fillId="0" borderId="0" xfId="0" applyNumberFormat="1" applyFont="1"/>
    <xf numFmtId="0" fontId="5" fillId="0" borderId="0" xfId="0" applyFont="1"/>
    <xf numFmtId="0" fontId="5" fillId="4" borderId="0" xfId="0" applyFont="1" applyFill="1"/>
    <xf numFmtId="164" fontId="6" fillId="0" borderId="0" xfId="0" applyNumberFormat="1" applyFont="1" applyAlignment="1">
      <alignment horizontal="right"/>
    </xf>
    <xf numFmtId="164" fontId="4" fillId="0" borderId="0" xfId="0" applyNumberFormat="1" applyFont="1" applyAlignment="1">
      <alignment horizontal="right"/>
    </xf>
    <xf numFmtId="0" fontId="6" fillId="0" borderId="0" xfId="0" applyFont="1"/>
    <xf numFmtId="0" fontId="1" fillId="4" borderId="0" xfId="0" applyFont="1" applyFill="1"/>
    <xf numFmtId="0" fontId="2" fillId="6" borderId="0" xfId="0" applyFont="1" applyFill="1"/>
    <xf numFmtId="0" fontId="0" fillId="6" borderId="0" xfId="0" applyFill="1" applyAlignment="1">
      <alignment horizontal="right"/>
    </xf>
    <xf numFmtId="0" fontId="2" fillId="6" borderId="0" xfId="0" applyFont="1" applyFill="1" applyAlignment="1">
      <alignment horizontal="right"/>
    </xf>
    <xf numFmtId="0" fontId="0" fillId="3" borderId="0" xfId="0" applyFill="1" applyAlignment="1">
      <alignment horizontal="right"/>
    </xf>
    <xf numFmtId="0" fontId="2" fillId="3" borderId="0" xfId="0" applyFont="1" applyFill="1" applyAlignment="1">
      <alignment horizontal="right"/>
    </xf>
    <xf numFmtId="164" fontId="0" fillId="3" borderId="0" xfId="0" applyNumberFormat="1" applyFill="1"/>
    <xf numFmtId="165" fontId="0" fillId="7" borderId="0" xfId="0" applyNumberFormat="1" applyFill="1"/>
    <xf numFmtId="0" fontId="0" fillId="5" borderId="0" xfId="0" applyFill="1" applyAlignment="1">
      <alignment horizontal="right"/>
    </xf>
    <xf numFmtId="0" fontId="2" fillId="5" borderId="0" xfId="0" applyFont="1" applyFill="1" applyAlignment="1">
      <alignment horizontal="right"/>
    </xf>
    <xf numFmtId="166" fontId="0" fillId="7" borderId="0" xfId="0" applyNumberFormat="1" applyFill="1"/>
    <xf numFmtId="166" fontId="0" fillId="3" borderId="0" xfId="0" applyNumberFormat="1" applyFill="1"/>
    <xf numFmtId="0" fontId="2" fillId="3" borderId="0" xfId="0" applyFont="1" applyFill="1"/>
    <xf numFmtId="0" fontId="0" fillId="8" borderId="0" xfId="0" applyFill="1"/>
    <xf numFmtId="0" fontId="0" fillId="9" borderId="0" xfId="0" applyFill="1"/>
    <xf numFmtId="0" fontId="0" fillId="0" borderId="0" xfId="0" applyFill="1"/>
    <xf numFmtId="0" fontId="0" fillId="0" borderId="3" xfId="0" applyFont="1" applyFill="1" applyBorder="1"/>
    <xf numFmtId="0" fontId="2" fillId="12" borderId="0" xfId="0" applyFont="1" applyFill="1"/>
    <xf numFmtId="0" fontId="0" fillId="13" borderId="0" xfId="0" applyFill="1"/>
    <xf numFmtId="0" fontId="0" fillId="14" borderId="0" xfId="0" applyFill="1"/>
    <xf numFmtId="2" fontId="9" fillId="11" borderId="1" xfId="3" applyNumberFormat="1"/>
    <xf numFmtId="2" fontId="7" fillId="10" borderId="1" xfId="1" applyNumberFormat="1"/>
    <xf numFmtId="2" fontId="8" fillId="11" borderId="2" xfId="2" applyNumberFormat="1"/>
  </cellXfs>
  <cellStyles count="4">
    <cellStyle name="Calculation" xfId="3" builtinId="22"/>
    <cellStyle name="Input" xfId="1" builtinId="20"/>
    <cellStyle name="Normal" xfId="0" builtinId="0"/>
    <cellStyle name="Output" xfId="2" builtinId="21"/>
  </cellStyles>
  <dxfs count="163">
    <dxf>
      <numFmt numFmtId="2" formatCode="0.00"/>
    </dxf>
    <dxf>
      <numFmt numFmtId="2" formatCode="0.00"/>
    </dxf>
    <dxf>
      <numFmt numFmtId="2" formatCode="0.00"/>
    </dxf>
    <dxf>
      <numFmt numFmtId="2" formatCode="0.00"/>
    </dxf>
    <dxf>
      <numFmt numFmtId="2" formatCode="0.00"/>
    </dxf>
    <dxf>
      <numFmt numFmtId="2" formatCode="0.00"/>
      <fill>
        <patternFill patternType="solid">
          <fgColor indexed="64"/>
          <bgColor theme="0" tint="-0.249977111117893"/>
        </patternFill>
      </fill>
    </dxf>
    <dxf>
      <numFmt numFmtId="2" formatCode="0.00"/>
    </dxf>
    <dxf>
      <numFmt numFmtId="2" formatCode="0.00"/>
    </dxf>
    <dxf>
      <numFmt numFmtId="2" formatCode="0.00"/>
    </dxf>
    <dxf>
      <numFmt numFmtId="2" formatCode="0.0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solid">
          <fgColor indexed="64"/>
          <bgColor theme="7" tint="0.79998168889431442"/>
        </patternFill>
      </fill>
    </dxf>
    <dxf>
      <numFmt numFmtId="0" formatCode="General"/>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2" formatCode="0.00"/>
      <fill>
        <patternFill patternType="none">
          <fgColor indexed="64"/>
          <bgColor auto="1"/>
        </patternFill>
      </fill>
    </dxf>
    <dxf>
      <numFmt numFmtId="2" formatCode="0.00"/>
      <fill>
        <patternFill patternType="none">
          <fgColor indexed="64"/>
          <bgColor auto="1"/>
        </patternFill>
      </fill>
    </dxf>
    <dxf>
      <numFmt numFmtId="2" formatCode="0.00"/>
      <fill>
        <patternFill patternType="none">
          <fgColor indexed="64"/>
          <bgColor auto="1"/>
        </patternFill>
      </fill>
    </dxf>
    <dxf>
      <fill>
        <patternFill patternType="solid">
          <fgColor indexed="64"/>
          <bgColor theme="7" tint="0.79998168889431442"/>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solid">
          <fgColor indexed="64"/>
          <bgColor theme="7" tint="0.79998168889431442"/>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2" formatCode="0.00"/>
      <fill>
        <patternFill patternType="none">
          <fgColor indexed="64"/>
          <bgColor auto="1"/>
        </patternFill>
      </fill>
    </dxf>
    <dxf>
      <numFmt numFmtId="164" formatCode="0.0000"/>
      <fill>
        <patternFill patternType="none">
          <fgColor indexed="64"/>
          <bgColor auto="1"/>
        </patternFill>
      </fill>
    </dxf>
    <dxf>
      <numFmt numFmtId="164" formatCode="0.0000"/>
      <fill>
        <patternFill patternType="none">
          <fgColor indexed="64"/>
          <bgColor auto="1"/>
        </patternFill>
      </fill>
    </dxf>
    <dxf>
      <fill>
        <patternFill patternType="solid">
          <fgColor indexed="64"/>
          <bgColor theme="7" tint="0.79998168889431442"/>
        </patternFill>
      </fill>
    </dxf>
    <dxf>
      <fill>
        <patternFill patternType="none">
          <fgColor indexed="64"/>
          <bgColor auto="1"/>
        </patternFill>
      </fill>
    </dxf>
    <dxf>
      <numFmt numFmtId="164" formatCode="0.0000"/>
      <fill>
        <patternFill patternType="none">
          <fgColor indexed="64"/>
          <bgColor auto="1"/>
        </patternFill>
      </fill>
    </dxf>
    <dxf>
      <numFmt numFmtId="0" formatCode="General"/>
      <fill>
        <patternFill patternType="none">
          <fgColor indexed="64"/>
          <bgColor auto="1"/>
        </patternFill>
      </fill>
    </dxf>
    <dxf>
      <fill>
        <patternFill patternType="none">
          <fgColor indexed="64"/>
          <bgColor theme="7" tint="0.79998168889431442"/>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numFmt numFmtId="2" formatCode="0.00"/>
      <fill>
        <patternFill patternType="none">
          <fgColor indexed="64"/>
          <bgColor auto="1"/>
        </patternFill>
      </fill>
    </dxf>
    <dxf>
      <numFmt numFmtId="164" formatCode="0.0000"/>
      <fill>
        <patternFill patternType="none">
          <fgColor indexed="64"/>
          <bgColor auto="1"/>
        </patternFill>
      </fill>
    </dxf>
    <dxf>
      <numFmt numFmtId="164" formatCode="0.0000"/>
      <fill>
        <patternFill patternType="none">
          <fgColor indexed="64"/>
          <bgColor auto="1"/>
        </patternFill>
      </fill>
    </dxf>
    <dxf>
      <fill>
        <patternFill patternType="solid">
          <fgColor indexed="64"/>
          <bgColor theme="7" tint="0.79998168889431442"/>
        </patternFill>
      </fill>
    </dxf>
    <dxf>
      <fill>
        <patternFill patternType="none">
          <fgColor indexed="64"/>
          <bgColor auto="1"/>
        </patternFill>
      </fill>
    </dxf>
    <dxf>
      <numFmt numFmtId="164" formatCode="0.0000"/>
      <fill>
        <patternFill patternType="none">
          <fgColor indexed="64"/>
          <bgColor auto="1"/>
        </patternFill>
      </fill>
    </dxf>
    <dxf>
      <numFmt numFmtId="0" formatCode="General"/>
      <fill>
        <patternFill patternType="none">
          <fgColor indexed="64"/>
          <bgColor auto="1"/>
        </patternFill>
      </fill>
    </dxf>
    <dxf>
      <fill>
        <patternFill patternType="none">
          <fgColor indexed="64"/>
          <bgColor theme="7" tint="0.79998168889431442"/>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166" formatCode="0.0"/>
      <fill>
        <patternFill patternType="none">
          <fgColor indexed="64"/>
          <bgColor auto="1"/>
        </patternFill>
      </fill>
    </dxf>
    <dxf>
      <numFmt numFmtId="0" formatCode="General"/>
      <fill>
        <patternFill patternType="none">
          <fgColor indexed="64"/>
          <bgColor auto="1"/>
        </patternFill>
      </fill>
    </dxf>
    <dxf>
      <numFmt numFmtId="2" formatCode="0.00"/>
      <fill>
        <patternFill patternType="none">
          <fgColor indexed="64"/>
          <bgColor auto="1"/>
        </patternFill>
      </fill>
    </dxf>
    <dxf>
      <numFmt numFmtId="2" formatCode="0.00"/>
      <fill>
        <patternFill patternType="none">
          <fgColor indexed="64"/>
          <bgColor auto="1"/>
        </patternFill>
      </fill>
    </dxf>
    <dxf>
      <numFmt numFmtId="2" formatCode="0.00"/>
      <fill>
        <patternFill patternType="none">
          <fgColor indexed="64"/>
          <bgColor auto="1"/>
        </patternFill>
      </fill>
    </dxf>
    <dxf>
      <font>
        <strike val="0"/>
        <outline val="0"/>
        <shadow val="0"/>
        <u val="none"/>
        <vertAlign val="baseline"/>
        <sz val="11"/>
        <color rgb="FFFF0000"/>
        <name val="Calibri"/>
        <family val="2"/>
        <scheme val="minor"/>
      </font>
      <numFmt numFmtId="0" formatCode="General"/>
      <fill>
        <patternFill patternType="solid">
          <fgColor indexed="64"/>
          <bgColor theme="7" tint="0.79998168889431442"/>
        </patternFill>
      </fill>
    </dxf>
    <dxf>
      <numFmt numFmtId="0" formatCode="General"/>
      <fill>
        <patternFill patternType="none">
          <fgColor indexed="64"/>
          <bgColor auto="1"/>
        </patternFill>
      </fill>
    </dxf>
    <dxf>
      <font>
        <strike val="0"/>
        <outline val="0"/>
        <shadow val="0"/>
        <u val="none"/>
        <vertAlign val="baseline"/>
        <sz val="11"/>
        <color rgb="FFFF0000"/>
        <name val="Calibri"/>
        <family val="2"/>
        <scheme val="minor"/>
      </font>
      <numFmt numFmtId="0" formatCode="General"/>
      <fill>
        <patternFill patternType="none">
          <fgColor indexed="64"/>
          <bgColor auto="1"/>
        </patternFill>
      </fill>
    </dxf>
    <dxf>
      <numFmt numFmtId="0" formatCode="General"/>
      <fill>
        <patternFill patternType="none">
          <fgColor indexed="64"/>
          <bgColor auto="1"/>
        </patternFill>
      </fill>
    </dxf>
    <dxf>
      <font>
        <strike val="0"/>
        <outline val="0"/>
        <shadow val="0"/>
        <u val="none"/>
        <vertAlign val="baseline"/>
        <sz val="11"/>
        <color rgb="FFFF0000"/>
        <name val="Calibri"/>
        <family val="2"/>
        <scheme val="minor"/>
      </font>
      <numFmt numFmtId="0" formatCode="General"/>
      <fill>
        <patternFill patternType="none">
          <fgColor indexed="64"/>
          <bgColor auto="1"/>
        </patternFill>
      </fill>
    </dxf>
    <dxf>
      <numFmt numFmtId="0" formatCode="General"/>
      <fill>
        <patternFill patternType="solid">
          <fgColor indexed="64"/>
          <bgColor theme="7" tint="0.79998168889431442"/>
        </patternFill>
      </fill>
    </dxf>
    <dxf>
      <font>
        <strike val="0"/>
        <outline val="0"/>
        <shadow val="0"/>
        <u val="none"/>
        <vertAlign val="baseline"/>
        <sz val="11"/>
        <color rgb="FFFF0000"/>
        <name val="Calibri"/>
        <family val="2"/>
        <scheme val="minor"/>
      </font>
      <fill>
        <patternFill patternType="none">
          <fgColor indexed="64"/>
          <bgColor indexed="65"/>
        </patternFill>
      </fill>
    </dxf>
    <dxf>
      <fill>
        <patternFill patternType="none">
          <fgColor indexed="64"/>
          <bgColor auto="1"/>
        </patternFill>
      </fill>
    </dxf>
    <dxf>
      <numFmt numFmtId="0" formatCode="General"/>
      <fill>
        <patternFill patternType="none">
          <fgColor indexed="64"/>
          <bgColor auto="1"/>
        </patternFill>
      </fill>
    </dxf>
    <dxf>
      <numFmt numFmtId="0" formatCode="General"/>
      <fill>
        <patternFill patternType="none">
          <fgColor indexed="64"/>
          <bgColor auto="1"/>
        </patternFill>
      </fill>
    </dxf>
    <dxf>
      <font>
        <strike val="0"/>
        <outline val="0"/>
        <shadow val="0"/>
        <u val="none"/>
        <vertAlign val="baseline"/>
        <sz val="11"/>
        <color theme="5" tint="-0.249977111117893"/>
        <name val="Calibri"/>
        <family val="2"/>
        <scheme val="minor"/>
      </font>
      <fill>
        <patternFill patternType="none">
          <fgColor indexed="64"/>
          <bgColor auto="1"/>
        </patternFill>
      </fill>
    </dxf>
    <dxf>
      <fill>
        <patternFill patternType="solid">
          <fgColor indexed="64"/>
          <bgColor theme="7" tint="0.79998168889431442"/>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Moritz Shore" id="{AA50A2A6-4113-44BC-B00E-E5EE7A97636C}" userId="S::moritz.shore@nibio.no::549034e7-22f8-4b75-918a-9c1903755ef0"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6A044A95-88BD-4B5A-ADBF-B2E4D9F13F2F}" autoFormatId="16" applyNumberFormats="0" applyBorderFormats="0" applyFontFormats="0" applyPatternFormats="0" applyAlignmentFormats="0" applyWidthHeightFormats="0">
  <queryTableRefresh nextId="153">
    <queryTableFields count="152">
      <queryTableField id="1" name="OBJECTID" tableColumnId="1"/>
      <queryTableField id="2" name="MUID" tableColumnId="2"/>
      <queryTableField id="3" name="SEQN" tableColumnId="3"/>
      <queryTableField id="4" name="SNAM" tableColumnId="4"/>
      <queryTableField id="5" name="S5ID" tableColumnId="5"/>
      <queryTableField id="6" name="CMPPCT" tableColumnId="6"/>
      <queryTableField id="7" name="NLAYERS" tableColumnId="7"/>
      <queryTableField id="8" name="HYDGRP" tableColumnId="8"/>
      <queryTableField id="9" name="SOL_ZMX" tableColumnId="9"/>
      <queryTableField id="10" name="ANION_EXCL" tableColumnId="10"/>
      <queryTableField id="11" name="SOL_CRK" tableColumnId="11"/>
      <queryTableField id="12" name="TEXTURE" tableColumnId="12"/>
      <queryTableField id="13" name="SOL_Z1" tableColumnId="13"/>
      <queryTableField id="14" name="SOL_BD1" tableColumnId="14"/>
      <queryTableField id="15" name="SOL_AWC1" tableColumnId="15"/>
      <queryTableField id="16" name="SOL_K1" tableColumnId="16"/>
      <queryTableField id="17" name="SOL_CBN1" tableColumnId="17"/>
      <queryTableField id="18" name="CLAY1" tableColumnId="18"/>
      <queryTableField id="19" name="SILT1" tableColumnId="19"/>
      <queryTableField id="20" name="SAND1" tableColumnId="20"/>
      <queryTableField id="21" name="ROCK1" tableColumnId="21"/>
      <queryTableField id="22" name="SOL_ALB1" tableColumnId="22"/>
      <queryTableField id="23" name="USLE_K1" tableColumnId="23"/>
      <queryTableField id="24" name="SOL_EC1" tableColumnId="24"/>
      <queryTableField id="25" name="SOL_Z2" tableColumnId="25"/>
      <queryTableField id="26" name="SOL_BD2" tableColumnId="26"/>
      <queryTableField id="27" name="SOL_AWC2" tableColumnId="27"/>
      <queryTableField id="28" name="SOL_K2" tableColumnId="28"/>
      <queryTableField id="29" name="SOL_CBN2" tableColumnId="29"/>
      <queryTableField id="30" name="CLAY2" tableColumnId="30"/>
      <queryTableField id="31" name="SILT2" tableColumnId="31"/>
      <queryTableField id="32" name="SAND2" tableColumnId="32"/>
      <queryTableField id="33" name="ROCK2" tableColumnId="33"/>
      <queryTableField id="34" name="SOL_ALB2" tableColumnId="34"/>
      <queryTableField id="35" name="USLE_K2" tableColumnId="35"/>
      <queryTableField id="36" name="SOL_EC2" tableColumnId="36"/>
      <queryTableField id="37" name="SOL_Z3" tableColumnId="37"/>
      <queryTableField id="38" name="SOL_BD3" tableColumnId="38"/>
      <queryTableField id="39" name="SOL_AWC3" tableColumnId="39"/>
      <queryTableField id="40" name="SOL_K3" tableColumnId="40"/>
      <queryTableField id="41" name="SOL_CBN3" tableColumnId="41"/>
      <queryTableField id="42" name="CLAY3" tableColumnId="42"/>
      <queryTableField id="43" name="SILT3" tableColumnId="43"/>
      <queryTableField id="44" name="SAND3" tableColumnId="44"/>
      <queryTableField id="45" name="ROCK3" tableColumnId="45"/>
      <queryTableField id="46" name="SOL_ALB3" tableColumnId="46"/>
      <queryTableField id="47" name="USLE_K3" tableColumnId="47"/>
      <queryTableField id="48" name="SOL_EC3" tableColumnId="48"/>
      <queryTableField id="49" name="SOL_Z4" tableColumnId="49"/>
      <queryTableField id="50" name="SOL_BD4" tableColumnId="50"/>
      <queryTableField id="51" name="SOL_AWC4" tableColumnId="51"/>
      <queryTableField id="52" name="SOL_K4" tableColumnId="52"/>
      <queryTableField id="53" name="SOL_CBN4" tableColumnId="53"/>
      <queryTableField id="54" name="CLAY4" tableColumnId="54"/>
      <queryTableField id="55" name="SILT4" tableColumnId="55"/>
      <queryTableField id="56" name="SAND4" tableColumnId="56"/>
      <queryTableField id="57" name="ROCK4" tableColumnId="57"/>
      <queryTableField id="58" name="SOL_ALB4" tableColumnId="58"/>
      <queryTableField id="59" name="USLE_K4" tableColumnId="59"/>
      <queryTableField id="60" name="SOL_EC4" tableColumnId="60"/>
      <queryTableField id="61" name="SOL_Z5" tableColumnId="61"/>
      <queryTableField id="62" name="SOL_BD5" tableColumnId="62"/>
      <queryTableField id="63" name="SOL_AWC5" tableColumnId="63"/>
      <queryTableField id="64" name="SOL_K5" tableColumnId="64"/>
      <queryTableField id="65" name="SOL_CBN5" tableColumnId="65"/>
      <queryTableField id="66" name="CLAY5" tableColumnId="66"/>
      <queryTableField id="67" name="SILT5" tableColumnId="67"/>
      <queryTableField id="68" name="SAND5" tableColumnId="68"/>
      <queryTableField id="69" name="ROCK5" tableColumnId="69"/>
      <queryTableField id="70" name="SOL_ALB5" tableColumnId="70"/>
      <queryTableField id="71" name="USLE_K5" tableColumnId="71"/>
      <queryTableField id="72" name="SOL_EC5" tableColumnId="72"/>
      <queryTableField id="73" name="SOL_Z6" tableColumnId="73"/>
      <queryTableField id="74" name="SOL_BD6" tableColumnId="74"/>
      <queryTableField id="75" name="SOL_AWC6" tableColumnId="75"/>
      <queryTableField id="76" name="SOL_K6" tableColumnId="76"/>
      <queryTableField id="77" name="SOL_CBN6" tableColumnId="77"/>
      <queryTableField id="78" name="CLAY6" tableColumnId="78"/>
      <queryTableField id="79" name="SILT6" tableColumnId="79"/>
      <queryTableField id="80" name="SAND6" tableColumnId="80"/>
      <queryTableField id="81" name="ROCK6" tableColumnId="81"/>
      <queryTableField id="82" name="SOL_ALB6" tableColumnId="82"/>
      <queryTableField id="83" name="USLE_K6" tableColumnId="83"/>
      <queryTableField id="84" name="SOL_EC6" tableColumnId="84"/>
      <queryTableField id="85" name="SOL_Z7" tableColumnId="85"/>
      <queryTableField id="86" name="SOL_BD7" tableColumnId="86"/>
      <queryTableField id="87" name="SOL_AWC7" tableColumnId="87"/>
      <queryTableField id="88" name="SOL_K7" tableColumnId="88"/>
      <queryTableField id="89" name="SOL_CBN7" tableColumnId="89"/>
      <queryTableField id="90" name="CLAY7" tableColumnId="90"/>
      <queryTableField id="91" name="SILT7" tableColumnId="91"/>
      <queryTableField id="92" name="SAND7" tableColumnId="92"/>
      <queryTableField id="93" name="ROCK7" tableColumnId="93"/>
      <queryTableField id="94" name="SOL_ALB7" tableColumnId="94"/>
      <queryTableField id="95" name="USLE_K7" tableColumnId="95"/>
      <queryTableField id="96" name="SOL_EC7" tableColumnId="96"/>
      <queryTableField id="97" name="SOL_Z8" tableColumnId="97"/>
      <queryTableField id="98" name="SOL_BD8" tableColumnId="98"/>
      <queryTableField id="99" name="SOL_AWC8" tableColumnId="99"/>
      <queryTableField id="100" name="SOL_K8" tableColumnId="100"/>
      <queryTableField id="101" name="SOL_CBN8" tableColumnId="101"/>
      <queryTableField id="102" name="CLAY8" tableColumnId="102"/>
      <queryTableField id="103" name="SILT8" tableColumnId="103"/>
      <queryTableField id="104" name="SAND8" tableColumnId="104"/>
      <queryTableField id="105" name="ROCK8" tableColumnId="105"/>
      <queryTableField id="106" name="SOL_ALB8" tableColumnId="106"/>
      <queryTableField id="107" name="USLE_K8" tableColumnId="107"/>
      <queryTableField id="108" name="SOL_EC8" tableColumnId="108"/>
      <queryTableField id="109" name="SOL_Z9" tableColumnId="109"/>
      <queryTableField id="110" name="SOL_BD9" tableColumnId="110"/>
      <queryTableField id="111" name="SOL_AWC9" tableColumnId="111"/>
      <queryTableField id="112" name="SOL_K9" tableColumnId="112"/>
      <queryTableField id="113" name="SOL_CBN9" tableColumnId="113"/>
      <queryTableField id="114" name="CLAY9" tableColumnId="114"/>
      <queryTableField id="115" name="SILT9" tableColumnId="115"/>
      <queryTableField id="116" name="SAND9" tableColumnId="116"/>
      <queryTableField id="117" name="ROCK9" tableColumnId="117"/>
      <queryTableField id="118" name="SOL_ALB9" tableColumnId="118"/>
      <queryTableField id="119" name="USLE_K9" tableColumnId="119"/>
      <queryTableField id="120" name="SOL_EC9" tableColumnId="120"/>
      <queryTableField id="121" name="SOL_Z10" tableColumnId="121"/>
      <queryTableField id="122" name="SOL_BD10" tableColumnId="122"/>
      <queryTableField id="123" name="SOL_AWC10" tableColumnId="123"/>
      <queryTableField id="124" name="SOL_K10" tableColumnId="124"/>
      <queryTableField id="125" name="SOL_CBN10" tableColumnId="125"/>
      <queryTableField id="126" name="CLAY10" tableColumnId="126"/>
      <queryTableField id="127" name="SILT10" tableColumnId="127"/>
      <queryTableField id="128" name="SAND10" tableColumnId="128"/>
      <queryTableField id="129" name="ROCK10" tableColumnId="129"/>
      <queryTableField id="130" name="SOL_ALB10" tableColumnId="130"/>
      <queryTableField id="131" name="USLE_K10" tableColumnId="131"/>
      <queryTableField id="132" name="SOL_EC10" tableColumnId="132"/>
      <queryTableField id="133" name="SOL_CAL1" tableColumnId="133"/>
      <queryTableField id="134" name="SOL_CAL2" tableColumnId="134"/>
      <queryTableField id="135" name="SOL_CAL3" tableColumnId="135"/>
      <queryTableField id="136" name="SOL_CAL4" tableColumnId="136"/>
      <queryTableField id="137" name="SOL_CAL5" tableColumnId="137"/>
      <queryTableField id="138" name="SOL_CAL6" tableColumnId="138"/>
      <queryTableField id="139" name="SOL_CAL7" tableColumnId="139"/>
      <queryTableField id="140" name="SOL_CAL8" tableColumnId="140"/>
      <queryTableField id="141" name="SOL_CAL9" tableColumnId="141"/>
      <queryTableField id="142" name="SOL_CAL10" tableColumnId="142"/>
      <queryTableField id="143" name="SOL_PH1" tableColumnId="143"/>
      <queryTableField id="144" name="SOL_PH2" tableColumnId="144"/>
      <queryTableField id="145" name="SOL_PH3" tableColumnId="145"/>
      <queryTableField id="146" name="SOL_PH4" tableColumnId="146"/>
      <queryTableField id="147" name="SOL_PH5" tableColumnId="147"/>
      <queryTableField id="148" name="SOL_PH6" tableColumnId="148"/>
      <queryTableField id="149" name="SOL_PH7" tableColumnId="149"/>
      <queryTableField id="150" name="SOL_PH8" tableColumnId="150"/>
      <queryTableField id="151" name="SOL_PH9" tableColumnId="151"/>
      <queryTableField id="152" name="SOL_PH10" tableColumnId="1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FC677915-8EA7-4674-88E5-0A6DD8FCB760}" autoFormatId="16" applyNumberFormats="0" applyBorderFormats="0" applyFontFormats="0" applyPatternFormats="0" applyAlignmentFormats="0" applyWidthHeightFormats="0">
  <queryTableRefresh nextId="18" unboundColumnsRight="6">
    <queryTableFields count="12">
      <queryTableField id="1" name="code" tableColumnId="1"/>
      <queryTableField id="2" name="length" tableColumnId="2"/>
      <queryTableField id="3" name="ths_VG" tableColumnId="3"/>
      <queryTableField id="4" name="alp_VG" tableColumnId="4"/>
      <queryTableField id="5" name="n_VG" tableColumnId="5"/>
      <queryTableField id="6" name="SSR_theta" tableColumnId="6"/>
      <queryTableField id="8" dataBound="0" tableColumnId="8"/>
      <queryTableField id="7" dataBound="0" tableColumnId="7"/>
      <queryTableField id="9" dataBound="0" tableColumnId="9"/>
      <queryTableField id="10" dataBound="0" tableColumnId="10"/>
      <queryTableField id="16" dataBound="0" tableColumnId="14"/>
      <queryTableField id="17" dataBound="0" tableColumnId="1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EC310C-35CB-4C47-93FD-000AA9BB506A}" name="usersoil_lrew" displayName="usersoil_lrew" ref="A1:EV72" tableType="queryTable" totalsRowShown="0" dataDxfId="162">
  <autoFilter ref="A1:EV72" xr:uid="{17EC310C-35CB-4C47-93FD-000AA9BB506A}"/>
  <tableColumns count="152">
    <tableColumn id="1" xr3:uid="{AF6BBBA6-0732-4F56-9E0B-2D6961161B31}" uniqueName="1" name="OBJECTID" queryTableFieldId="1" dataDxfId="161"/>
    <tableColumn id="2" xr3:uid="{56F558CD-32B7-483F-A239-B9BCB4B65A43}" uniqueName="2" name="MUID" queryTableFieldId="2" dataDxfId="160"/>
    <tableColumn id="3" xr3:uid="{21DE6601-D798-4B70-BAA4-C81D5AFE9D05}" uniqueName="3" name="SEQN" queryTableFieldId="3" dataDxfId="159"/>
    <tableColumn id="4" xr3:uid="{42B841A0-790E-48B6-856D-D66615F8383A}" uniqueName="4" name="SNAM" queryTableFieldId="4" dataDxfId="158"/>
    <tableColumn id="5" xr3:uid="{9BCB5F4A-D6CA-4388-9489-4F5444C7F408}" uniqueName="5" name="S5ID" queryTableFieldId="5" dataDxfId="157"/>
    <tableColumn id="6" xr3:uid="{9C60C0C1-AA61-4D4F-8A8B-9F46268A4839}" uniqueName="6" name="CMPPCT" queryTableFieldId="6" dataDxfId="156"/>
    <tableColumn id="7" xr3:uid="{39BE187C-1A69-46EB-B5CC-5F23DD6ED7DD}" uniqueName="7" name="NLAYERS" queryTableFieldId="7" dataDxfId="155"/>
    <tableColumn id="8" xr3:uid="{80AB0950-158F-4E37-B86A-A9F091E69762}" uniqueName="8" name="HYDGRP" queryTableFieldId="8" dataDxfId="154"/>
    <tableColumn id="9" xr3:uid="{4B13BE06-B153-43A4-9303-7CAE4C08A400}" uniqueName="9" name="SOL_ZMX" queryTableFieldId="9" dataDxfId="153"/>
    <tableColumn id="10" xr3:uid="{CCA39C54-A29E-40EF-9423-BB6FDD17F837}" uniqueName="10" name="ANION_EXCL" queryTableFieldId="10" dataDxfId="152"/>
    <tableColumn id="11" xr3:uid="{65863BA4-AD44-4E43-803E-C239CEC6A6B8}" uniqueName="11" name="SOL_CRK" queryTableFieldId="11" dataDxfId="151"/>
    <tableColumn id="12" xr3:uid="{43FA1E4B-00F2-40B0-9176-0B3653D0B5A5}" uniqueName="12" name="TEXTURE" queryTableFieldId="12" dataDxfId="150"/>
    <tableColumn id="13" xr3:uid="{31F36808-A9E4-4170-BFEE-A74A063D762B}" uniqueName="13" name="SOL_Z1" queryTableFieldId="13" dataDxfId="149"/>
    <tableColumn id="14" xr3:uid="{93F58405-628C-4327-8F45-D238489E9D0C}" uniqueName="14" name="SOL_BD1" queryTableFieldId="14" dataDxfId="148"/>
    <tableColumn id="15" xr3:uid="{836E4E11-AB63-4BB9-BC40-690AEA359C48}" uniqueName="15" name="SOL_AWC1" queryTableFieldId="15" dataDxfId="147"/>
    <tableColumn id="16" xr3:uid="{B7C555A0-2C07-414B-9FC3-E3AE0D95AF6D}" uniqueName="16" name="SOL_K1" queryTableFieldId="16" dataDxfId="146"/>
    <tableColumn id="17" xr3:uid="{FB2F323C-9659-452D-87D0-F48E83AC11C6}" uniqueName="17" name="SOL_CBN1" queryTableFieldId="17" dataDxfId="145"/>
    <tableColumn id="18" xr3:uid="{D8DCDE12-2700-4F20-BFF3-79CD9C461875}" uniqueName="18" name="CLAY1" queryTableFieldId="18" dataDxfId="144"/>
    <tableColumn id="19" xr3:uid="{79CE5BC3-AB95-456C-804B-F6611F4C21AA}" uniqueName="19" name="SILT1" queryTableFieldId="19" dataDxfId="143"/>
    <tableColumn id="20" xr3:uid="{D6875434-1FFA-4F26-BE4E-6619FA3EF41B}" uniqueName="20" name="SAND1" queryTableFieldId="20" dataDxfId="142"/>
    <tableColumn id="21" xr3:uid="{C6A0A902-780C-4402-A412-69034414B9E5}" uniqueName="21" name="ROCK1" queryTableFieldId="21" dataDxfId="141"/>
    <tableColumn id="22" xr3:uid="{FA162527-A266-4464-9B7A-BC579FB79B97}" uniqueName="22" name="SOL_ALB1" queryTableFieldId="22" dataDxfId="140"/>
    <tableColumn id="23" xr3:uid="{37DF22F0-D981-4B14-A9A0-EC115F27AD7B}" uniqueName="23" name="USLE_K1" queryTableFieldId="23" dataDxfId="139"/>
    <tableColumn id="24" xr3:uid="{A47A0641-61C9-479C-9014-C5D75EFF2CB3}" uniqueName="24" name="SOL_EC1" queryTableFieldId="24" dataDxfId="138"/>
    <tableColumn id="25" xr3:uid="{97D28079-A1E6-4615-9EDA-92572A1EA352}" uniqueName="25" name="SOL_Z2" queryTableFieldId="25" dataDxfId="137"/>
    <tableColumn id="26" xr3:uid="{F77FEDDD-9B5B-467D-8BC0-68C11A504D9A}" uniqueName="26" name="SOL_BD2" queryTableFieldId="26" dataDxfId="136"/>
    <tableColumn id="27" xr3:uid="{117E7D25-EBFD-4C69-8F83-8A628DAC2BD6}" uniqueName="27" name="SOL_AWC2" queryTableFieldId="27" dataDxfId="135"/>
    <tableColumn id="28" xr3:uid="{C4251030-83BC-4DF3-AB30-5FEC070F689E}" uniqueName="28" name="SOL_K2" queryTableFieldId="28" dataDxfId="134"/>
    <tableColumn id="29" xr3:uid="{8EBCE8EF-2D91-4851-AE3F-9862D7132A71}" uniqueName="29" name="SOL_CBN2" queryTableFieldId="29" dataDxfId="133"/>
    <tableColumn id="30" xr3:uid="{7A76D76B-0D2E-4E18-9ECE-644765D751D1}" uniqueName="30" name="CLAY2" queryTableFieldId="30" dataDxfId="132"/>
    <tableColumn id="31" xr3:uid="{AC37E58F-3094-4CE2-B4A0-57D6728B6C33}" uniqueName="31" name="SILT2" queryTableFieldId="31" dataDxfId="131"/>
    <tableColumn id="32" xr3:uid="{59DE9250-1EA3-47E1-BA1B-8544A92FD984}" uniqueName="32" name="SAND2" queryTableFieldId="32" dataDxfId="130"/>
    <tableColumn id="33" xr3:uid="{02CA3006-D55F-47BF-B4A5-D2A9C9CA35BF}" uniqueName="33" name="ROCK2" queryTableFieldId="33" dataDxfId="129"/>
    <tableColumn id="34" xr3:uid="{89D63D7B-B364-4926-B0D2-3A0C686179E5}" uniqueName="34" name="SOL_ALB2" queryTableFieldId="34" dataDxfId="128"/>
    <tableColumn id="35" xr3:uid="{7C46A8A4-A3CF-4BB6-9C45-4F969FDB4A6C}" uniqueName="35" name="USLE_K2" queryTableFieldId="35" dataDxfId="127"/>
    <tableColumn id="36" xr3:uid="{A9E96BCA-38A3-4394-BE63-498C7ABCCABB}" uniqueName="36" name="SOL_EC2" queryTableFieldId="36" dataDxfId="126"/>
    <tableColumn id="37" xr3:uid="{36DE4D0F-3C96-41F1-8996-535689538FE5}" uniqueName="37" name="SOL_Z3" queryTableFieldId="37" dataDxfId="125"/>
    <tableColumn id="38" xr3:uid="{E6A8931A-9D29-40E8-9238-AD43A6CA6601}" uniqueName="38" name="SOL_BD3" queryTableFieldId="38" dataDxfId="124"/>
    <tableColumn id="39" xr3:uid="{3921E46B-7D03-467E-B295-6E069EFC6FA2}" uniqueName="39" name="SOL_AWC3" queryTableFieldId="39" dataDxfId="123"/>
    <tableColumn id="40" xr3:uid="{91F56D52-7EEE-4A7F-B569-B8D6E020A405}" uniqueName="40" name="SOL_K3" queryTableFieldId="40" dataDxfId="122"/>
    <tableColumn id="41" xr3:uid="{23A7D668-B779-4E0A-A294-FCC674FD07C5}" uniqueName="41" name="SOL_CBN3" queryTableFieldId="41" dataDxfId="121"/>
    <tableColumn id="42" xr3:uid="{EB05E033-0B01-42B4-B3E7-2BDCA8B12CCF}" uniqueName="42" name="CLAY3" queryTableFieldId="42" dataDxfId="120"/>
    <tableColumn id="43" xr3:uid="{BE877FCA-1906-418F-9991-2F46CECC671B}" uniqueName="43" name="SILT3" queryTableFieldId="43" dataDxfId="119"/>
    <tableColumn id="44" xr3:uid="{C3DBD0F9-A3A4-48AB-988A-80D5AE41675B}" uniqueName="44" name="SAND3" queryTableFieldId="44" dataDxfId="118"/>
    <tableColumn id="45" xr3:uid="{B6964C45-3CFB-4844-B503-5AEDD992CBCD}" uniqueName="45" name="ROCK3" queryTableFieldId="45" dataDxfId="117"/>
    <tableColumn id="46" xr3:uid="{24A3EDF6-37A1-4561-AB95-0256F5F94691}" uniqueName="46" name="SOL_ALB3" queryTableFieldId="46" dataDxfId="116"/>
    <tableColumn id="47" xr3:uid="{7AAE1B55-39B2-46D1-9C76-A1084E349A30}" uniqueName="47" name="USLE_K3" queryTableFieldId="47" dataDxfId="115"/>
    <tableColumn id="48" xr3:uid="{311A6B86-AABA-4646-98D1-EEA2C1C3AC7C}" uniqueName="48" name="SOL_EC3" queryTableFieldId="48" dataDxfId="114"/>
    <tableColumn id="49" xr3:uid="{587CB382-1C3E-48D9-B84F-21AFC6B19EFA}" uniqueName="49" name="SOL_Z4" queryTableFieldId="49" dataDxfId="113"/>
    <tableColumn id="50" xr3:uid="{86DA1E9C-1762-413B-8B6C-DAA181FC6DAD}" uniqueName="50" name="SOL_BD4" queryTableFieldId="50" dataDxfId="112"/>
    <tableColumn id="51" xr3:uid="{7766E0FB-3CEB-46A9-BEF1-1DA56BA1C282}" uniqueName="51" name="SOL_AWC4" queryTableFieldId="51" dataDxfId="111"/>
    <tableColumn id="52" xr3:uid="{BD1A68AF-9154-4012-98B2-2F3BE9746C28}" uniqueName="52" name="SOL_K4" queryTableFieldId="52" dataDxfId="110"/>
    <tableColumn id="53" xr3:uid="{E3C1E320-B601-4309-BCCD-D11408CAFEB1}" uniqueName="53" name="SOL_CBN4" queryTableFieldId="53" dataDxfId="109"/>
    <tableColumn id="54" xr3:uid="{2FE69215-FCA4-40E7-AE18-8FACD91CB08E}" uniqueName="54" name="CLAY4" queryTableFieldId="54" dataDxfId="108"/>
    <tableColumn id="55" xr3:uid="{8C61D7D0-E6DD-4958-B5DD-85FFBED4D04C}" uniqueName="55" name="SILT4" queryTableFieldId="55" dataDxfId="107"/>
    <tableColumn id="56" xr3:uid="{43BCCB5E-F868-4B83-A141-D0CF11B2B85F}" uniqueName="56" name="SAND4" queryTableFieldId="56" dataDxfId="106"/>
    <tableColumn id="57" xr3:uid="{64862514-DEAD-4107-932B-EAFDD6C1F373}" uniqueName="57" name="ROCK4" queryTableFieldId="57" dataDxfId="105"/>
    <tableColumn id="58" xr3:uid="{45FB0E39-DCFB-4D2B-8E89-881CD7F7709C}" uniqueName="58" name="SOL_ALB4" queryTableFieldId="58" dataDxfId="104"/>
    <tableColumn id="59" xr3:uid="{38CE5100-B8D2-4703-A148-67793BD200EC}" uniqueName="59" name="USLE_K4" queryTableFieldId="59" dataDxfId="103"/>
    <tableColumn id="60" xr3:uid="{C7885192-C60B-4F6C-8DAA-2F08B9539350}" uniqueName="60" name="SOL_EC4" queryTableFieldId="60" dataDxfId="102"/>
    <tableColumn id="61" xr3:uid="{2CFDFC34-C7B1-4142-AE1F-7FAD1B24C9F6}" uniqueName="61" name="SOL_Z5" queryTableFieldId="61" dataDxfId="101"/>
    <tableColumn id="62" xr3:uid="{5C6AD753-4886-44D3-948A-D5776C0AC28C}" uniqueName="62" name="SOL_BD5" queryTableFieldId="62" dataDxfId="100"/>
    <tableColumn id="63" xr3:uid="{6F90BCAF-BA8B-419A-B849-67965A4536E6}" uniqueName="63" name="SOL_AWC5" queryTableFieldId="63" dataDxfId="99"/>
    <tableColumn id="64" xr3:uid="{A164EA8F-D35B-4CF7-84ED-CB559A85E0A3}" uniqueName="64" name="SOL_K5" queryTableFieldId="64" dataDxfId="98"/>
    <tableColumn id="65" xr3:uid="{35C440B3-EEEA-4ACE-B498-834251482F83}" uniqueName="65" name="SOL_CBN5" queryTableFieldId="65" dataDxfId="97"/>
    <tableColumn id="66" xr3:uid="{1A096FE6-57AF-48BE-8860-A77B6F1F71FC}" uniqueName="66" name="CLAY5" queryTableFieldId="66" dataDxfId="96"/>
    <tableColumn id="67" xr3:uid="{20F0A02C-6381-4936-8BA2-20D828C6BFF9}" uniqueName="67" name="SILT5" queryTableFieldId="67" dataDxfId="95"/>
    <tableColumn id="68" xr3:uid="{391CE2D5-B710-4143-8599-46B677351CEC}" uniqueName="68" name="SAND5" queryTableFieldId="68" dataDxfId="94"/>
    <tableColumn id="69" xr3:uid="{68F46ADD-8EE8-4CE5-AF90-3DAB53315CFF}" uniqueName="69" name="ROCK5" queryTableFieldId="69" dataDxfId="93"/>
    <tableColumn id="70" xr3:uid="{706DBB94-8924-4636-AFAA-75C4EBCB442B}" uniqueName="70" name="SOL_ALB5" queryTableFieldId="70" dataDxfId="92"/>
    <tableColumn id="71" xr3:uid="{06084F5C-82ED-4AEA-82CC-A031BBCC3E91}" uniqueName="71" name="USLE_K5" queryTableFieldId="71" dataDxfId="91"/>
    <tableColumn id="72" xr3:uid="{AE8D9B86-660D-4AC4-A040-541862E0AC2D}" uniqueName="72" name="SOL_EC5" queryTableFieldId="72" dataDxfId="90"/>
    <tableColumn id="73" xr3:uid="{6D42E8E3-7E1E-42A1-98B8-5F69A1BE8FCC}" uniqueName="73" name="SOL_Z6" queryTableFieldId="73" dataDxfId="89"/>
    <tableColumn id="74" xr3:uid="{77291591-D602-47CF-A244-FFA90213488E}" uniqueName="74" name="SOL_BD6" queryTableFieldId="74" dataDxfId="88"/>
    <tableColumn id="75" xr3:uid="{ACCF34BB-1093-4BFA-BD89-4B971C340481}" uniqueName="75" name="SOL_AWC6" queryTableFieldId="75" dataDxfId="87"/>
    <tableColumn id="76" xr3:uid="{B3164864-69E4-4A8D-BDAE-69CDAB61AF2B}" uniqueName="76" name="SOL_K6" queryTableFieldId="76" dataDxfId="86"/>
    <tableColumn id="77" xr3:uid="{40C84E6E-F111-4694-A033-81EC946837E3}" uniqueName="77" name="SOL_CBN6" queryTableFieldId="77" dataDxfId="85"/>
    <tableColumn id="78" xr3:uid="{69044E9F-77C7-4CC9-8F73-FE55732C98DE}" uniqueName="78" name="CLAY6" queryTableFieldId="78" dataDxfId="84"/>
    <tableColumn id="79" xr3:uid="{BC94E5EA-31AB-41F9-AB32-26D2EB7088CE}" uniqueName="79" name="SILT6" queryTableFieldId="79" dataDxfId="83"/>
    <tableColumn id="80" xr3:uid="{1AB7FB4E-7F73-4524-BBE8-88D1D7BD2F46}" uniqueName="80" name="SAND6" queryTableFieldId="80" dataDxfId="82"/>
    <tableColumn id="81" xr3:uid="{8897CD85-BB9A-4926-B3AE-5377909ACF3E}" uniqueName="81" name="ROCK6" queryTableFieldId="81" dataDxfId="81"/>
    <tableColumn id="82" xr3:uid="{87C127A5-CE9F-40DE-996A-851F098031AC}" uniqueName="82" name="SOL_ALB6" queryTableFieldId="82" dataDxfId="80"/>
    <tableColumn id="83" xr3:uid="{F5C14156-2224-4321-969F-88E127862FE3}" uniqueName="83" name="USLE_K6" queryTableFieldId="83" dataDxfId="79"/>
    <tableColumn id="84" xr3:uid="{157A3AAA-4039-4DB0-99C4-9597313C0085}" uniqueName="84" name="SOL_EC6" queryTableFieldId="84" dataDxfId="78"/>
    <tableColumn id="85" xr3:uid="{A0C6D3D1-7CF7-41C1-9E5C-B30A94590510}" uniqueName="85" name="SOL_Z7" queryTableFieldId="85" dataDxfId="77"/>
    <tableColumn id="86" xr3:uid="{99FB083F-E7C6-4B12-B085-ED4C31B1A1C9}" uniqueName="86" name="SOL_BD7" queryTableFieldId="86" dataDxfId="76"/>
    <tableColumn id="87" xr3:uid="{E53686EB-A34C-4030-905C-29B7E6DFCD6B}" uniqueName="87" name="SOL_AWC7" queryTableFieldId="87" dataDxfId="75"/>
    <tableColumn id="88" xr3:uid="{216E6B15-E64E-4AF1-93C2-021B1093655F}" uniqueName="88" name="SOL_K7" queryTableFieldId="88" dataDxfId="74"/>
    <tableColumn id="89" xr3:uid="{BC8E64FE-87E7-4D79-896E-EFA8FEAC17B0}" uniqueName="89" name="SOL_CBN7" queryTableFieldId="89" dataDxfId="73"/>
    <tableColumn id="90" xr3:uid="{D4EDFB02-72EC-4BFC-B20C-EF00DBDF33E0}" uniqueName="90" name="CLAY7" queryTableFieldId="90" dataDxfId="72"/>
    <tableColumn id="91" xr3:uid="{20A5F2B2-CBF2-4ADB-BE94-24797156E129}" uniqueName="91" name="SILT7" queryTableFieldId="91" dataDxfId="71"/>
    <tableColumn id="92" xr3:uid="{400FF9D5-D9C6-4C6A-BD22-2DF9861E6E73}" uniqueName="92" name="SAND7" queryTableFieldId="92" dataDxfId="70"/>
    <tableColumn id="93" xr3:uid="{5F3BED68-2DAF-444D-8F75-B838A17AC714}" uniqueName="93" name="ROCK7" queryTableFieldId="93" dataDxfId="69"/>
    <tableColumn id="94" xr3:uid="{44BA2A45-76A6-45A3-B2EB-2EA37070BF15}" uniqueName="94" name="SOL_ALB7" queryTableFieldId="94" dataDxfId="68"/>
    <tableColumn id="95" xr3:uid="{2F1F8375-3434-4A1B-B204-BBD49745CB86}" uniqueName="95" name="USLE_K7" queryTableFieldId="95" dataDxfId="67"/>
    <tableColumn id="96" xr3:uid="{8E4DF5FF-33CD-45AD-B2F9-B4C83A35B135}" uniqueName="96" name="SOL_EC7" queryTableFieldId="96" dataDxfId="66"/>
    <tableColumn id="97" xr3:uid="{92548883-2E52-4EB0-A5A8-E9C9A66D5CD0}" uniqueName="97" name="SOL_Z8" queryTableFieldId="97" dataDxfId="65"/>
    <tableColumn id="98" xr3:uid="{8E92B17C-DB85-408E-BD06-EB72A3E2AD47}" uniqueName="98" name="SOL_BD8" queryTableFieldId="98" dataDxfId="64"/>
    <tableColumn id="99" xr3:uid="{828ECE99-885E-4AA3-838B-79D0B3F576E8}" uniqueName="99" name="SOL_AWC8" queryTableFieldId="99" dataDxfId="63"/>
    <tableColumn id="100" xr3:uid="{6408221E-5886-4D51-96B4-B2F88856C2AA}" uniqueName="100" name="SOL_K8" queryTableFieldId="100" dataDxfId="62"/>
    <tableColumn id="101" xr3:uid="{21DDE871-A2EA-45B8-A3F2-333E736F2A3A}" uniqueName="101" name="SOL_CBN8" queryTableFieldId="101" dataDxfId="61"/>
    <tableColumn id="102" xr3:uid="{A7A7996E-91F5-4397-B1AB-665D8B1F614E}" uniqueName="102" name="CLAY8" queryTableFieldId="102" dataDxfId="60"/>
    <tableColumn id="103" xr3:uid="{853B3856-1A33-4912-8E4A-D7D7B8FB8CDD}" uniqueName="103" name="SILT8" queryTableFieldId="103" dataDxfId="59"/>
    <tableColumn id="104" xr3:uid="{FA975824-89C3-4115-830A-80491D28E206}" uniqueName="104" name="SAND8" queryTableFieldId="104" dataDxfId="58"/>
    <tableColumn id="105" xr3:uid="{34442F1A-A376-46EB-A4AB-E016ACA98BE4}" uniqueName="105" name="ROCK8" queryTableFieldId="105" dataDxfId="57"/>
    <tableColumn id="106" xr3:uid="{4B09A3AE-2F6D-4B4F-B5C1-2B1251595568}" uniqueName="106" name="SOL_ALB8" queryTableFieldId="106" dataDxfId="56"/>
    <tableColumn id="107" xr3:uid="{BC8ED69A-4829-49BF-8F75-76FE8FB169A2}" uniqueName="107" name="USLE_K8" queryTableFieldId="107" dataDxfId="55"/>
    <tableColumn id="108" xr3:uid="{604FF454-CC91-4F77-B89B-B94EEC18B140}" uniqueName="108" name="SOL_EC8" queryTableFieldId="108" dataDxfId="54"/>
    <tableColumn id="109" xr3:uid="{7A326E55-B355-41DE-99AC-FD6481B75681}" uniqueName="109" name="SOL_Z9" queryTableFieldId="109" dataDxfId="53"/>
    <tableColumn id="110" xr3:uid="{6B2E0FCA-8939-4018-A0C9-C7A823DC3F5E}" uniqueName="110" name="SOL_BD9" queryTableFieldId="110" dataDxfId="52"/>
    <tableColumn id="111" xr3:uid="{CF3B4CB3-CC5B-4B96-97AC-C2027FEBDEA6}" uniqueName="111" name="SOL_AWC9" queryTableFieldId="111" dataDxfId="51"/>
    <tableColumn id="112" xr3:uid="{5CE0CA1F-B1DE-4DDA-A186-51C72E6E244C}" uniqueName="112" name="SOL_K9" queryTableFieldId="112" dataDxfId="50"/>
    <tableColumn id="113" xr3:uid="{CB1F104C-77FE-45AD-BEC9-24FBCDA84996}" uniqueName="113" name="SOL_CBN9" queryTableFieldId="113" dataDxfId="49"/>
    <tableColumn id="114" xr3:uid="{081AE88F-B794-495F-9E34-6AA0E7E0428B}" uniqueName="114" name="CLAY9" queryTableFieldId="114" dataDxfId="48"/>
    <tableColumn id="115" xr3:uid="{BC12A8DD-02C2-4295-9860-B7B5422285FF}" uniqueName="115" name="SILT9" queryTableFieldId="115" dataDxfId="47"/>
    <tableColumn id="116" xr3:uid="{F27EF615-E9B0-4952-982F-085133AAEB12}" uniqueName="116" name="SAND9" queryTableFieldId="116" dataDxfId="46"/>
    <tableColumn id="117" xr3:uid="{30758DCA-4569-49B3-951E-1F78D5BEBC7A}" uniqueName="117" name="ROCK9" queryTableFieldId="117" dataDxfId="45"/>
    <tableColumn id="118" xr3:uid="{EBF723F6-D279-414A-98A7-EC1C5426D9E3}" uniqueName="118" name="SOL_ALB9" queryTableFieldId="118" dataDxfId="44"/>
    <tableColumn id="119" xr3:uid="{D2592275-569F-43D8-8840-70F02AB2E1CA}" uniqueName="119" name="USLE_K9" queryTableFieldId="119" dataDxfId="43"/>
    <tableColumn id="120" xr3:uid="{0883ED26-00B8-4E80-83EF-A9A5F065C699}" uniqueName="120" name="SOL_EC9" queryTableFieldId="120" dataDxfId="42"/>
    <tableColumn id="121" xr3:uid="{2C0C92E6-1B5B-43AF-9B47-7749E13B2DA7}" uniqueName="121" name="SOL_Z10" queryTableFieldId="121" dataDxfId="41"/>
    <tableColumn id="122" xr3:uid="{2FDEC924-4C3F-43CC-BE4D-E66F1CACD961}" uniqueName="122" name="SOL_BD10" queryTableFieldId="122" dataDxfId="40"/>
    <tableColumn id="123" xr3:uid="{2874997E-270E-4745-9533-3234BB358D04}" uniqueName="123" name="SOL_AWC10" queryTableFieldId="123" dataDxfId="39"/>
    <tableColumn id="124" xr3:uid="{8F20428A-E5CC-41A3-BC97-9661861FEFD5}" uniqueName="124" name="SOL_K10" queryTableFieldId="124" dataDxfId="38"/>
    <tableColumn id="125" xr3:uid="{8C0991D2-8ACA-43B5-A4A8-57D1ED7EB838}" uniqueName="125" name="SOL_CBN10" queryTableFieldId="125" dataDxfId="37"/>
    <tableColumn id="126" xr3:uid="{33555B92-A10C-4475-9DCA-8EB3E6C6B72F}" uniqueName="126" name="CLAY10" queryTableFieldId="126" dataDxfId="36"/>
    <tableColumn id="127" xr3:uid="{B27B4ACC-B4AA-49C9-A146-2535B131D95E}" uniqueName="127" name="SILT10" queryTableFieldId="127" dataDxfId="35"/>
    <tableColumn id="128" xr3:uid="{0B3AEC07-8A4E-4B33-9A68-A25327EF84A5}" uniqueName="128" name="SAND10" queryTableFieldId="128" dataDxfId="34"/>
    <tableColumn id="129" xr3:uid="{6A19AF76-FE34-45E9-A489-AF96BD3D2356}" uniqueName="129" name="ROCK10" queryTableFieldId="129" dataDxfId="33"/>
    <tableColumn id="130" xr3:uid="{5E94C4DE-32E6-4E7C-BA1A-9D890CA795C3}" uniqueName="130" name="SOL_ALB10" queryTableFieldId="130" dataDxfId="32"/>
    <tableColumn id="131" xr3:uid="{71DA2E48-58B3-4921-9558-E706FB89F0CD}" uniqueName="131" name="USLE_K10" queryTableFieldId="131" dataDxfId="31"/>
    <tableColumn id="132" xr3:uid="{AF7E1359-2690-4ACC-B071-D1CBCEC97170}" uniqueName="132" name="SOL_EC10" queryTableFieldId="132" dataDxfId="30"/>
    <tableColumn id="133" xr3:uid="{863F99DC-B385-45BD-8F33-0C59F461D69B}" uniqueName="133" name="SOL_CAL1" queryTableFieldId="133" dataDxfId="29"/>
    <tableColumn id="134" xr3:uid="{BBF83077-A177-41C4-A040-02B8E53BF40A}" uniqueName="134" name="SOL_CAL2" queryTableFieldId="134" dataDxfId="28"/>
    <tableColumn id="135" xr3:uid="{6BFB5050-BC60-42F8-8388-55B8EB8873D6}" uniqueName="135" name="SOL_CAL3" queryTableFieldId="135" dataDxfId="27"/>
    <tableColumn id="136" xr3:uid="{F466226B-D652-4972-AAE9-79D7BCCF27E2}" uniqueName="136" name="SOL_CAL4" queryTableFieldId="136" dataDxfId="26"/>
    <tableColumn id="137" xr3:uid="{89E8264C-07B0-484D-921A-8819A75BC32C}" uniqueName="137" name="SOL_CAL5" queryTableFieldId="137" dataDxfId="25"/>
    <tableColumn id="138" xr3:uid="{5D420473-915B-443B-A92A-C8DFB3545751}" uniqueName="138" name="SOL_CAL6" queryTableFieldId="138" dataDxfId="24"/>
    <tableColumn id="139" xr3:uid="{45ECB9CB-F59D-4381-82D2-66F1D0FE7001}" uniqueName="139" name="SOL_CAL7" queryTableFieldId="139" dataDxfId="23"/>
    <tableColumn id="140" xr3:uid="{8ADCDFE8-051D-4777-AE50-BC8D64E21B32}" uniqueName="140" name="SOL_CAL8" queryTableFieldId="140" dataDxfId="22"/>
    <tableColumn id="141" xr3:uid="{4E7F8BE4-DAAB-4489-8AA8-36077F5E3076}" uniqueName="141" name="SOL_CAL9" queryTableFieldId="141" dataDxfId="21"/>
    <tableColumn id="142" xr3:uid="{9BC5BDD9-8729-483E-B54B-F00D13883597}" uniqueName="142" name="SOL_CAL10" queryTableFieldId="142" dataDxfId="20"/>
    <tableColumn id="143" xr3:uid="{BDABBB51-C028-4A93-9296-DF29400212C5}" uniqueName="143" name="SOL_PH1" queryTableFieldId="143" dataDxfId="19"/>
    <tableColumn id="144" xr3:uid="{AD92B706-59CF-40E7-A200-BDC253BFAA28}" uniqueName="144" name="SOL_PH2" queryTableFieldId="144" dataDxfId="18"/>
    <tableColumn id="145" xr3:uid="{B655742B-4142-4E5A-9E49-9BBF0D7CFB7B}" uniqueName="145" name="SOL_PH3" queryTableFieldId="145" dataDxfId="17"/>
    <tableColumn id="146" xr3:uid="{264B8266-1AC9-4BB6-AFDC-8D595C3936C1}" uniqueName="146" name="SOL_PH4" queryTableFieldId="146" dataDxfId="16"/>
    <tableColumn id="147" xr3:uid="{CA7F9D40-B59E-423D-AB40-6591A95FC8E0}" uniqueName="147" name="SOL_PH5" queryTableFieldId="147" dataDxfId="15"/>
    <tableColumn id="148" xr3:uid="{A6F6E339-427A-4851-BB24-FD66C500CD2B}" uniqueName="148" name="SOL_PH6" queryTableFieldId="148" dataDxfId="14"/>
    <tableColumn id="149" xr3:uid="{F3B20F16-B458-4329-A0A9-C9D98B7C5C8E}" uniqueName="149" name="SOL_PH7" queryTableFieldId="149" dataDxfId="13"/>
    <tableColumn id="150" xr3:uid="{F1453269-6155-4CF5-83BF-25CABA2475EA}" uniqueName="150" name="SOL_PH8" queryTableFieldId="150" dataDxfId="12"/>
    <tableColumn id="151" xr3:uid="{361A0A06-F8B7-429A-B4BB-2F1E91B98A41}" uniqueName="151" name="SOL_PH9" queryTableFieldId="151" dataDxfId="11"/>
    <tableColumn id="152" xr3:uid="{CD84A1CB-284F-4CC8-9666-A90BB4F038C5}" uniqueName="152" name="SOL_PH10" queryTableFieldId="152"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12762E3-17A1-4398-B330-578FD4C1771E}" name="data_fitted_retention_second_pso__3" displayName="data_fitted_retention_second_pso__3" ref="A1:L285" tableType="queryTable" totalsRowShown="0">
  <autoFilter ref="A1:L285" xr:uid="{A12762E3-17A1-4398-B330-578FD4C177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346E7A3D-B22F-4616-A80C-75EEEB83ABE3}" uniqueName="1" name="code" queryTableFieldId="1" dataCellStyle="Normal"/>
    <tableColumn id="2" xr3:uid="{C0CF0FD1-763F-4FAC-A317-AAC5EACB2877}" uniqueName="2" name="length" queryTableFieldId="2" dataCellStyle="Normal"/>
    <tableColumn id="3" xr3:uid="{38C07AF8-8520-486A-B223-FC805BE30FDE}" uniqueName="3" name="θs" queryTableFieldId="3" dataDxfId="9"/>
    <tableColumn id="4" xr3:uid="{C5EF6FB8-7459-4184-8422-C2BEB9D2B742}" uniqueName="4" name="α" queryTableFieldId="4" dataDxfId="8"/>
    <tableColumn id="5" xr3:uid="{F7C31978-4437-4D55-B2C4-ECC998365863}" uniqueName="5" name="n" queryTableFieldId="5" dataDxfId="7"/>
    <tableColumn id="6" xr3:uid="{723664EC-9D83-4B3A-AA81-6C8C35D2DDB7}" uniqueName="6" name="θssr" queryTableFieldId="6" dataDxfId="6"/>
    <tableColumn id="8" xr3:uid="{4673C248-DB73-4D16-99BC-EF5EDC59BA49}" uniqueName="8" name="θr" queryTableFieldId="8" dataDxfId="4"/>
    <tableColumn id="7" xr3:uid="{D15B3CE4-1542-4991-A866-E78DCFE2AF63}" uniqueName="7" name="FC" queryTableFieldId="7" dataDxfId="3" dataCellStyle="Calculation">
      <calculatedColumnFormula>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calculatedColumnFormula>
    </tableColumn>
    <tableColumn id="9" xr3:uid="{5E0F526C-5DF5-4DC8-AEE2-DEB290CB6746}" uniqueName="9" name="WP" queryTableFieldId="9" dataDxfId="2" dataCellStyle="Calculation">
      <calculatedColumnFormula>data_fitted_retention_second_pso__3[[#This Row],[θr]]+((data_fitted_retention_second_pso__3[[#This Row],[θs]]-data_fitted_retention_second_pso__3[[#This Row],[θr]])/(1+(data_fitted_retention_second_pso__3[[#This Row],[α]]*15000^data_fitted_retention_second_pso__3[[#This Row],[n]]))^(1-(1/data_fitted_retention_second_pso__3[[#This Row],[n]])))</calculatedColumnFormula>
    </tableColumn>
    <tableColumn id="10" xr3:uid="{646D0C6B-53EE-42D3-B26A-56F1C4C94F78}" uniqueName="10" name="AWC" queryTableFieldId="10" dataDxfId="0" dataCellStyle="Calculation">
      <calculatedColumnFormula>data_fitted_retention_second_pso__3[[#This Row],[FC]]-data_fitted_retention_second_pso__3[[#This Row],[WP]]</calculatedColumnFormula>
    </tableColumn>
    <tableColumn id="14" xr3:uid="{B59CB8B2-52C9-4595-80BE-3287B2C43F0A}" uniqueName="14" name="AWC if error" queryTableFieldId="16" dataDxfId="1" dataCellStyle="Output">
      <calculatedColumnFormula>IFERROR(J2,0)</calculatedColumnFormula>
    </tableColumn>
    <tableColumn id="15" xr3:uid="{75EF9D8A-5964-4543-A02D-0E283655347E}" uniqueName="15" name="AWC OLD" queryTableFieldId="17" dataDxfId="5"/>
  </tableColumns>
  <tableStyleInfo name="TableStyleMedium1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9T17:16:27.59" personId="{AA50A2A6-4113-44BC-B00E-E5EE7A97636C}" id="{1A679884-A495-4BE3-81D4-BABBC406772C}">
    <text>field assigning an unique identifier for each record</text>
  </threadedComment>
  <threadedComment ref="B1" dT="2022-11-09T16:48:44.80" personId="{AA50A2A6-4113-44BC-B00E-E5EE7A97636C}" id="{C0F03048-996E-4DCC-9C89-BBC5E8A20E31}">
    <text>Map unit identifier</text>
  </threadedComment>
  <threadedComment ref="B1" dT="2022-11-09T16:49:08.42" personId="{AA50A2A6-4113-44BC-B00E-E5EE7A97636C}" id="{9D1CB102-7C72-48A6-8C7E-26A7AEBC706A}" parentId="{C0F03048-996E-4DCC-9C89-BBC5E8A20E31}">
    <text>used for mapping a collection of areas grouped by the same soil
characteristics</text>
  </threadedComment>
  <threadedComment ref="B1" dT="2022-11-09T16:49:27.83" personId="{AA50A2A6-4113-44BC-B00E-E5EE7A97636C}" id="{CF4F764A-A95A-4F2A-95E2-214F179C4EF7}" parentId="{C0F03048-996E-4DCC-9C89-BBC5E8A20E31}">
    <text>A single MUID may describe different soil types, which are stored with a record counter in the third column (SEQN)</text>
  </threadedComment>
  <threadedComment ref="B1" dT="2022-11-09T19:26:55.00" personId="{AA50A2A6-4113-44BC-B00E-E5EE7A97636C}" id="{12219C52-794C-460E-926F-40C8FEE77CF8}" parentId="{C0F03048-996E-4DCC-9C89-BBC5E8A20E31}">
    <text>Not sure what to enter</text>
  </threadedComment>
  <threadedComment ref="C1" dT="2022-11-08T16:40:14.40" personId="{AA50A2A6-4113-44BC-B00E-E5EE7A97636C}" id="{40232298-B6F5-4214-B8E6-81220E0BF6B5}">
    <text>Sequence number</text>
  </threadedComment>
  <threadedComment ref="C1" dT="2022-11-08T16:51:33.02" personId="{AA50A2A6-4113-44BC-B00E-E5EE7A97636C}" id="{38C4E1C2-CC8C-43C7-B789-8D1B317DBAE0}" parentId="{40232298-B6F5-4214-B8E6-81220E0BF6B5}">
    <text>"SEQN looks to be an identification number for manipulation of the soil layers; it may not be directly related to simulation⁽⁴⁾; fill this column with values of 1."</text>
  </threadedComment>
  <threadedComment ref="C1" dT="2022-11-09T19:26:47.03" personId="{AA50A2A6-4113-44BC-B00E-E5EE7A97636C}" id="{C09CAC54-8067-4BD2-AB2E-245753427412}" parentId="{40232298-B6F5-4214-B8E6-81220E0BF6B5}">
    <text>Not sure about this one..</text>
  </threadedComment>
  <threadedComment ref="D1" dT="2022-11-08T16:50:54.53" personId="{AA50A2A6-4113-44BC-B00E-E5EE7A97636C}" id="{7FC3B481-2E6F-4864-A424-F1DC222559A2}">
    <text>The SNAM is the identifier SWAT will use to print in the HRU summary tables; using the MUID values will suffice</text>
  </threadedComment>
  <threadedComment ref="E1" dT="2022-11-08T16:50:27.08" personId="{AA50A2A6-4113-44BC-B00E-E5EE7A97636C}" id="{E75F2638-B52B-4D0A-B955-E800D8D82B4D}">
    <text>“The user may also link the soils map to the database via Soils5ID number. When the “S5ID” option is chosen, data for the specified soil series is used to represent the map unit. In order to use the “S5ID” option, the soil database for the entire US must be installed”⁽⁵⁾</text>
  </threadedComment>
  <threadedComment ref="E1" dT="2022-11-08T16:55:39.14" personId="{AA50A2A6-4113-44BC-B00E-E5EE7A97636C}" id="{E5741648-D0E5-4721-A81A-8A5D0E78D786}" parentId="{E75F2638-B52B-4D0A-B955-E800D8D82B4D}">
    <text>Because the soils are not from within the US, this is not an option. Instead, insert a prefix for the country to further identify the soil.</text>
  </threadedComment>
  <threadedComment ref="F1" dT="2022-11-08T16:40:32.92" personId="{AA50A2A6-4113-44BC-B00E-E5EE7A97636C}" id="{40EAECBD-3144-4FA5-AFF8-B2378D049DAA}">
    <text>Soil component percent</text>
  </threadedComment>
  <threadedComment ref="F1" dT="2022-11-08T16:51:18.81" personId="{AA50A2A6-4113-44BC-B00E-E5EE7A97636C}" id="{1ACE85C4-46BF-4C13-80E5-80D5C15B3FBB}" parentId="{40EAECBD-3144-4FA5-AFF8-B2378D049DAA}">
    <text>Because the data used is for the one soil component (dominant soil) for each polygon, CMPPCT should not be an important factor in the SWAT modeling; it can be filled with 100 values</text>
  </threadedComment>
  <threadedComment ref="G1" dT="2022-11-08T19:36:27.76" personId="{AA50A2A6-4113-44BC-B00E-E5EE7A97636C}" id="{404449D4-9E0F-4FEA-BE93-F7A4B3676113}">
    <text>These values must be wrong, a mistake from Roar most likely</text>
  </threadedComment>
  <threadedComment ref="G1" dT="2022-11-09T16:55:50.94" personId="{AA50A2A6-4113-44BC-B00E-E5EE7A97636C}" id="{A6FC2875-76D8-4BC6-8E01-9EDD15DE27DB}" parentId="{404449D4-9E0F-4FEA-BE93-F7A4B3676113}">
    <text>Variables for any sets beyond NLAYERS should be assigned a value of
156 zero</text>
  </threadedComment>
  <threadedComment ref="I1" dT="2022-11-08T18:29:55.37" personId="{AA50A2A6-4113-44BC-B00E-E5EE7A97636C}" id="{6427C7FC-32CB-4979-8950-A4451543A0B9}">
    <text>These numbers are wrong I think</text>
  </threadedComment>
  <threadedComment ref="I1" dT="2022-11-08T19:36:34.80" personId="{AA50A2A6-4113-44BC-B00E-E5EE7A97636C}" id="{FD25F34E-C8B4-4E38-884B-D200E1D3055A}" parentId="{6427C7FC-32CB-4979-8950-A4451543A0B9}">
    <text>These values must be wrong, a mistake from Roar most likely</text>
  </threadedComment>
  <threadedComment ref="J1" dT="2022-11-08T18:30:49.44" personId="{AA50A2A6-4113-44BC-B00E-E5EE7A97636C}" id="{E1CBE23F-75DD-4E7D-83B2-3E8F55219070}">
    <text>ANION_EXCL: Fraction of porosity (void space) from which anions are excluded [optional]. If no value is entered, the model will set = 0.50</text>
  </threadedComment>
  <threadedComment ref="K1" dT="2022-11-08T18:31:08.05" personId="{AA50A2A6-4113-44BC-B00E-E5EE7A97636C}" id="{93AC29D0-8C3D-4AB5-BA5A-B28DD9C2B8C1}">
    <text>SOL_CRK: Potential or maximum crack volume of the soil profile</text>
  </threadedComment>
  <threadedComment ref="K1" dT="2022-11-08T18:32:59.71" personId="{AA50A2A6-4113-44BC-B00E-E5EE7A97636C}" id="{43F4C80C-F984-49E4-8C44-38FCCAC9E56B}" parentId="{93AC29D0-8C3D-4AB5-BA5A-B28DD9C2B8C1}">
    <text>Not sure if correct value</text>
  </threadedComment>
  <threadedComment ref="L1" dT="2022-11-08T19:09:00.34" personId="{AA50A2A6-4113-44BC-B00E-E5EE7A97636C}" id="{BA663E03-1E74-45BC-B2DC-EF11DCB4E99C}">
    <text>Not read by model</text>
  </threadedComment>
  <threadedComment ref="M1" dT="2022-11-08T19:09:41.72" personId="{AA50A2A6-4113-44BC-B00E-E5EE7A97636C}" id="{D22ACA71-5A5C-4325-B5DE-DB3DEACA2B1B}">
    <text>Depth from the soil surface to the bottom of the layer</text>
  </threadedComment>
  <threadedComment ref="M1" dT="2022-11-08T19:09:47.83" personId="{AA50A2A6-4113-44BC-B00E-E5EE7A97636C}" id="{D7AE4A67-8757-47A5-AC61-47EF0DFCD467}" parentId="{D22ACA71-5A5C-4325-B5DE-DB3DEACA2B1B}">
    <text>In mm</text>
  </threadedComment>
  <threadedComment ref="M1" dT="2022-11-08T19:36:51.89" personId="{AA50A2A6-4113-44BC-B00E-E5EE7A97636C}" id="{3561E654-3F49-4228-B605-F171F71EB1A7}" parentId="{D22ACA71-5A5C-4325-B5DE-DB3DEACA2B1B}">
    <text>These values must be wrong, a mistake from Roar most likely</text>
  </threadedComment>
  <threadedComment ref="N1" dT="2022-11-08T19:18:43.07" personId="{AA50A2A6-4113-44BC-B00E-E5EE7A97636C}" id="{7F8CBA74-6C47-4324-93B1-723F86849CBB}">
    <text>Moist bulk density, Mg/m3 or g/cm3</text>
  </threadedComment>
  <threadedComment ref="N1" dT="2022-11-08T19:19:05.35" personId="{AA50A2A6-4113-44BC-B00E-E5EE7A97636C}" id="{F61DF430-FF40-4982-80DE-08C32CD4E61C}" parentId="{7F8CBA74-6C47-4324-93B1-723F86849CBB}">
    <text>Waiting on ATTILA</text>
  </threadedComment>
  <threadedComment ref="N1" dT="2022-11-08T21:44:45.38" personId="{AA50A2A6-4113-44BC-B00E-E5EE7A97636C}" id="{C99ECB0E-B5F2-40A6-867E-E24B81476A41}" parentId="{7F8CBA74-6C47-4324-93B1-723F86849CBB}">
    <text>Double check this..</text>
  </threadedComment>
  <threadedComment ref="O1" dT="2022-11-08T19:55:54.76" personId="{AA50A2A6-4113-44BC-B00E-E5EE7A97636C}" id="{A3D835ED-0456-4176-887A-617E79F0D23D}">
    <text>Available water content</text>
  </threadedComment>
  <threadedComment ref="P1" dT="2022-11-08T19:57:12.75" personId="{AA50A2A6-4113-44BC-B00E-E5EE7A97636C}" id="{F436EF47-6D07-4F86-A626-BEAF3A291888}">
    <text>Sat hyrd conduc</text>
  </threadedComment>
  <threadedComment ref="Q1" dT="2022-11-08T19:58:34.75" personId="{AA50A2A6-4113-44BC-B00E-E5EE7A97636C}" id="{893F49D7-29E4-419C-AD3B-161160DD7625}">
    <text>Soil organic carbon</text>
  </threadedComment>
  <threadedComment ref="Q1" dT="2022-11-08T19:58:43.54" personId="{AA50A2A6-4113-44BC-B00E-E5EE7A97636C}" id="{EC1BBAEC-05DC-4220-A343-EECD1E616086}" parentId="{893F49D7-29E4-419C-AD3B-161160DD7625}">
    <text>In percent</text>
  </threadedComment>
  <threadedComment ref="U1" dT="2022-11-08T20:00:52.02" personId="{AA50A2A6-4113-44BC-B00E-E5EE7A97636C}" id="{44123883-E374-4FD8-8D5F-2752A5D48C8C}">
    <text>Rock fragment content</text>
  </threadedComment>
  <threadedComment ref="U1" dT="2022-11-09T19:27:50.93" personId="{AA50A2A6-4113-44BC-B00E-E5EE7A97636C}" id="{CC8A41B4-52C3-4615-BFC7-B84822394C28}" parentId="{44123883-E374-4FD8-8D5F-2752A5D48C8C}">
    <text>Soilgrids.org</text>
  </threadedComment>
  <threadedComment ref="V1" dT="2022-11-08T21:46:47.40" personId="{AA50A2A6-4113-44BC-B00E-E5EE7A97636C}" id="{D8FC4F08-D005-41D6-875E-C9E155D2C43C}">
    <text>Soil abedo</text>
  </threadedComment>
  <threadedComment ref="V1" dT="2022-11-08T21:46:54.74" personId="{AA50A2A6-4113-44BC-B00E-E5EE7A97636C}" id="{1947E469-74AB-4685-99DF-57142E254FFA}" parentId="{D8FC4F08-D005-41D6-875E-C9E155D2C43C}">
    <text>Waiting on FC data from attila</text>
  </threadedComment>
  <threadedComment ref="X1" dT="2022-11-08T22:12:18.33" personId="{AA50A2A6-4113-44BC-B00E-E5EE7A97636C}" id="{834478F8-9188-4AB6-9022-9483B69FBF86}">
    <text>Electrical conductivity</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2-11-09T18:51:49.89" personId="{AA50A2A6-4113-44BC-B00E-E5EE7A97636C}" id="{D6E7E1C6-2F63-4281-8626-C89F887B64E4}">
    <text>Wang, K. C. et al. Variation of surface albedo and soil thermal parameters with soil moisture content at a semi-desert site on the western Tibetan plateau. Boundarey Layer Meteorol 116, 117–129 (2005).</text>
  </threadedComment>
  <threadedComment ref="D1" dT="2022-11-09T18:52:06.18" personId="{AA50A2A6-4113-44BC-B00E-E5EE7A97636C}" id="{DD0CFC50-D6E8-457A-B79E-1F070AB421FD}">
    <text>Gascoin, S., Ducharne, A., Ribstein, P., Perroy, E. &amp; Wagnon, P. Sensitivity of bare soil albedo to surface soil moisture on the moraine of the Zongo glacier (Bolivia). Geophys. Res. Lett. 36, L02405 (2009).</text>
  </threadedComment>
  <threadedComment ref="E1" dT="2022-11-09T18:52:16.57" personId="{AA50A2A6-4113-44BC-B00E-E5EE7A97636C}" id="{2584420C-5432-4D83-9BFF-05B19BFD487E}">
    <text>Sugathan, N., Biju, V. &amp; Renuka, G. Influence of soil moisture content on surface albedo and soil thermal parameters at a tropical station. J. Earth Syst. Sci. 123, 1115–1128 (2014).</text>
  </threadedComment>
  <threadedComment ref="F1" dT="2022-11-09T18:52:33.32" personId="{AA50A2A6-4113-44BC-B00E-E5EE7A97636C}" id="{95D50A39-212B-491B-816C-44597550C184}">
    <text>Seems to barely change with FC… is that ok?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4C9D5-5DA0-4EA5-A279-055DD25D4EAD}">
  <dimension ref="A1:EV72"/>
  <sheetViews>
    <sheetView tabSelected="1" topLeftCell="A19" workbookViewId="0">
      <selection activeCell="BF2" sqref="BF2"/>
    </sheetView>
  </sheetViews>
  <sheetFormatPr defaultRowHeight="15" x14ac:dyDescent="0.25"/>
  <cols>
    <col min="1" max="1" width="11.28515625" bestFit="1" customWidth="1"/>
    <col min="2" max="2" width="8.140625" bestFit="1" customWidth="1"/>
    <col min="3" max="3" width="7.85546875" bestFit="1" customWidth="1"/>
    <col min="4" max="4" width="13.7109375" bestFit="1" customWidth="1"/>
    <col min="5" max="5" width="7" bestFit="1" customWidth="1"/>
    <col min="6" max="6" width="10.42578125" bestFit="1" customWidth="1"/>
    <col min="7" max="7" width="10.7109375" bestFit="1" customWidth="1"/>
    <col min="8" max="8" width="10.140625" bestFit="1" customWidth="1"/>
    <col min="9" max="9" width="11.28515625" bestFit="1" customWidth="1"/>
    <col min="10" max="10" width="14.140625" bestFit="1" customWidth="1"/>
    <col min="11" max="11" width="10.7109375" bestFit="1" customWidth="1"/>
    <col min="12" max="12" width="12.28515625" bestFit="1" customWidth="1"/>
    <col min="13" max="13" width="9.42578125" bestFit="1" customWidth="1"/>
    <col min="14" max="14" width="10.7109375" bestFit="1" customWidth="1"/>
    <col min="15" max="15" width="12.5703125" bestFit="1" customWidth="1"/>
    <col min="16" max="16" width="9.5703125" bestFit="1" customWidth="1"/>
    <col min="17" max="17" width="12" bestFit="1" customWidth="1"/>
    <col min="18" max="18" width="8.42578125" bestFit="1" customWidth="1"/>
    <col min="19" max="19" width="7.7109375" bestFit="1" customWidth="1"/>
    <col min="20" max="20" width="9" bestFit="1" customWidth="1"/>
    <col min="22" max="22" width="11.7109375" bestFit="1" customWidth="1"/>
    <col min="23" max="24" width="10.5703125" bestFit="1" customWidth="1"/>
    <col min="25" max="25" width="9.42578125" bestFit="1" customWidth="1"/>
    <col min="26" max="26" width="11.42578125" bestFit="1" customWidth="1"/>
    <col min="27" max="27" width="12.5703125" bestFit="1" customWidth="1"/>
    <col min="28" max="28" width="9.5703125" bestFit="1" customWidth="1"/>
    <col min="29" max="29" width="12" bestFit="1" customWidth="1"/>
    <col min="30" max="30" width="8.42578125" bestFit="1" customWidth="1"/>
    <col min="31" max="31" width="7.7109375" bestFit="1" customWidth="1"/>
    <col min="32" max="32" width="9" bestFit="1" customWidth="1"/>
    <col min="34" max="34" width="11.7109375" bestFit="1" customWidth="1"/>
    <col min="35" max="36" width="10.5703125" bestFit="1" customWidth="1"/>
    <col min="37" max="37" width="9.42578125" bestFit="1" customWidth="1"/>
    <col min="38" max="38" width="12.42578125" bestFit="1" customWidth="1"/>
    <col min="39" max="39" width="12.5703125" bestFit="1" customWidth="1"/>
    <col min="40" max="40" width="10.42578125" bestFit="1" customWidth="1"/>
    <col min="41" max="41" width="12" bestFit="1" customWidth="1"/>
    <col min="42" max="42" width="8.42578125" bestFit="1" customWidth="1"/>
    <col min="43" max="43" width="7.7109375" bestFit="1" customWidth="1"/>
    <col min="44" max="44" width="9" bestFit="1" customWidth="1"/>
    <col min="46" max="46" width="11.7109375" bestFit="1" customWidth="1"/>
    <col min="47" max="48" width="10.5703125" bestFit="1" customWidth="1"/>
    <col min="49" max="49" width="9.42578125" bestFit="1" customWidth="1"/>
    <col min="50" max="50" width="10.7109375" bestFit="1" customWidth="1"/>
    <col min="51" max="51" width="12.5703125" bestFit="1" customWidth="1"/>
    <col min="52" max="52" width="9.5703125" bestFit="1" customWidth="1"/>
    <col min="53" max="53" width="12" bestFit="1" customWidth="1"/>
    <col min="54" max="54" width="8.42578125" bestFit="1" customWidth="1"/>
    <col min="55" max="55" width="7.7109375" bestFit="1" customWidth="1"/>
    <col min="56" max="56" width="9" bestFit="1" customWidth="1"/>
    <col min="58" max="58" width="11.7109375" bestFit="1" customWidth="1"/>
    <col min="59" max="60" width="10.5703125" bestFit="1" customWidth="1"/>
    <col min="61" max="61" width="9.42578125" bestFit="1" customWidth="1"/>
    <col min="62" max="62" width="10.7109375" bestFit="1" customWidth="1"/>
    <col min="63" max="63" width="12.5703125" bestFit="1" customWidth="1"/>
    <col min="64" max="64" width="9.5703125" bestFit="1" customWidth="1"/>
    <col min="65" max="65" width="12" bestFit="1" customWidth="1"/>
    <col min="66" max="66" width="8.42578125" bestFit="1" customWidth="1"/>
    <col min="67" max="67" width="7.7109375" bestFit="1" customWidth="1"/>
    <col min="68" max="68" width="9" bestFit="1" customWidth="1"/>
    <col min="70" max="70" width="11.7109375" bestFit="1" customWidth="1"/>
    <col min="71" max="72" width="10.5703125" bestFit="1" customWidth="1"/>
    <col min="73" max="73" width="9.42578125" bestFit="1" customWidth="1"/>
    <col min="74" max="74" width="10.7109375" bestFit="1" customWidth="1"/>
    <col min="75" max="75" width="12.5703125" bestFit="1" customWidth="1"/>
    <col min="76" max="76" width="9.5703125" bestFit="1" customWidth="1"/>
    <col min="77" max="77" width="12" bestFit="1" customWidth="1"/>
    <col min="78" max="78" width="8.42578125" bestFit="1" customWidth="1"/>
    <col min="79" max="79" width="7.7109375" bestFit="1" customWidth="1"/>
    <col min="80" max="80" width="9" bestFit="1" customWidth="1"/>
    <col min="82" max="82" width="11.7109375" bestFit="1" customWidth="1"/>
    <col min="83" max="84" width="10.5703125" bestFit="1" customWidth="1"/>
    <col min="85" max="85" width="9.42578125" bestFit="1" customWidth="1"/>
    <col min="86" max="86" width="10.7109375" bestFit="1" customWidth="1"/>
    <col min="87" max="87" width="12.5703125" bestFit="1" customWidth="1"/>
    <col min="88" max="88" width="9.5703125" bestFit="1" customWidth="1"/>
    <col min="89" max="89" width="12" bestFit="1" customWidth="1"/>
    <col min="90" max="90" width="8.42578125" bestFit="1" customWidth="1"/>
    <col min="91" max="91" width="7.7109375" bestFit="1" customWidth="1"/>
    <col min="92" max="92" width="9" bestFit="1" customWidth="1"/>
    <col min="94" max="94" width="11.7109375" bestFit="1" customWidth="1"/>
    <col min="95" max="96" width="10.5703125" bestFit="1" customWidth="1"/>
    <col min="97" max="97" width="9.42578125" bestFit="1" customWidth="1"/>
    <col min="98" max="98" width="10.7109375" bestFit="1" customWidth="1"/>
    <col min="99" max="99" width="12.5703125" bestFit="1" customWidth="1"/>
    <col min="100" max="100" width="9.5703125" bestFit="1" customWidth="1"/>
    <col min="101" max="101" width="12" bestFit="1" customWidth="1"/>
    <col min="102" max="102" width="8.42578125" bestFit="1" customWidth="1"/>
    <col min="103" max="103" width="7.7109375" bestFit="1" customWidth="1"/>
    <col min="104" max="104" width="9" bestFit="1" customWidth="1"/>
    <col min="106" max="106" width="11.7109375" bestFit="1" customWidth="1"/>
    <col min="107" max="108" width="10.5703125" bestFit="1" customWidth="1"/>
    <col min="109" max="109" width="9.42578125" bestFit="1" customWidth="1"/>
    <col min="110" max="110" width="10.7109375" bestFit="1" customWidth="1"/>
    <col min="111" max="111" width="12.5703125" bestFit="1" customWidth="1"/>
    <col min="112" max="112" width="9.5703125" bestFit="1" customWidth="1"/>
    <col min="113" max="113" width="12" bestFit="1" customWidth="1"/>
    <col min="114" max="114" width="8.42578125" bestFit="1" customWidth="1"/>
    <col min="115" max="115" width="7.7109375" bestFit="1" customWidth="1"/>
    <col min="116" max="116" width="9" bestFit="1" customWidth="1"/>
    <col min="118" max="118" width="11.7109375" bestFit="1" customWidth="1"/>
    <col min="119" max="120" width="10.5703125" bestFit="1" customWidth="1"/>
    <col min="121" max="121" width="10.42578125" bestFit="1" customWidth="1"/>
    <col min="122" max="122" width="11.7109375" bestFit="1" customWidth="1"/>
    <col min="123" max="123" width="13.5703125" bestFit="1" customWidth="1"/>
    <col min="124" max="124" width="10.5703125" bestFit="1" customWidth="1"/>
    <col min="125" max="125" width="13" bestFit="1" customWidth="1"/>
    <col min="126" max="126" width="9.42578125" bestFit="1" customWidth="1"/>
    <col min="127" max="127" width="8.7109375" bestFit="1" customWidth="1"/>
    <col min="128" max="128" width="10" bestFit="1" customWidth="1"/>
    <col min="129" max="129" width="9.85546875" bestFit="1" customWidth="1"/>
    <col min="130" max="130" width="12.7109375" bestFit="1" customWidth="1"/>
    <col min="131" max="132" width="11.5703125" bestFit="1" customWidth="1"/>
    <col min="133" max="141" width="11.7109375" bestFit="1" customWidth="1"/>
    <col min="142" max="142" width="12.7109375" bestFit="1" customWidth="1"/>
    <col min="143" max="151" width="10.7109375" bestFit="1" customWidth="1"/>
    <col min="152" max="152" width="11.7109375" bestFit="1" customWidth="1"/>
  </cols>
  <sheetData>
    <row r="1" spans="1:15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row>
    <row r="2" spans="1:152" x14ac:dyDescent="0.25">
      <c r="A2">
        <v>1</v>
      </c>
      <c r="B2" s="2">
        <v>324938</v>
      </c>
      <c r="C2" s="9">
        <v>1</v>
      </c>
      <c r="D2" t="s">
        <v>152</v>
      </c>
      <c r="E2">
        <v>0</v>
      </c>
      <c r="F2">
        <v>100</v>
      </c>
      <c r="G2" s="3">
        <v>4</v>
      </c>
      <c r="H2" s="2"/>
      <c r="I2" s="3">
        <v>80</v>
      </c>
      <c r="J2" t="s">
        <v>153</v>
      </c>
      <c r="K2" s="3" t="s">
        <v>153</v>
      </c>
      <c r="L2" t="s">
        <v>154</v>
      </c>
      <c r="M2" s="2" t="s">
        <v>155</v>
      </c>
      <c r="N2" s="6">
        <v>1.223414</v>
      </c>
      <c r="O2" s="6">
        <v>0.24570108900479815</v>
      </c>
      <c r="P2" s="6">
        <v>34.97733904578957</v>
      </c>
      <c r="Q2">
        <v>3.1</v>
      </c>
      <c r="R2" s="7">
        <v>4</v>
      </c>
      <c r="S2" s="7">
        <v>16.362749999999998</v>
      </c>
      <c r="T2" s="7">
        <v>79.637249999999995</v>
      </c>
      <c r="U2" s="2"/>
      <c r="V2">
        <v>0.19689999999999999</v>
      </c>
      <c r="W2" s="5">
        <v>0.13853995767242439</v>
      </c>
      <c r="X2">
        <v>0</v>
      </c>
      <c r="Y2" s="2" t="s">
        <v>155</v>
      </c>
      <c r="Z2" s="5">
        <v>1.6189507700000001</v>
      </c>
      <c r="AA2" s="5">
        <v>0.20043186931509588</v>
      </c>
      <c r="AB2" s="6">
        <v>27.479284968786956</v>
      </c>
      <c r="AC2">
        <v>0.3</v>
      </c>
      <c r="AD2">
        <v>4</v>
      </c>
      <c r="AE2">
        <v>3.76877</v>
      </c>
      <c r="AF2">
        <v>92.231229999999996</v>
      </c>
      <c r="AG2" s="10"/>
      <c r="AH2">
        <v>0.19689999999999999</v>
      </c>
      <c r="AI2" s="5">
        <v>8.6069604419054868E-2</v>
      </c>
      <c r="AJ2">
        <v>0</v>
      </c>
      <c r="AK2" s="2" t="s">
        <v>155</v>
      </c>
      <c r="AL2" s="5">
        <v>1.6790044599999998</v>
      </c>
      <c r="AM2" s="5">
        <v>0.19657410540284478</v>
      </c>
      <c r="AN2" s="6">
        <v>21.328394832636643</v>
      </c>
      <c r="AO2">
        <v>0.2</v>
      </c>
      <c r="AP2">
        <v>1</v>
      </c>
      <c r="AQ2">
        <v>4.2164599999999997</v>
      </c>
      <c r="AR2">
        <v>94.783540000000002</v>
      </c>
      <c r="AS2" s="2"/>
      <c r="AT2">
        <v>0.19689999999999999</v>
      </c>
      <c r="AU2" s="5">
        <v>9.5057845319685016E-2</v>
      </c>
      <c r="AV2">
        <v>0</v>
      </c>
      <c r="AW2" s="2" t="s">
        <v>155</v>
      </c>
      <c r="AX2" s="6">
        <v>1.754535</v>
      </c>
      <c r="AY2" s="6">
        <v>0.19165918426671572</v>
      </c>
      <c r="AZ2" s="6">
        <v>11.889687545486987</v>
      </c>
      <c r="BA2">
        <v>0.1</v>
      </c>
      <c r="BB2">
        <v>2</v>
      </c>
      <c r="BC2">
        <v>5.8410000000000002</v>
      </c>
      <c r="BD2">
        <v>92.159000000000006</v>
      </c>
      <c r="BE2" s="2"/>
      <c r="BF2">
        <v>0.19689999999999999</v>
      </c>
      <c r="BG2">
        <v>9.911356854722933E-2</v>
      </c>
      <c r="BH2">
        <v>0</v>
      </c>
    </row>
    <row r="3" spans="1:152" x14ac:dyDescent="0.25">
      <c r="A3">
        <v>2</v>
      </c>
      <c r="B3" s="2" t="s">
        <v>156</v>
      </c>
      <c r="C3" s="9">
        <v>1</v>
      </c>
      <c r="D3" t="s">
        <v>157</v>
      </c>
      <c r="E3">
        <v>0</v>
      </c>
      <c r="F3">
        <v>100</v>
      </c>
      <c r="G3" s="3">
        <v>3</v>
      </c>
      <c r="H3" s="2"/>
      <c r="I3" s="3">
        <v>55</v>
      </c>
      <c r="J3" t="s">
        <v>153</v>
      </c>
      <c r="K3" s="3" t="s">
        <v>153</v>
      </c>
      <c r="L3" t="s">
        <v>158</v>
      </c>
      <c r="M3" s="2" t="s">
        <v>159</v>
      </c>
      <c r="N3" s="6">
        <v>1.4419679999999999</v>
      </c>
      <c r="O3" s="6">
        <v>0.16749420151537328</v>
      </c>
      <c r="P3" s="6">
        <v>7.4662038463891607</v>
      </c>
      <c r="Q3">
        <v>2.2000000000000002</v>
      </c>
      <c r="R3" s="7">
        <v>20</v>
      </c>
      <c r="S3" s="7">
        <v>55.79072</v>
      </c>
      <c r="T3" s="7">
        <v>24.20928</v>
      </c>
      <c r="U3" s="2"/>
      <c r="V3">
        <v>0.19689999999999999</v>
      </c>
      <c r="W3" s="5">
        <v>0.295584178140887</v>
      </c>
      <c r="X3">
        <v>0</v>
      </c>
      <c r="Y3" s="2" t="s">
        <v>159</v>
      </c>
      <c r="Z3" s="5">
        <v>1.6188975700000001</v>
      </c>
      <c r="AA3" s="5">
        <v>0.18652913196597776</v>
      </c>
      <c r="AB3" s="6">
        <v>16.491868683341103</v>
      </c>
      <c r="AC3">
        <v>0.3</v>
      </c>
      <c r="AD3">
        <v>5</v>
      </c>
      <c r="AE3">
        <v>13.01557</v>
      </c>
      <c r="AF3">
        <v>81.984430000000003</v>
      </c>
      <c r="AG3" s="10"/>
      <c r="AH3">
        <v>0.19689999999999999</v>
      </c>
      <c r="AI3" s="5">
        <v>0.15860171079681293</v>
      </c>
      <c r="AJ3">
        <v>0</v>
      </c>
      <c r="AK3" s="2" t="s">
        <v>159</v>
      </c>
      <c r="AL3" s="5">
        <v>1.7388095699999999</v>
      </c>
      <c r="AM3" s="5">
        <v>0.18342666732466739</v>
      </c>
      <c r="AN3" s="6">
        <v>9.1332850958818792</v>
      </c>
      <c r="AO3">
        <v>0.1</v>
      </c>
      <c r="AP3">
        <v>5</v>
      </c>
      <c r="AQ3">
        <v>13.01557</v>
      </c>
      <c r="AR3">
        <v>81.984430000000003</v>
      </c>
      <c r="AS3" s="2"/>
      <c r="AT3">
        <v>0.19689999999999999</v>
      </c>
      <c r="AU3" s="5">
        <v>0.15916186793454637</v>
      </c>
      <c r="AV3">
        <v>0</v>
      </c>
      <c r="AW3" s="2" t="s">
        <v>159</v>
      </c>
      <c r="AX3" s="6">
        <v>0</v>
      </c>
      <c r="AY3" s="6">
        <v>0</v>
      </c>
      <c r="AZ3" s="6">
        <v>0</v>
      </c>
      <c r="BA3">
        <v>0</v>
      </c>
      <c r="BB3">
        <v>0</v>
      </c>
      <c r="BC3">
        <v>0</v>
      </c>
      <c r="BD3">
        <v>0</v>
      </c>
      <c r="BE3" s="2"/>
      <c r="BF3">
        <v>0</v>
      </c>
      <c r="BG3">
        <v>0</v>
      </c>
      <c r="BH3">
        <v>0</v>
      </c>
      <c r="BJ3" t="s">
        <v>160</v>
      </c>
    </row>
    <row r="4" spans="1:152" x14ac:dyDescent="0.25">
      <c r="A4">
        <v>3</v>
      </c>
      <c r="B4" s="2"/>
      <c r="C4" s="9">
        <v>1</v>
      </c>
      <c r="D4" t="s">
        <v>161</v>
      </c>
      <c r="E4">
        <v>0</v>
      </c>
      <c r="F4">
        <v>100</v>
      </c>
      <c r="G4" s="3">
        <v>4</v>
      </c>
      <c r="H4" s="2"/>
      <c r="I4" s="3">
        <v>65</v>
      </c>
      <c r="J4" t="s">
        <v>153</v>
      </c>
      <c r="K4" s="3" t="s">
        <v>153</v>
      </c>
      <c r="L4" t="s">
        <v>162</v>
      </c>
      <c r="M4" s="2" t="s">
        <v>163</v>
      </c>
      <c r="N4" s="6">
        <v>1.2673380000000001</v>
      </c>
      <c r="O4" s="6">
        <v>0.22097610053005773</v>
      </c>
      <c r="P4" s="6">
        <v>18.17520769053769</v>
      </c>
      <c r="Q4">
        <v>2.6999999999999997</v>
      </c>
      <c r="R4" s="7">
        <v>7</v>
      </c>
      <c r="S4" s="7">
        <v>34.450629999999997</v>
      </c>
      <c r="T4" s="7">
        <v>58.549370000000003</v>
      </c>
      <c r="U4" s="2"/>
      <c r="V4">
        <v>0.19689999999999999</v>
      </c>
      <c r="W4" s="5">
        <v>0.22078870326614591</v>
      </c>
      <c r="X4">
        <v>0</v>
      </c>
      <c r="Y4" s="2" t="s">
        <v>163</v>
      </c>
      <c r="Z4" s="5">
        <v>1.52279063</v>
      </c>
      <c r="AA4" s="5">
        <v>0.18698161668822041</v>
      </c>
      <c r="AB4" s="6">
        <v>15.284093900021679</v>
      </c>
      <c r="AC4">
        <v>1</v>
      </c>
      <c r="AD4">
        <v>7</v>
      </c>
      <c r="AE4">
        <v>34.450629999999997</v>
      </c>
      <c r="AF4">
        <v>58.549370000000003</v>
      </c>
      <c r="AG4" s="10"/>
      <c r="AH4">
        <v>0.19689999999999999</v>
      </c>
      <c r="AI4" s="5">
        <v>0.27061684724790691</v>
      </c>
      <c r="AJ4">
        <v>0</v>
      </c>
      <c r="AK4" s="2" t="s">
        <v>163</v>
      </c>
      <c r="AL4" s="5">
        <v>1.6420266300000002</v>
      </c>
      <c r="AM4" s="5">
        <v>0.17539006069630084</v>
      </c>
      <c r="AN4" s="6">
        <v>12.657769824379891</v>
      </c>
      <c r="AO4">
        <v>0.4</v>
      </c>
      <c r="AP4">
        <v>7</v>
      </c>
      <c r="AQ4">
        <v>34.450629999999997</v>
      </c>
      <c r="AR4">
        <v>58.549370000000003</v>
      </c>
      <c r="AS4" s="2"/>
      <c r="AT4">
        <v>0.19689999999999999</v>
      </c>
      <c r="AU4" s="5">
        <v>0.29162083431408886</v>
      </c>
      <c r="AV4">
        <v>0</v>
      </c>
      <c r="AW4" s="2" t="s">
        <v>163</v>
      </c>
      <c r="AX4" s="6">
        <v>1.7247326300000001</v>
      </c>
      <c r="AY4" s="6">
        <v>0.17484955730797411</v>
      </c>
      <c r="AZ4" s="6">
        <v>9.7044444289387712</v>
      </c>
      <c r="BA4">
        <v>0.3</v>
      </c>
      <c r="BB4">
        <v>7</v>
      </c>
      <c r="BC4">
        <v>34.450629999999997</v>
      </c>
      <c r="BD4">
        <v>58.549370000000003</v>
      </c>
      <c r="BE4" s="2"/>
      <c r="BF4">
        <v>0.19689999999999999</v>
      </c>
      <c r="BG4">
        <v>0.29259582727243527</v>
      </c>
      <c r="BH4">
        <v>0</v>
      </c>
      <c r="BK4" t="s">
        <v>164</v>
      </c>
    </row>
    <row r="5" spans="1:152" x14ac:dyDescent="0.25">
      <c r="A5">
        <v>4</v>
      </c>
      <c r="B5" s="2"/>
      <c r="C5" s="9">
        <v>1</v>
      </c>
      <c r="D5" t="s">
        <v>165</v>
      </c>
      <c r="E5">
        <v>0</v>
      </c>
      <c r="F5">
        <v>100</v>
      </c>
      <c r="G5" s="3">
        <v>3</v>
      </c>
      <c r="H5" s="2"/>
      <c r="I5" s="3">
        <v>55</v>
      </c>
      <c r="J5" t="s">
        <v>153</v>
      </c>
      <c r="K5" s="3" t="s">
        <v>153</v>
      </c>
      <c r="L5" t="s">
        <v>162</v>
      </c>
      <c r="M5" s="2" t="s">
        <v>166</v>
      </c>
      <c r="N5" s="6">
        <v>1.3697499999999998</v>
      </c>
      <c r="O5" s="6">
        <v>0.19294186092568008</v>
      </c>
      <c r="P5" s="6">
        <v>27.81471890566311</v>
      </c>
      <c r="Q5">
        <v>2.5</v>
      </c>
      <c r="R5" s="7">
        <v>12</v>
      </c>
      <c r="S5" s="7">
        <v>21.402799999999999</v>
      </c>
      <c r="T5" s="7">
        <v>66.597200000000001</v>
      </c>
      <c r="U5" s="2"/>
      <c r="V5">
        <v>0.19689999999999999</v>
      </c>
      <c r="W5" s="5">
        <v>0.17856555705510788</v>
      </c>
      <c r="X5">
        <v>0</v>
      </c>
      <c r="Y5" s="2" t="s">
        <v>166</v>
      </c>
      <c r="Z5" s="5">
        <v>1.5984338900000004</v>
      </c>
      <c r="AA5" s="5">
        <v>0.18042482245215158</v>
      </c>
      <c r="AB5" s="6">
        <v>14.894422608706416</v>
      </c>
      <c r="AC5">
        <v>0.4</v>
      </c>
      <c r="AD5">
        <v>6</v>
      </c>
      <c r="AE5">
        <v>32.55789</v>
      </c>
      <c r="AF5">
        <v>61.44211</v>
      </c>
      <c r="AG5" s="10"/>
      <c r="AH5">
        <v>0.19689999999999999</v>
      </c>
      <c r="AI5" s="5">
        <v>0.28385207187327194</v>
      </c>
      <c r="AJ5">
        <v>0</v>
      </c>
      <c r="AK5" s="2" t="s">
        <v>166</v>
      </c>
      <c r="AL5" s="5">
        <v>1.8170310300000001</v>
      </c>
      <c r="AM5" s="5">
        <v>0.12552849578942182</v>
      </c>
      <c r="AN5" s="6">
        <v>3.6567505907974067</v>
      </c>
      <c r="AO5">
        <v>0.1</v>
      </c>
      <c r="AP5">
        <v>20</v>
      </c>
      <c r="AQ5">
        <v>67.237030000000004</v>
      </c>
      <c r="AR5">
        <v>12.762969999999999</v>
      </c>
      <c r="AS5" s="2"/>
      <c r="AT5">
        <v>0.19689999999999999</v>
      </c>
      <c r="AU5" s="5">
        <v>0.43390732581448882</v>
      </c>
      <c r="AV5">
        <v>0</v>
      </c>
      <c r="AW5" s="2" t="s">
        <v>166</v>
      </c>
      <c r="AX5" s="6">
        <v>0</v>
      </c>
      <c r="AY5" s="6">
        <v>0</v>
      </c>
      <c r="AZ5" s="6">
        <v>0</v>
      </c>
      <c r="BA5">
        <v>0</v>
      </c>
      <c r="BB5">
        <v>0</v>
      </c>
      <c r="BC5">
        <v>0</v>
      </c>
      <c r="BD5">
        <v>0</v>
      </c>
      <c r="BE5" s="2"/>
      <c r="BF5">
        <v>0</v>
      </c>
      <c r="BG5">
        <v>0</v>
      </c>
      <c r="BH5">
        <v>0</v>
      </c>
      <c r="BL5" t="s">
        <v>167</v>
      </c>
    </row>
    <row r="6" spans="1:152" x14ac:dyDescent="0.25">
      <c r="A6">
        <v>5</v>
      </c>
      <c r="B6" s="2"/>
      <c r="C6" s="9">
        <v>1</v>
      </c>
      <c r="D6" t="s">
        <v>168</v>
      </c>
      <c r="E6">
        <v>0</v>
      </c>
      <c r="F6">
        <v>100</v>
      </c>
      <c r="G6" s="3">
        <v>3</v>
      </c>
      <c r="H6" s="2"/>
      <c r="I6" s="3">
        <v>55</v>
      </c>
      <c r="J6" t="s">
        <v>153</v>
      </c>
      <c r="K6" s="3" t="s">
        <v>153</v>
      </c>
      <c r="L6" t="s">
        <v>158</v>
      </c>
      <c r="M6" s="2" t="s">
        <v>169</v>
      </c>
      <c r="N6" s="6">
        <v>1.233538</v>
      </c>
      <c r="O6" s="6">
        <v>0.20958522850418226</v>
      </c>
      <c r="P6" s="6">
        <v>4.9577347734557584</v>
      </c>
      <c r="Q6">
        <v>2.6999999999999997</v>
      </c>
      <c r="R6" s="7">
        <v>8</v>
      </c>
      <c r="S6" s="7">
        <v>67.710669999999993</v>
      </c>
      <c r="T6" s="7">
        <v>24.28933</v>
      </c>
      <c r="U6" s="2"/>
      <c r="V6">
        <v>0.19689999999999999</v>
      </c>
      <c r="W6" s="5">
        <v>0.32363194572296611</v>
      </c>
      <c r="X6">
        <v>0</v>
      </c>
      <c r="Y6" s="2" t="s">
        <v>169</v>
      </c>
      <c r="Z6" s="5">
        <v>1.4604220000000003</v>
      </c>
      <c r="AA6" s="5">
        <v>0.18616757987708238</v>
      </c>
      <c r="AB6" s="6">
        <v>11.359547209792645</v>
      </c>
      <c r="AC6">
        <v>1.3</v>
      </c>
      <c r="AD6">
        <v>8</v>
      </c>
      <c r="AE6">
        <v>68.950760000000002</v>
      </c>
      <c r="AF6">
        <v>23.049240000000001</v>
      </c>
      <c r="AG6" s="10"/>
      <c r="AH6">
        <v>0.19689999999999999</v>
      </c>
      <c r="AI6" s="5">
        <v>0.37066093801044803</v>
      </c>
      <c r="AJ6">
        <v>0</v>
      </c>
      <c r="AK6" s="2" t="s">
        <v>169</v>
      </c>
      <c r="AL6" s="5">
        <v>1.6722943999999997</v>
      </c>
      <c r="AM6" s="5">
        <v>0.17536200252185863</v>
      </c>
      <c r="AN6" s="6">
        <v>10.568704881063299</v>
      </c>
      <c r="AO6">
        <v>0.4</v>
      </c>
      <c r="AP6">
        <v>5</v>
      </c>
      <c r="AQ6">
        <v>53.618400000000001</v>
      </c>
      <c r="AR6">
        <v>41.381599999999999</v>
      </c>
      <c r="AS6" s="2"/>
      <c r="AT6">
        <v>0.19689999999999999</v>
      </c>
      <c r="AU6" s="5">
        <v>0.37050649502323046</v>
      </c>
      <c r="AV6">
        <v>0</v>
      </c>
      <c r="AW6" s="2" t="s">
        <v>169</v>
      </c>
      <c r="AX6" s="6">
        <v>0</v>
      </c>
      <c r="AY6" s="6">
        <v>0</v>
      </c>
      <c r="AZ6" s="6">
        <v>0</v>
      </c>
      <c r="BA6">
        <v>0</v>
      </c>
      <c r="BB6">
        <v>0</v>
      </c>
      <c r="BC6">
        <v>0</v>
      </c>
      <c r="BD6">
        <v>0</v>
      </c>
      <c r="BE6" s="2"/>
      <c r="BF6">
        <v>0</v>
      </c>
      <c r="BG6">
        <v>0</v>
      </c>
      <c r="BH6">
        <v>0</v>
      </c>
      <c r="BJ6" t="s">
        <v>170</v>
      </c>
      <c r="BM6" t="s">
        <v>171</v>
      </c>
    </row>
    <row r="7" spans="1:152" x14ac:dyDescent="0.25">
      <c r="A7">
        <v>6</v>
      </c>
      <c r="B7" s="2"/>
      <c r="C7" s="9">
        <v>1</v>
      </c>
      <c r="D7" t="s">
        <v>172</v>
      </c>
      <c r="E7">
        <v>0</v>
      </c>
      <c r="F7">
        <v>100</v>
      </c>
      <c r="G7" s="3">
        <v>3</v>
      </c>
      <c r="H7" s="2"/>
      <c r="I7" s="3">
        <v>65</v>
      </c>
      <c r="J7" t="s">
        <v>153</v>
      </c>
      <c r="K7" s="3" t="s">
        <v>153</v>
      </c>
      <c r="L7" t="s">
        <v>173</v>
      </c>
      <c r="M7" s="14"/>
      <c r="N7" s="6">
        <v>1.493438</v>
      </c>
      <c r="O7" s="6">
        <v>0.1717118365758657</v>
      </c>
      <c r="P7" s="6">
        <v>5.38715926655793</v>
      </c>
      <c r="Q7">
        <v>2.6999999999999997</v>
      </c>
      <c r="R7" s="7">
        <v>30</v>
      </c>
      <c r="S7" s="7">
        <v>59.460030000000003</v>
      </c>
      <c r="T7" s="7">
        <v>10.53997</v>
      </c>
      <c r="U7" s="2"/>
      <c r="V7">
        <v>0.19689999999999999</v>
      </c>
      <c r="W7" s="5">
        <v>0.31167233023031876</v>
      </c>
      <c r="X7">
        <v>0</v>
      </c>
      <c r="Y7" s="2"/>
      <c r="Z7" s="5">
        <v>1.7863420300000001</v>
      </c>
      <c r="AA7" s="5">
        <v>9.5366863925665235E-2</v>
      </c>
      <c r="AB7" s="6">
        <v>4.0789522263414213</v>
      </c>
      <c r="AC7">
        <v>0.3</v>
      </c>
      <c r="AD7">
        <v>30</v>
      </c>
      <c r="AE7">
        <v>59.460030000000003</v>
      </c>
      <c r="AF7">
        <v>10.53997</v>
      </c>
      <c r="AG7" s="10"/>
      <c r="AH7">
        <v>0.19689999999999999</v>
      </c>
      <c r="AI7" s="5">
        <v>0.41303754201472653</v>
      </c>
      <c r="AJ7">
        <v>0</v>
      </c>
      <c r="AK7" s="2"/>
      <c r="AL7" s="5">
        <v>1.9062540299999999</v>
      </c>
      <c r="AM7" s="5">
        <v>7.3317478368818273E-2</v>
      </c>
      <c r="AN7" s="6">
        <v>2.1668603438700167</v>
      </c>
      <c r="AO7">
        <v>0.1</v>
      </c>
      <c r="AP7">
        <v>30</v>
      </c>
      <c r="AQ7">
        <v>59.460030000000003</v>
      </c>
      <c r="AR7">
        <v>10.53997</v>
      </c>
      <c r="AS7" s="2"/>
      <c r="AT7">
        <v>0.19689999999999999</v>
      </c>
      <c r="AU7" s="5">
        <v>0.41449632783834123</v>
      </c>
      <c r="AV7">
        <v>0</v>
      </c>
      <c r="AW7" s="2"/>
      <c r="AX7" s="6">
        <v>0</v>
      </c>
      <c r="AY7" s="6">
        <v>0</v>
      </c>
      <c r="AZ7" s="6">
        <v>0</v>
      </c>
      <c r="BA7">
        <v>0</v>
      </c>
      <c r="BB7">
        <v>0</v>
      </c>
      <c r="BC7">
        <v>0</v>
      </c>
      <c r="BD7">
        <v>0</v>
      </c>
      <c r="BE7" s="2"/>
      <c r="BF7">
        <v>0</v>
      </c>
      <c r="BG7">
        <v>0</v>
      </c>
      <c r="BH7">
        <v>0</v>
      </c>
      <c r="BK7" t="s">
        <v>174</v>
      </c>
    </row>
    <row r="8" spans="1:152" x14ac:dyDescent="0.25">
      <c r="A8">
        <v>7</v>
      </c>
      <c r="B8" s="2"/>
      <c r="C8" s="9">
        <v>1</v>
      </c>
      <c r="D8" t="s">
        <v>175</v>
      </c>
      <c r="E8">
        <v>0</v>
      </c>
      <c r="F8">
        <v>100</v>
      </c>
      <c r="G8" s="3">
        <v>3</v>
      </c>
      <c r="H8" s="2"/>
      <c r="I8" s="3">
        <v>55</v>
      </c>
      <c r="J8" t="s">
        <v>153</v>
      </c>
      <c r="K8" s="3" t="s">
        <v>153</v>
      </c>
      <c r="L8" t="s">
        <v>162</v>
      </c>
      <c r="M8" s="14"/>
      <c r="N8" s="6">
        <v>1.3188679999999999</v>
      </c>
      <c r="O8" s="6">
        <v>0.20955593399509986</v>
      </c>
      <c r="P8" s="6">
        <v>16.019830070353134</v>
      </c>
      <c r="Q8">
        <v>2.2000000000000002</v>
      </c>
      <c r="R8" s="7">
        <v>7</v>
      </c>
      <c r="S8" s="7">
        <v>38.024030000000003</v>
      </c>
      <c r="T8" s="7">
        <v>54.975969999999997</v>
      </c>
      <c r="U8" s="2"/>
      <c r="V8">
        <v>0.19689999999999999</v>
      </c>
      <c r="W8" s="5">
        <v>0.23352644870577369</v>
      </c>
      <c r="X8">
        <v>0</v>
      </c>
      <c r="Y8" s="2"/>
      <c r="Z8" s="5">
        <v>1.5922152599999999</v>
      </c>
      <c r="AA8" s="5">
        <v>0.18536673911698665</v>
      </c>
      <c r="AB8" s="6">
        <v>15.431397477208669</v>
      </c>
      <c r="AC8">
        <v>0.4</v>
      </c>
      <c r="AD8">
        <v>5</v>
      </c>
      <c r="AE8">
        <v>30.539259999999999</v>
      </c>
      <c r="AF8">
        <v>64.460740000000001</v>
      </c>
      <c r="AG8" s="10"/>
      <c r="AH8">
        <v>0.19689999999999999</v>
      </c>
      <c r="AI8" s="5">
        <v>0.27515413438320285</v>
      </c>
      <c r="AJ8">
        <v>0</v>
      </c>
      <c r="AK8" s="2"/>
      <c r="AL8" s="5">
        <v>1.7417114599999999</v>
      </c>
      <c r="AM8" s="5">
        <v>0.15478149868602392</v>
      </c>
      <c r="AN8" s="6">
        <v>7.1001648589124562</v>
      </c>
      <c r="AO8">
        <v>0.1</v>
      </c>
      <c r="AP8">
        <v>9</v>
      </c>
      <c r="AQ8">
        <v>42.617460000000001</v>
      </c>
      <c r="AR8">
        <v>48.382539999999999</v>
      </c>
      <c r="AS8" s="2"/>
      <c r="AT8">
        <v>0.19689999999999999</v>
      </c>
      <c r="AU8" s="5">
        <v>0.32749947017604952</v>
      </c>
      <c r="AV8">
        <v>0</v>
      </c>
      <c r="AW8" s="2"/>
      <c r="AX8" s="6">
        <v>0</v>
      </c>
      <c r="AY8" s="6">
        <v>0</v>
      </c>
      <c r="AZ8" s="6">
        <v>0</v>
      </c>
      <c r="BA8">
        <v>0</v>
      </c>
      <c r="BB8">
        <v>0</v>
      </c>
      <c r="BC8">
        <v>0</v>
      </c>
      <c r="BD8">
        <v>0</v>
      </c>
      <c r="BE8" s="2"/>
      <c r="BF8">
        <v>0</v>
      </c>
      <c r="BG8">
        <v>0</v>
      </c>
      <c r="BH8">
        <v>0</v>
      </c>
      <c r="BL8" t="s">
        <v>176</v>
      </c>
    </row>
    <row r="9" spans="1:152" x14ac:dyDescent="0.25">
      <c r="A9">
        <v>8</v>
      </c>
      <c r="B9" s="2"/>
      <c r="C9" s="9">
        <v>1</v>
      </c>
      <c r="D9" t="s">
        <v>177</v>
      </c>
      <c r="E9">
        <v>0</v>
      </c>
      <c r="F9">
        <v>100</v>
      </c>
      <c r="G9" s="3">
        <v>3</v>
      </c>
      <c r="H9" s="2"/>
      <c r="I9" s="3">
        <v>55</v>
      </c>
      <c r="J9" t="s">
        <v>153</v>
      </c>
      <c r="K9" s="3" t="s">
        <v>153</v>
      </c>
      <c r="L9" t="s">
        <v>162</v>
      </c>
      <c r="M9" s="14"/>
      <c r="N9" s="6">
        <v>1.25162</v>
      </c>
      <c r="O9" s="6">
        <v>0.21558970676777789</v>
      </c>
      <c r="P9" s="6">
        <v>16.787970957979137</v>
      </c>
      <c r="Q9">
        <v>3</v>
      </c>
      <c r="R9" s="7">
        <v>9</v>
      </c>
      <c r="S9" s="7">
        <v>36.8932</v>
      </c>
      <c r="T9" s="7">
        <v>54.1068</v>
      </c>
      <c r="U9" s="2"/>
      <c r="V9">
        <v>0.19689999999999999</v>
      </c>
      <c r="W9" s="5">
        <v>0.2280744721359721</v>
      </c>
      <c r="X9">
        <v>0</v>
      </c>
      <c r="Y9" s="2"/>
      <c r="Z9" s="5">
        <v>1.5870295299999999</v>
      </c>
      <c r="AA9" s="5">
        <v>0.17937576713592762</v>
      </c>
      <c r="AB9" s="6">
        <v>15.25925512634997</v>
      </c>
      <c r="AC9">
        <v>0.4</v>
      </c>
      <c r="AD9">
        <v>5</v>
      </c>
      <c r="AE9">
        <v>40.353529999999999</v>
      </c>
      <c r="AF9">
        <v>54.646470000000001</v>
      </c>
      <c r="AG9" s="10"/>
      <c r="AH9">
        <v>0.19689999999999999</v>
      </c>
      <c r="AI9" s="5">
        <v>0.31566382834429435</v>
      </c>
      <c r="AJ9">
        <v>0</v>
      </c>
      <c r="AK9" s="2"/>
      <c r="AL9" s="5">
        <v>1.8175839300000001</v>
      </c>
      <c r="AM9" s="5">
        <v>0.12522204144766111</v>
      </c>
      <c r="AN9" s="6">
        <v>3.6991076153791536</v>
      </c>
      <c r="AO9">
        <v>0.1</v>
      </c>
      <c r="AP9">
        <v>20</v>
      </c>
      <c r="AQ9">
        <v>66.289929999999998</v>
      </c>
      <c r="AR9">
        <v>13.71007</v>
      </c>
      <c r="AS9" s="2"/>
      <c r="AT9">
        <v>0.19689999999999999</v>
      </c>
      <c r="AU9" s="5">
        <v>0.43069366300107392</v>
      </c>
      <c r="AV9">
        <v>0</v>
      </c>
      <c r="AW9" s="2"/>
      <c r="AX9" s="6">
        <v>0</v>
      </c>
      <c r="AY9" s="6">
        <v>0</v>
      </c>
      <c r="AZ9" s="6">
        <v>0</v>
      </c>
      <c r="BA9">
        <v>0</v>
      </c>
      <c r="BB9">
        <v>0</v>
      </c>
      <c r="BC9">
        <v>0</v>
      </c>
      <c r="BD9">
        <v>0</v>
      </c>
      <c r="BE9" s="2"/>
      <c r="BF9">
        <v>0</v>
      </c>
      <c r="BG9">
        <v>0</v>
      </c>
      <c r="BH9">
        <v>0</v>
      </c>
      <c r="BJ9" t="s">
        <v>178</v>
      </c>
      <c r="BM9" t="s">
        <v>179</v>
      </c>
    </row>
    <row r="10" spans="1:152" x14ac:dyDescent="0.25">
      <c r="A10">
        <v>9</v>
      </c>
      <c r="B10" s="2"/>
      <c r="C10" s="9">
        <v>1</v>
      </c>
      <c r="D10" t="s">
        <v>180</v>
      </c>
      <c r="E10">
        <v>0</v>
      </c>
      <c r="F10">
        <v>100</v>
      </c>
      <c r="G10" s="3">
        <v>3</v>
      </c>
      <c r="H10" s="2"/>
      <c r="I10" s="3">
        <v>55</v>
      </c>
      <c r="J10" t="s">
        <v>153</v>
      </c>
      <c r="K10" s="3" t="s">
        <v>153</v>
      </c>
      <c r="L10" t="s">
        <v>158</v>
      </c>
      <c r="M10" s="14"/>
      <c r="N10" s="6">
        <v>1.2260679999999999</v>
      </c>
      <c r="O10" s="6">
        <v>0.21692495135098239</v>
      </c>
      <c r="P10" s="6">
        <v>4.01925836426354</v>
      </c>
      <c r="Q10">
        <v>2.2000000000000002</v>
      </c>
      <c r="R10" s="7">
        <v>3</v>
      </c>
      <c r="S10" s="7">
        <v>71.910049999999998</v>
      </c>
      <c r="T10" s="7">
        <v>25.089950000000002</v>
      </c>
      <c r="U10" s="2"/>
      <c r="V10">
        <v>0.19689999999999999</v>
      </c>
      <c r="W10" s="5">
        <v>0.33681834046385478</v>
      </c>
      <c r="X10">
        <v>0</v>
      </c>
      <c r="Y10" s="2"/>
      <c r="Z10" s="5">
        <v>1.5909281000000002</v>
      </c>
      <c r="AA10" s="5">
        <v>0.18765699695444116</v>
      </c>
      <c r="AB10" s="6">
        <v>15.484061603725806</v>
      </c>
      <c r="AC10">
        <v>0.2</v>
      </c>
      <c r="AD10">
        <v>2</v>
      </c>
      <c r="AE10">
        <v>34.440100000000001</v>
      </c>
      <c r="AF10">
        <v>63.559899999999999</v>
      </c>
      <c r="AG10" s="10"/>
      <c r="AH10">
        <v>0.19689999999999999</v>
      </c>
      <c r="AI10" s="5">
        <v>0.29313631356590797</v>
      </c>
      <c r="AJ10">
        <v>0</v>
      </c>
      <c r="AK10" s="2"/>
      <c r="AL10" s="5">
        <v>1.718494</v>
      </c>
      <c r="AM10" s="5">
        <v>0.19721391422639206</v>
      </c>
      <c r="AN10" s="6">
        <v>23.647388925124531</v>
      </c>
      <c r="AO10">
        <v>0.1</v>
      </c>
      <c r="AP10">
        <v>1</v>
      </c>
      <c r="AQ10">
        <v>2</v>
      </c>
      <c r="AR10">
        <v>97</v>
      </c>
      <c r="AS10" s="2"/>
      <c r="AT10">
        <v>0.19689999999999999</v>
      </c>
      <c r="AU10" s="5">
        <v>8.970258777947622E-2</v>
      </c>
      <c r="AV10">
        <v>0</v>
      </c>
      <c r="AW10" s="2"/>
      <c r="AX10" s="6">
        <v>0</v>
      </c>
      <c r="AY10" s="6">
        <v>0</v>
      </c>
      <c r="AZ10" s="6">
        <v>0</v>
      </c>
      <c r="BA10">
        <v>0</v>
      </c>
      <c r="BB10">
        <v>0</v>
      </c>
      <c r="BC10">
        <v>0</v>
      </c>
      <c r="BD10">
        <v>0</v>
      </c>
      <c r="BE10" s="2"/>
      <c r="BF10">
        <v>0</v>
      </c>
      <c r="BG10">
        <v>0</v>
      </c>
      <c r="BH10">
        <v>0</v>
      </c>
      <c r="BK10" t="s">
        <v>181</v>
      </c>
    </row>
    <row r="11" spans="1:152" x14ac:dyDescent="0.25">
      <c r="A11">
        <v>10</v>
      </c>
      <c r="B11" s="2"/>
      <c r="C11" s="9">
        <v>1</v>
      </c>
      <c r="D11" t="s">
        <v>182</v>
      </c>
      <c r="E11">
        <v>0</v>
      </c>
      <c r="F11">
        <v>100</v>
      </c>
      <c r="G11" s="3">
        <v>3</v>
      </c>
      <c r="H11" s="2"/>
      <c r="I11" s="3">
        <v>70</v>
      </c>
      <c r="J11" t="s">
        <v>153</v>
      </c>
      <c r="K11" s="3" t="s">
        <v>153</v>
      </c>
      <c r="L11" t="s">
        <v>183</v>
      </c>
      <c r="M11" s="14"/>
      <c r="N11" s="6">
        <v>1.229908</v>
      </c>
      <c r="O11" s="6">
        <v>0.21060487141749934</v>
      </c>
      <c r="P11" s="6">
        <v>13.838309027318447</v>
      </c>
      <c r="Q11">
        <v>3.2</v>
      </c>
      <c r="R11" s="7">
        <v>10</v>
      </c>
      <c r="S11" s="7">
        <v>42.581060000000001</v>
      </c>
      <c r="T11" s="7">
        <v>47.418939999999999</v>
      </c>
      <c r="U11" s="2"/>
      <c r="V11">
        <v>0.19689999999999999</v>
      </c>
      <c r="W11" s="5">
        <v>0.24594626364823086</v>
      </c>
      <c r="X11">
        <v>0</v>
      </c>
      <c r="Y11" s="2"/>
      <c r="Z11" s="5">
        <v>1.64652036</v>
      </c>
      <c r="AA11" s="5">
        <v>0.16188607885190467</v>
      </c>
      <c r="AB11" s="6">
        <v>12.095509477077682</v>
      </c>
      <c r="AC11">
        <v>0.4</v>
      </c>
      <c r="AD11">
        <v>10</v>
      </c>
      <c r="AE11">
        <v>29.344360000000002</v>
      </c>
      <c r="AF11">
        <v>60.655639999999998</v>
      </c>
      <c r="AG11" s="10"/>
      <c r="AH11">
        <v>0.19689999999999999</v>
      </c>
      <c r="AI11" s="5">
        <v>0.27052709009397646</v>
      </c>
      <c r="AJ11">
        <v>0</v>
      </c>
      <c r="AK11" s="2"/>
      <c r="AL11">
        <v>0</v>
      </c>
      <c r="AM11">
        <v>0</v>
      </c>
      <c r="AN11">
        <v>0</v>
      </c>
      <c r="AO11">
        <v>0</v>
      </c>
      <c r="AP11">
        <v>0</v>
      </c>
      <c r="AQ11">
        <v>0</v>
      </c>
      <c r="AR11">
        <v>0</v>
      </c>
      <c r="AS11" s="2"/>
      <c r="AT11">
        <v>0</v>
      </c>
      <c r="AU11">
        <v>0</v>
      </c>
      <c r="AV11">
        <v>0</v>
      </c>
      <c r="AW11" s="2"/>
      <c r="AX11" s="6">
        <v>0</v>
      </c>
      <c r="AY11" s="6">
        <v>0.18855796010062928</v>
      </c>
      <c r="AZ11" s="6">
        <v>0</v>
      </c>
      <c r="BA11">
        <v>0</v>
      </c>
      <c r="BB11">
        <v>0</v>
      </c>
      <c r="BC11">
        <v>0</v>
      </c>
      <c r="BD11">
        <v>0</v>
      </c>
      <c r="BE11" s="2"/>
      <c r="BF11">
        <v>0</v>
      </c>
      <c r="BG11">
        <v>0</v>
      </c>
      <c r="BH11">
        <v>0</v>
      </c>
      <c r="BL11" t="s">
        <v>184</v>
      </c>
    </row>
    <row r="12" spans="1:152" x14ac:dyDescent="0.25">
      <c r="A12">
        <v>11</v>
      </c>
      <c r="B12" s="2"/>
      <c r="C12" s="9">
        <v>1</v>
      </c>
      <c r="D12" t="s">
        <v>185</v>
      </c>
      <c r="E12">
        <v>0</v>
      </c>
      <c r="F12">
        <v>100</v>
      </c>
      <c r="G12" s="4">
        <v>2</v>
      </c>
      <c r="H12" s="2"/>
      <c r="I12" s="3">
        <v>25</v>
      </c>
      <c r="J12" t="s">
        <v>153</v>
      </c>
      <c r="K12" s="3" t="s">
        <v>153</v>
      </c>
      <c r="L12" t="s">
        <v>186</v>
      </c>
      <c r="M12" s="14"/>
      <c r="N12" s="6">
        <v>1.3089652711451065</v>
      </c>
      <c r="O12" s="6">
        <v>0.20955283150960757</v>
      </c>
      <c r="P12" s="6">
        <v>12.121052312951285</v>
      </c>
      <c r="Q12">
        <v>5.0999999999999996</v>
      </c>
      <c r="R12" s="7">
        <v>32</v>
      </c>
      <c r="S12" s="7">
        <v>39.958190000000002</v>
      </c>
      <c r="T12" s="7">
        <v>28.041810000000002</v>
      </c>
      <c r="U12" s="2"/>
      <c r="V12">
        <v>0.19689999999999999</v>
      </c>
      <c r="W12" s="5">
        <v>0.24829116949997496</v>
      </c>
      <c r="X12">
        <v>0</v>
      </c>
      <c r="Y12" s="2"/>
      <c r="Z12" s="5">
        <v>2.0222229999999999</v>
      </c>
      <c r="AA12" s="5">
        <v>4.8109161464104155E-2</v>
      </c>
      <c r="AB12" s="6">
        <v>0.48839322365351628</v>
      </c>
      <c r="AC12">
        <v>0.5</v>
      </c>
      <c r="AD12">
        <v>58</v>
      </c>
      <c r="AE12">
        <v>36.152999999999999</v>
      </c>
      <c r="AF12">
        <v>5.8470000000000004</v>
      </c>
      <c r="AG12" s="10"/>
      <c r="AH12">
        <v>0.19689999999999999</v>
      </c>
      <c r="AI12" s="5">
        <v>0.3502218029347941</v>
      </c>
      <c r="AJ12">
        <v>0</v>
      </c>
      <c r="AK12" s="2"/>
      <c r="AL12" s="5">
        <v>0</v>
      </c>
      <c r="AM12" s="5">
        <v>0</v>
      </c>
      <c r="AN12" s="6">
        <v>0</v>
      </c>
      <c r="AO12">
        <v>0</v>
      </c>
      <c r="AP12">
        <v>0</v>
      </c>
      <c r="AQ12">
        <v>0</v>
      </c>
      <c r="AR12">
        <v>0</v>
      </c>
      <c r="AS12" s="2"/>
      <c r="AT12">
        <v>0</v>
      </c>
      <c r="AU12">
        <v>0</v>
      </c>
      <c r="AV12">
        <v>0</v>
      </c>
      <c r="AW12" s="2"/>
      <c r="AX12" s="6">
        <v>0</v>
      </c>
      <c r="AY12" s="6">
        <v>0</v>
      </c>
      <c r="AZ12" s="6">
        <v>0</v>
      </c>
      <c r="BA12">
        <v>0</v>
      </c>
      <c r="BB12">
        <v>0</v>
      </c>
      <c r="BC12">
        <v>0</v>
      </c>
      <c r="BD12">
        <v>0</v>
      </c>
      <c r="BE12" s="2"/>
      <c r="BF12">
        <v>0</v>
      </c>
      <c r="BG12">
        <v>0</v>
      </c>
      <c r="BH12">
        <v>0</v>
      </c>
      <c r="BM12" t="s">
        <v>187</v>
      </c>
    </row>
    <row r="13" spans="1:152" x14ac:dyDescent="0.25">
      <c r="A13">
        <v>12</v>
      </c>
      <c r="B13" s="2"/>
      <c r="C13" s="9">
        <v>1</v>
      </c>
      <c r="D13" t="s">
        <v>188</v>
      </c>
      <c r="E13">
        <v>0</v>
      </c>
      <c r="F13">
        <v>100</v>
      </c>
      <c r="G13" s="3">
        <v>3</v>
      </c>
      <c r="H13" s="2"/>
      <c r="I13" s="3">
        <v>55</v>
      </c>
      <c r="J13" t="s">
        <v>153</v>
      </c>
      <c r="K13" s="3" t="s">
        <v>153</v>
      </c>
      <c r="L13" t="s">
        <v>173</v>
      </c>
      <c r="M13" s="14"/>
      <c r="N13" s="6">
        <v>1.3565436512680336</v>
      </c>
      <c r="O13" s="6">
        <v>0.19837084437621028</v>
      </c>
      <c r="P13" s="6">
        <v>6.6442010096190645</v>
      </c>
      <c r="Q13">
        <v>4</v>
      </c>
      <c r="R13" s="7">
        <v>31</v>
      </c>
      <c r="S13" s="7">
        <v>57.201610000000002</v>
      </c>
      <c r="T13" s="7">
        <v>11.798389999999999</v>
      </c>
      <c r="U13" s="2"/>
      <c r="V13">
        <v>0.19689999999999999</v>
      </c>
      <c r="W13" s="5">
        <v>0.30536238588094655</v>
      </c>
      <c r="X13">
        <v>0</v>
      </c>
      <c r="Y13" s="2"/>
      <c r="Z13" s="5">
        <v>1.3058499999999997</v>
      </c>
      <c r="AA13" s="5">
        <v>0.21496372531068467</v>
      </c>
      <c r="AB13" s="6">
        <v>14.386436392037433</v>
      </c>
      <c r="AC13">
        <v>2.5</v>
      </c>
      <c r="AD13">
        <v>5</v>
      </c>
      <c r="AE13">
        <v>53.618400000000001</v>
      </c>
      <c r="AF13">
        <v>41.381599999999999</v>
      </c>
      <c r="AG13" s="10"/>
      <c r="AH13">
        <v>0.19689999999999999</v>
      </c>
      <c r="AI13" s="5">
        <v>0.28097643793281918</v>
      </c>
      <c r="AJ13">
        <v>0</v>
      </c>
      <c r="AK13" s="2"/>
      <c r="AL13" s="5">
        <v>1.6610883999999997</v>
      </c>
      <c r="AM13" s="5">
        <v>0.17706773922544497</v>
      </c>
      <c r="AN13" s="6">
        <v>10.700927475668983</v>
      </c>
      <c r="AO13">
        <v>0.5</v>
      </c>
      <c r="AP13">
        <v>5</v>
      </c>
      <c r="AQ13">
        <v>53.618400000000001</v>
      </c>
      <c r="AR13">
        <v>41.381599999999999</v>
      </c>
      <c r="AS13" s="2"/>
      <c r="AT13">
        <v>0.19689999999999999</v>
      </c>
      <c r="AU13" s="5">
        <v>0.36866602136089893</v>
      </c>
      <c r="AV13">
        <v>0</v>
      </c>
      <c r="AW13" s="2"/>
      <c r="AX13" s="6">
        <v>0</v>
      </c>
      <c r="AY13" s="6">
        <v>0</v>
      </c>
      <c r="AZ13" s="6">
        <v>0</v>
      </c>
      <c r="BA13">
        <v>0</v>
      </c>
      <c r="BB13">
        <v>0</v>
      </c>
      <c r="BC13">
        <v>0</v>
      </c>
      <c r="BD13">
        <v>0</v>
      </c>
      <c r="BE13" s="2"/>
      <c r="BF13">
        <v>0</v>
      </c>
      <c r="BG13">
        <v>0</v>
      </c>
      <c r="BH13">
        <v>0</v>
      </c>
    </row>
    <row r="14" spans="1:152" x14ac:dyDescent="0.25">
      <c r="A14">
        <v>13</v>
      </c>
      <c r="B14" s="2"/>
      <c r="C14" s="9">
        <v>1</v>
      </c>
      <c r="D14" t="s">
        <v>189</v>
      </c>
      <c r="E14">
        <v>0</v>
      </c>
      <c r="F14">
        <v>100</v>
      </c>
      <c r="G14" s="3">
        <v>3</v>
      </c>
      <c r="H14" s="2"/>
      <c r="I14" s="3">
        <v>55</v>
      </c>
      <c r="J14" t="s">
        <v>153</v>
      </c>
      <c r="K14" s="3" t="s">
        <v>153</v>
      </c>
      <c r="L14" t="s">
        <v>183</v>
      </c>
      <c r="M14" s="14"/>
      <c r="N14" s="6">
        <v>1.0655762581801085</v>
      </c>
      <c r="O14" s="6">
        <v>0.27046264791994634</v>
      </c>
      <c r="P14" s="6">
        <v>10.305264023829563</v>
      </c>
      <c r="Q14">
        <v>8</v>
      </c>
      <c r="R14" s="7">
        <v>22</v>
      </c>
      <c r="S14" s="7">
        <v>42.411830000000002</v>
      </c>
      <c r="T14" s="7">
        <v>35.588169999999998</v>
      </c>
      <c r="U14" s="2"/>
      <c r="V14">
        <v>0.19689999999999999</v>
      </c>
      <c r="W14" s="5">
        <v>0.24977352828848073</v>
      </c>
      <c r="X14">
        <v>0</v>
      </c>
      <c r="Y14" s="2"/>
      <c r="Z14" s="5">
        <v>1.7329864700000002</v>
      </c>
      <c r="AA14" s="5">
        <v>0.10874473213401006</v>
      </c>
      <c r="AB14" s="6">
        <v>4.8351115365136002</v>
      </c>
      <c r="AC14">
        <v>0.6</v>
      </c>
      <c r="AD14">
        <v>29</v>
      </c>
      <c r="AE14">
        <v>58.422469999999997</v>
      </c>
      <c r="AF14">
        <v>12.577529999999999</v>
      </c>
      <c r="AG14" s="10"/>
      <c r="AH14">
        <v>0.19689999999999999</v>
      </c>
      <c r="AI14" s="5">
        <v>0.40168900466525276</v>
      </c>
      <c r="AJ14">
        <v>0</v>
      </c>
      <c r="AK14" s="2"/>
      <c r="AL14" s="5">
        <v>1.8753104700000001</v>
      </c>
      <c r="AM14" s="5">
        <v>8.1016798347829294E-2</v>
      </c>
      <c r="AN14" s="6">
        <v>3.0052749015192064</v>
      </c>
      <c r="AO14">
        <v>0.2</v>
      </c>
      <c r="AP14">
        <v>29</v>
      </c>
      <c r="AQ14">
        <v>58.422469999999997</v>
      </c>
      <c r="AR14">
        <v>12.577529999999999</v>
      </c>
      <c r="AS14" s="2"/>
      <c r="AT14">
        <v>0.19689999999999999</v>
      </c>
      <c r="AU14" s="5">
        <v>0.40885778349654028</v>
      </c>
      <c r="AV14">
        <v>0</v>
      </c>
      <c r="AW14" s="2"/>
      <c r="AX14" s="6">
        <v>0</v>
      </c>
      <c r="AY14" s="6">
        <v>0</v>
      </c>
      <c r="AZ14" s="6">
        <v>0</v>
      </c>
      <c r="BA14">
        <v>0</v>
      </c>
      <c r="BB14">
        <v>0</v>
      </c>
      <c r="BC14">
        <v>0</v>
      </c>
      <c r="BD14">
        <v>0</v>
      </c>
      <c r="BE14" s="2"/>
      <c r="BF14">
        <v>0</v>
      </c>
      <c r="BG14">
        <v>0</v>
      </c>
      <c r="BH14">
        <v>0</v>
      </c>
    </row>
    <row r="15" spans="1:152" x14ac:dyDescent="0.25">
      <c r="A15">
        <v>14</v>
      </c>
      <c r="B15" s="2"/>
      <c r="C15" s="9">
        <v>1</v>
      </c>
      <c r="D15" t="s">
        <v>190</v>
      </c>
      <c r="E15">
        <v>0</v>
      </c>
      <c r="F15">
        <v>100</v>
      </c>
      <c r="G15" s="3">
        <v>3</v>
      </c>
      <c r="H15" s="2"/>
      <c r="I15" s="3">
        <v>55</v>
      </c>
      <c r="J15" t="s">
        <v>153</v>
      </c>
      <c r="K15" s="3" t="s">
        <v>153</v>
      </c>
      <c r="L15" t="s">
        <v>183</v>
      </c>
      <c r="M15" s="14"/>
      <c r="N15" s="6">
        <v>1.3547200000000001</v>
      </c>
      <c r="O15" s="6">
        <v>0.17501631102615828</v>
      </c>
      <c r="P15" s="6">
        <v>18.855123616351438</v>
      </c>
      <c r="Q15">
        <v>3</v>
      </c>
      <c r="R15" s="7">
        <v>17</v>
      </c>
      <c r="S15" s="7">
        <v>31.82546</v>
      </c>
      <c r="T15" s="7">
        <v>51.17454</v>
      </c>
      <c r="U15" s="2"/>
      <c r="V15">
        <v>0.19689999999999999</v>
      </c>
      <c r="W15" s="5">
        <v>0.21282504303578603</v>
      </c>
      <c r="X15">
        <v>0</v>
      </c>
      <c r="Y15" s="2"/>
      <c r="Z15" s="5">
        <v>1.6188925600000001</v>
      </c>
      <c r="AA15" s="5">
        <v>0.17638989176784844</v>
      </c>
      <c r="AB15" s="6">
        <v>14.976591059634677</v>
      </c>
      <c r="AC15">
        <v>0.4</v>
      </c>
      <c r="AD15">
        <v>7</v>
      </c>
      <c r="AE15">
        <v>17.316559999999999</v>
      </c>
      <c r="AF15">
        <v>75.683440000000004</v>
      </c>
      <c r="AG15" s="10"/>
      <c r="AH15">
        <v>0.19689999999999999</v>
      </c>
      <c r="AI15" s="5">
        <v>0.20294561398953564</v>
      </c>
      <c r="AJ15">
        <v>0</v>
      </c>
      <c r="AK15" s="2"/>
      <c r="AL15" s="5">
        <v>1.73331016</v>
      </c>
      <c r="AM15" s="5">
        <v>0.17572070601003761</v>
      </c>
      <c r="AN15" s="6">
        <v>9.6457140470847236</v>
      </c>
      <c r="AO15">
        <v>0.2</v>
      </c>
      <c r="AP15">
        <v>7</v>
      </c>
      <c r="AQ15">
        <v>22.32216</v>
      </c>
      <c r="AR15">
        <v>70.677840000000003</v>
      </c>
      <c r="AS15" s="2"/>
      <c r="AT15">
        <v>0.19689999999999999</v>
      </c>
      <c r="AU15" s="5">
        <v>0.23730874137295913</v>
      </c>
      <c r="AV15">
        <v>0</v>
      </c>
      <c r="AW15" s="2"/>
      <c r="AX15" s="6">
        <v>0</v>
      </c>
      <c r="AY15" s="6">
        <v>0</v>
      </c>
      <c r="AZ15" s="6">
        <v>0</v>
      </c>
      <c r="BA15">
        <v>0</v>
      </c>
      <c r="BB15">
        <v>0</v>
      </c>
      <c r="BC15">
        <v>0</v>
      </c>
      <c r="BD15">
        <v>0</v>
      </c>
      <c r="BE15" s="2"/>
      <c r="BF15">
        <v>0</v>
      </c>
      <c r="BG15">
        <v>0</v>
      </c>
      <c r="BH15">
        <v>0</v>
      </c>
    </row>
    <row r="16" spans="1:152" x14ac:dyDescent="0.25">
      <c r="A16">
        <v>15</v>
      </c>
      <c r="B16" s="2"/>
      <c r="C16" s="9">
        <v>1</v>
      </c>
      <c r="D16" t="s">
        <v>191</v>
      </c>
      <c r="E16">
        <v>0</v>
      </c>
      <c r="F16">
        <v>100</v>
      </c>
      <c r="G16" s="3">
        <v>3</v>
      </c>
      <c r="H16" s="2"/>
      <c r="I16" s="3">
        <v>55</v>
      </c>
      <c r="J16" t="s">
        <v>153</v>
      </c>
      <c r="K16" s="3" t="s">
        <v>153</v>
      </c>
      <c r="L16" t="s">
        <v>158</v>
      </c>
      <c r="M16" s="14"/>
      <c r="N16" s="6">
        <v>1.3903799999999997</v>
      </c>
      <c r="O16" s="6">
        <v>0.17240588670454765</v>
      </c>
      <c r="P16" s="6">
        <v>5.0668878154662584</v>
      </c>
      <c r="Q16">
        <v>2</v>
      </c>
      <c r="R16" s="7">
        <v>15</v>
      </c>
      <c r="S16" s="7">
        <v>66.199700000000007</v>
      </c>
      <c r="T16" s="7">
        <v>18.8003</v>
      </c>
      <c r="U16" s="2"/>
      <c r="V16">
        <v>0.19689999999999999</v>
      </c>
      <c r="W16" s="5">
        <v>0.32666340516585113</v>
      </c>
      <c r="X16">
        <v>0</v>
      </c>
      <c r="Y16" s="2"/>
      <c r="Z16" s="5">
        <v>1.6034369900000001</v>
      </c>
      <c r="AA16" s="5">
        <v>0.17828597771349328</v>
      </c>
      <c r="AB16" s="6">
        <v>14.423926556067881</v>
      </c>
      <c r="AC16">
        <v>0.2</v>
      </c>
      <c r="AD16">
        <v>4</v>
      </c>
      <c r="AE16">
        <v>40.048990000000003</v>
      </c>
      <c r="AF16">
        <v>55.951009999999997</v>
      </c>
      <c r="AG16" s="10"/>
      <c r="AH16">
        <v>0.19689999999999999</v>
      </c>
      <c r="AI16" s="5">
        <v>0.31621275080444783</v>
      </c>
      <c r="AJ16">
        <v>0</v>
      </c>
      <c r="AK16" s="2"/>
      <c r="AL16" s="5">
        <v>1.70093699</v>
      </c>
      <c r="AM16" s="5">
        <v>0.18329154457730659</v>
      </c>
      <c r="AN16" s="6">
        <v>10.547693099216406</v>
      </c>
      <c r="AO16">
        <v>0.2</v>
      </c>
      <c r="AP16">
        <v>4</v>
      </c>
      <c r="AQ16">
        <v>40.048990000000003</v>
      </c>
      <c r="AR16">
        <v>55.951009999999997</v>
      </c>
      <c r="AS16" s="2"/>
      <c r="AT16">
        <v>0.19689999999999999</v>
      </c>
      <c r="AU16" s="5">
        <v>0.31621275080444783</v>
      </c>
      <c r="AV16">
        <v>0</v>
      </c>
      <c r="AW16" s="2"/>
      <c r="AX16" s="6">
        <v>0</v>
      </c>
      <c r="AY16" s="6">
        <v>0</v>
      </c>
      <c r="AZ16" s="6">
        <v>0</v>
      </c>
      <c r="BA16">
        <v>0</v>
      </c>
      <c r="BB16">
        <v>0</v>
      </c>
      <c r="BC16">
        <v>0</v>
      </c>
      <c r="BD16">
        <v>0</v>
      </c>
      <c r="BE16" s="2"/>
      <c r="BF16">
        <v>0</v>
      </c>
      <c r="BG16">
        <v>0</v>
      </c>
      <c r="BH16">
        <v>0</v>
      </c>
    </row>
    <row r="17" spans="1:60" x14ac:dyDescent="0.25">
      <c r="A17">
        <v>16</v>
      </c>
      <c r="B17" s="2"/>
      <c r="C17" s="9">
        <v>1</v>
      </c>
      <c r="D17" t="s">
        <v>192</v>
      </c>
      <c r="E17">
        <v>0</v>
      </c>
      <c r="F17">
        <v>100</v>
      </c>
      <c r="G17" s="3">
        <v>2</v>
      </c>
      <c r="H17" s="2"/>
      <c r="I17" s="3">
        <v>25</v>
      </c>
      <c r="J17" t="s">
        <v>153</v>
      </c>
      <c r="K17" s="3" t="s">
        <v>153</v>
      </c>
      <c r="M17" s="14"/>
      <c r="N17" s="6">
        <v>0.32996478764099985</v>
      </c>
      <c r="O17" s="6">
        <v>0.27312720390148526</v>
      </c>
      <c r="P17" s="6">
        <v>33.299999999999997</v>
      </c>
      <c r="Q17">
        <v>25</v>
      </c>
      <c r="R17" s="8">
        <v>0</v>
      </c>
      <c r="S17" s="8">
        <v>0</v>
      </c>
      <c r="T17" s="8">
        <v>0</v>
      </c>
      <c r="U17" s="2"/>
      <c r="V17">
        <v>0.19689999999999999</v>
      </c>
      <c r="W17" s="12" t="s">
        <v>193</v>
      </c>
      <c r="X17">
        <v>0</v>
      </c>
      <c r="Y17" s="2"/>
      <c r="Z17" s="5">
        <v>1.8658267900000001</v>
      </c>
      <c r="AA17" s="5">
        <v>9.7714457017754497E-2</v>
      </c>
      <c r="AB17" s="6">
        <v>2.5437645446051724</v>
      </c>
      <c r="AC17">
        <v>0.3</v>
      </c>
      <c r="AD17">
        <v>35</v>
      </c>
      <c r="AE17">
        <v>58.944789999999998</v>
      </c>
      <c r="AF17">
        <v>6.0552099999999998</v>
      </c>
      <c r="AG17" s="10"/>
      <c r="AH17">
        <v>0.19689999999999999</v>
      </c>
      <c r="AI17" s="5">
        <v>0.41685670980118961</v>
      </c>
      <c r="AJ17">
        <v>0</v>
      </c>
      <c r="AK17" s="2"/>
      <c r="AL17" s="5">
        <v>0</v>
      </c>
      <c r="AM17" s="5">
        <v>0</v>
      </c>
      <c r="AN17" s="6">
        <v>0</v>
      </c>
      <c r="AO17">
        <v>0</v>
      </c>
      <c r="AP17">
        <v>0</v>
      </c>
      <c r="AQ17">
        <v>0</v>
      </c>
      <c r="AR17">
        <v>0</v>
      </c>
      <c r="AS17" s="2"/>
      <c r="AT17">
        <v>0</v>
      </c>
      <c r="AU17">
        <v>0</v>
      </c>
      <c r="AV17">
        <v>0</v>
      </c>
      <c r="AW17" s="2"/>
      <c r="AX17" s="6">
        <v>0</v>
      </c>
      <c r="AY17" s="6">
        <v>0</v>
      </c>
      <c r="AZ17" s="6">
        <v>0</v>
      </c>
      <c r="BA17">
        <v>0</v>
      </c>
      <c r="BB17">
        <v>0</v>
      </c>
      <c r="BC17">
        <v>0</v>
      </c>
      <c r="BD17">
        <v>0</v>
      </c>
      <c r="BE17" s="2"/>
      <c r="BF17">
        <v>0</v>
      </c>
      <c r="BG17">
        <v>0</v>
      </c>
      <c r="BH17">
        <v>0</v>
      </c>
    </row>
    <row r="18" spans="1:60" x14ac:dyDescent="0.25">
      <c r="A18">
        <v>17</v>
      </c>
      <c r="B18" s="2"/>
      <c r="C18" s="9">
        <v>1</v>
      </c>
      <c r="D18" t="s">
        <v>194</v>
      </c>
      <c r="E18">
        <v>0</v>
      </c>
      <c r="F18">
        <v>100</v>
      </c>
      <c r="G18" s="3">
        <v>2</v>
      </c>
      <c r="H18" s="2"/>
      <c r="I18" s="3">
        <v>25</v>
      </c>
      <c r="J18" t="s">
        <v>153</v>
      </c>
      <c r="K18" s="3" t="s">
        <v>153</v>
      </c>
      <c r="L18" t="s">
        <v>173</v>
      </c>
      <c r="M18" s="14"/>
      <c r="N18" s="6">
        <v>1.4740200000000001</v>
      </c>
      <c r="O18" s="6">
        <v>0.17649886728364142</v>
      </c>
      <c r="P18" s="6">
        <v>5.8684889870777477</v>
      </c>
      <c r="Q18">
        <v>3</v>
      </c>
      <c r="R18" s="7">
        <v>31</v>
      </c>
      <c r="S18" s="7">
        <v>57.201610000000002</v>
      </c>
      <c r="T18" s="7">
        <v>11.798389999999999</v>
      </c>
      <c r="U18" s="2"/>
      <c r="V18">
        <v>0.19689999999999999</v>
      </c>
      <c r="W18" s="5">
        <v>0.30555485013363309</v>
      </c>
      <c r="X18">
        <v>0</v>
      </c>
      <c r="Y18" s="2"/>
      <c r="Z18" s="5">
        <v>1.7908263900000003</v>
      </c>
      <c r="AA18" s="5">
        <v>9.8739535719812033E-2</v>
      </c>
      <c r="AB18" s="6">
        <v>3.3880981056302528</v>
      </c>
      <c r="AC18">
        <v>0.7</v>
      </c>
      <c r="AD18">
        <v>31</v>
      </c>
      <c r="AE18">
        <v>62.068390000000001</v>
      </c>
      <c r="AF18">
        <v>6.93161</v>
      </c>
      <c r="AG18" s="10"/>
      <c r="AH18">
        <v>0.19689999999999999</v>
      </c>
      <c r="AI18" s="5">
        <v>0.41293892613277688</v>
      </c>
      <c r="AJ18">
        <v>0</v>
      </c>
      <c r="AK18" s="2"/>
      <c r="AL18" s="5">
        <v>0</v>
      </c>
      <c r="AM18" s="5">
        <v>0</v>
      </c>
      <c r="AN18" s="6">
        <v>0</v>
      </c>
      <c r="AO18">
        <v>0</v>
      </c>
      <c r="AP18">
        <v>0</v>
      </c>
      <c r="AQ18">
        <v>0</v>
      </c>
      <c r="AR18">
        <v>0</v>
      </c>
      <c r="AS18" s="2"/>
      <c r="AT18">
        <v>0</v>
      </c>
      <c r="AU18">
        <v>0</v>
      </c>
      <c r="AV18">
        <v>0</v>
      </c>
      <c r="AW18" s="2"/>
      <c r="AX18" s="6">
        <v>0</v>
      </c>
      <c r="AY18" s="6">
        <v>0</v>
      </c>
      <c r="AZ18" s="6">
        <v>0</v>
      </c>
      <c r="BA18">
        <v>0</v>
      </c>
      <c r="BB18">
        <v>0</v>
      </c>
      <c r="BC18">
        <v>0</v>
      </c>
      <c r="BD18">
        <v>0</v>
      </c>
      <c r="BE18" s="2"/>
      <c r="BF18">
        <v>0</v>
      </c>
      <c r="BG18">
        <v>0</v>
      </c>
      <c r="BH18">
        <v>0</v>
      </c>
    </row>
    <row r="19" spans="1:60" x14ac:dyDescent="0.25">
      <c r="A19">
        <v>18</v>
      </c>
      <c r="B19" s="2"/>
      <c r="C19" s="9">
        <v>1</v>
      </c>
      <c r="D19" t="s">
        <v>195</v>
      </c>
      <c r="E19">
        <v>0</v>
      </c>
      <c r="F19">
        <v>100</v>
      </c>
      <c r="G19" s="3">
        <v>3</v>
      </c>
      <c r="H19" s="2"/>
      <c r="I19" s="3">
        <v>55</v>
      </c>
      <c r="J19" t="s">
        <v>153</v>
      </c>
      <c r="K19" s="3" t="s">
        <v>153</v>
      </c>
      <c r="L19" t="s">
        <v>162</v>
      </c>
      <c r="M19" s="14"/>
      <c r="N19" s="6">
        <v>1.0453514751507789</v>
      </c>
      <c r="O19" s="6">
        <v>0.26735625941458563</v>
      </c>
      <c r="P19" s="6">
        <v>17.729104641407414</v>
      </c>
      <c r="Q19">
        <v>5.6</v>
      </c>
      <c r="R19" s="7">
        <v>9</v>
      </c>
      <c r="S19" s="7">
        <v>34.29318</v>
      </c>
      <c r="T19" s="7">
        <v>56.70682</v>
      </c>
      <c r="U19" s="2"/>
      <c r="V19">
        <v>0.19689999999999999</v>
      </c>
      <c r="W19" s="5">
        <v>0.21988560516328773</v>
      </c>
      <c r="X19">
        <v>0</v>
      </c>
      <c r="Y19" s="2"/>
      <c r="Z19" s="5">
        <v>1.5890464599999998</v>
      </c>
      <c r="AA19" s="5">
        <v>0.19570033800000533</v>
      </c>
      <c r="AB19" s="6">
        <v>17.083103695460149</v>
      </c>
      <c r="AC19">
        <v>0.4</v>
      </c>
      <c r="AD19">
        <v>3</v>
      </c>
      <c r="AE19">
        <v>17.77046</v>
      </c>
      <c r="AF19">
        <v>79.22954</v>
      </c>
      <c r="AG19" s="10"/>
      <c r="AH19">
        <v>0.19689999999999999</v>
      </c>
      <c r="AI19" s="5">
        <v>0.19091405605445663</v>
      </c>
      <c r="AJ19">
        <v>0</v>
      </c>
      <c r="AK19" s="2"/>
      <c r="AL19" s="5">
        <v>1.7116245399999996</v>
      </c>
      <c r="AM19" s="5">
        <v>0.19324992901461177</v>
      </c>
      <c r="AN19" s="6">
        <v>11.773334826038999</v>
      </c>
      <c r="AO19">
        <v>0.2</v>
      </c>
      <c r="AP19">
        <v>3</v>
      </c>
      <c r="AQ19">
        <v>14.436540000000001</v>
      </c>
      <c r="AR19">
        <v>82.563460000000006</v>
      </c>
      <c r="AS19" s="2"/>
      <c r="AT19">
        <v>0.19689999999999999</v>
      </c>
      <c r="AU19" s="5">
        <v>0.16210775787285478</v>
      </c>
      <c r="AV19">
        <v>0</v>
      </c>
      <c r="AW19" s="2"/>
      <c r="AX19" s="6">
        <v>0</v>
      </c>
      <c r="AY19" s="6">
        <v>0</v>
      </c>
      <c r="AZ19" s="6">
        <v>0</v>
      </c>
      <c r="BA19">
        <v>0</v>
      </c>
      <c r="BB19">
        <v>0</v>
      </c>
      <c r="BC19">
        <v>0</v>
      </c>
      <c r="BD19">
        <v>0</v>
      </c>
      <c r="BE19" s="2"/>
      <c r="BF19">
        <v>0</v>
      </c>
      <c r="BG19">
        <v>0</v>
      </c>
      <c r="BH19">
        <v>0</v>
      </c>
    </row>
    <row r="20" spans="1:60" x14ac:dyDescent="0.25">
      <c r="A20">
        <v>19</v>
      </c>
      <c r="B20" s="2"/>
      <c r="C20" s="9">
        <v>1</v>
      </c>
      <c r="D20" t="s">
        <v>196</v>
      </c>
      <c r="E20">
        <v>0</v>
      </c>
      <c r="F20">
        <v>100</v>
      </c>
      <c r="G20" s="3">
        <v>2</v>
      </c>
      <c r="H20" s="2"/>
      <c r="I20" s="3">
        <v>25</v>
      </c>
      <c r="J20" t="s">
        <v>153</v>
      </c>
      <c r="K20" s="3" t="s">
        <v>153</v>
      </c>
      <c r="L20" t="s">
        <v>162</v>
      </c>
      <c r="M20" s="14"/>
      <c r="N20" s="6">
        <v>1.0246492009734172</v>
      </c>
      <c r="O20" s="6">
        <v>0.27875737624498897</v>
      </c>
      <c r="P20" s="6">
        <v>21.551374100694062</v>
      </c>
      <c r="Q20">
        <v>5.6</v>
      </c>
      <c r="R20" s="7">
        <v>7</v>
      </c>
      <c r="S20" s="7">
        <v>29.037800000000001</v>
      </c>
      <c r="T20" s="7">
        <v>63.962200000000003</v>
      </c>
      <c r="U20" s="2"/>
      <c r="V20">
        <v>0.19689999999999999</v>
      </c>
      <c r="W20" s="5">
        <v>0.20328978838278186</v>
      </c>
      <c r="X20">
        <v>0</v>
      </c>
      <c r="Y20" s="2"/>
      <c r="Z20" s="5">
        <v>1.6586057400000001</v>
      </c>
      <c r="AA20" s="5">
        <v>0.19620521398872587</v>
      </c>
      <c r="AB20" s="6">
        <v>15.6275861641407</v>
      </c>
      <c r="AC20">
        <v>0.5</v>
      </c>
      <c r="AD20">
        <v>5</v>
      </c>
      <c r="AE20">
        <v>9.1357400000000002</v>
      </c>
      <c r="AF20">
        <v>85.864260000000002</v>
      </c>
      <c r="AG20" s="10"/>
      <c r="AH20">
        <v>0.19689999999999999</v>
      </c>
      <c r="AI20" s="5">
        <v>0.12407949332407144</v>
      </c>
      <c r="AJ20">
        <v>0</v>
      </c>
      <c r="AK20" s="2"/>
      <c r="AL20" s="5">
        <v>0</v>
      </c>
      <c r="AM20" s="5">
        <v>0</v>
      </c>
      <c r="AN20" s="6">
        <v>0</v>
      </c>
      <c r="AO20">
        <v>0</v>
      </c>
      <c r="AP20">
        <v>0</v>
      </c>
      <c r="AQ20">
        <v>0</v>
      </c>
      <c r="AR20">
        <v>0</v>
      </c>
      <c r="AS20" s="2"/>
      <c r="AT20">
        <v>0</v>
      </c>
      <c r="AU20">
        <v>0</v>
      </c>
      <c r="AV20">
        <v>0</v>
      </c>
      <c r="AW20" s="2"/>
      <c r="AX20" s="6">
        <v>0</v>
      </c>
      <c r="AY20" s="6">
        <v>0</v>
      </c>
      <c r="AZ20" s="6">
        <v>0</v>
      </c>
      <c r="BA20">
        <v>0</v>
      </c>
      <c r="BB20">
        <v>0</v>
      </c>
      <c r="BC20">
        <v>0</v>
      </c>
      <c r="BD20">
        <v>0</v>
      </c>
      <c r="BE20" s="2"/>
      <c r="BF20">
        <v>0</v>
      </c>
      <c r="BG20">
        <v>0</v>
      </c>
      <c r="BH20">
        <v>0</v>
      </c>
    </row>
    <row r="21" spans="1:60" x14ac:dyDescent="0.25">
      <c r="A21">
        <v>20</v>
      </c>
      <c r="B21" s="2"/>
      <c r="C21" s="9">
        <v>1</v>
      </c>
      <c r="D21" t="s">
        <v>197</v>
      </c>
      <c r="E21">
        <v>0</v>
      </c>
      <c r="F21">
        <v>100</v>
      </c>
      <c r="G21" s="3">
        <v>3</v>
      </c>
      <c r="H21" s="2"/>
      <c r="I21" s="3">
        <v>55</v>
      </c>
      <c r="J21" t="s">
        <v>153</v>
      </c>
      <c r="K21" s="3" t="s">
        <v>153</v>
      </c>
      <c r="L21" t="s">
        <v>158</v>
      </c>
      <c r="M21" s="14"/>
      <c r="N21" s="6">
        <v>1.2784123959695906</v>
      </c>
      <c r="O21" s="6">
        <v>0.19126190486506583</v>
      </c>
      <c r="P21" s="6">
        <v>8.133268758425972</v>
      </c>
      <c r="Q21">
        <v>3.8999999999999995</v>
      </c>
      <c r="R21" s="7">
        <v>23</v>
      </c>
      <c r="S21" s="7">
        <v>55.906999999999996</v>
      </c>
      <c r="T21" s="7">
        <v>21.093</v>
      </c>
      <c r="U21" s="2"/>
      <c r="V21">
        <v>0.19689999999999999</v>
      </c>
      <c r="W21" s="5">
        <v>0.29519177522238704</v>
      </c>
      <c r="X21">
        <v>0</v>
      </c>
      <c r="Y21" s="2"/>
      <c r="Z21" s="5">
        <v>1.468704</v>
      </c>
      <c r="AA21" s="5">
        <v>0.17811844199748805</v>
      </c>
      <c r="AB21" s="6">
        <v>12.44085193234771</v>
      </c>
      <c r="AC21">
        <v>1.6</v>
      </c>
      <c r="AD21">
        <v>10</v>
      </c>
      <c r="AE21">
        <v>51.221629999999998</v>
      </c>
      <c r="AF21">
        <v>38.778370000000002</v>
      </c>
      <c r="AG21" s="10"/>
      <c r="AH21">
        <v>0.19689999999999999</v>
      </c>
      <c r="AI21" s="5">
        <v>0.2906251258331411</v>
      </c>
      <c r="AJ21">
        <v>0</v>
      </c>
      <c r="AK21" s="2"/>
      <c r="AL21" s="5">
        <v>1.7010987799999999</v>
      </c>
      <c r="AM21" s="5">
        <v>0.15305092347363636</v>
      </c>
      <c r="AN21" s="6">
        <v>9.0222129301733442</v>
      </c>
      <c r="AO21">
        <v>0.6</v>
      </c>
      <c r="AP21">
        <v>11</v>
      </c>
      <c r="AQ21">
        <v>40.634779999999999</v>
      </c>
      <c r="AR21">
        <v>48.365220000000001</v>
      </c>
      <c r="AS21" s="2"/>
      <c r="AT21">
        <v>0.19689999999999999</v>
      </c>
      <c r="AU21" s="5">
        <v>0.31350456578605124</v>
      </c>
      <c r="AV21">
        <v>0</v>
      </c>
      <c r="AW21" s="2"/>
      <c r="AX21" s="6">
        <v>0</v>
      </c>
      <c r="AY21" s="6">
        <v>0</v>
      </c>
      <c r="AZ21" s="6">
        <v>0</v>
      </c>
      <c r="BA21">
        <v>0</v>
      </c>
      <c r="BB21">
        <v>0</v>
      </c>
      <c r="BC21">
        <v>0</v>
      </c>
      <c r="BD21">
        <v>0</v>
      </c>
      <c r="BE21" s="2"/>
      <c r="BF21">
        <v>0</v>
      </c>
      <c r="BG21">
        <v>0</v>
      </c>
      <c r="BH21">
        <v>0</v>
      </c>
    </row>
    <row r="22" spans="1:60" x14ac:dyDescent="0.25">
      <c r="A22">
        <v>21</v>
      </c>
      <c r="B22" s="2"/>
      <c r="C22" s="9">
        <v>1</v>
      </c>
      <c r="D22" t="s">
        <v>198</v>
      </c>
      <c r="E22">
        <v>0</v>
      </c>
      <c r="F22">
        <v>100</v>
      </c>
      <c r="G22" s="3">
        <v>2</v>
      </c>
      <c r="H22" s="2"/>
      <c r="I22" s="3">
        <v>25</v>
      </c>
      <c r="J22" t="s">
        <v>153</v>
      </c>
      <c r="K22" s="3" t="s">
        <v>153</v>
      </c>
      <c r="M22" s="14"/>
      <c r="N22" s="6">
        <v>0.17408197497753594</v>
      </c>
      <c r="O22" s="6">
        <v>0.29875234575950721</v>
      </c>
      <c r="P22" s="6">
        <v>33.299999999999997</v>
      </c>
      <c r="Q22">
        <v>40</v>
      </c>
      <c r="R22" s="8">
        <v>0</v>
      </c>
      <c r="S22" s="8">
        <v>0</v>
      </c>
      <c r="T22" s="8">
        <v>0</v>
      </c>
      <c r="U22" s="2"/>
      <c r="V22">
        <v>0.19689999999999999</v>
      </c>
      <c r="W22" s="12" t="s">
        <v>193</v>
      </c>
      <c r="X22">
        <v>0</v>
      </c>
      <c r="Y22" s="2"/>
      <c r="Z22" s="5">
        <v>0.17408197497753594</v>
      </c>
      <c r="AA22" s="5">
        <v>0.29875234570131043</v>
      </c>
      <c r="AB22" s="6">
        <v>33.299999999999997</v>
      </c>
      <c r="AC22">
        <v>40</v>
      </c>
      <c r="AD22" s="13">
        <v>0</v>
      </c>
      <c r="AE22" s="13">
        <v>0</v>
      </c>
      <c r="AF22" s="13">
        <v>0</v>
      </c>
      <c r="AG22" s="2"/>
      <c r="AH22">
        <v>0.19689999999999999</v>
      </c>
      <c r="AI22" s="11" t="s">
        <v>193</v>
      </c>
      <c r="AJ22">
        <v>0</v>
      </c>
      <c r="AK22" s="2"/>
      <c r="AL22">
        <v>0</v>
      </c>
      <c r="AM22">
        <v>0</v>
      </c>
      <c r="AN22">
        <v>0</v>
      </c>
      <c r="AO22">
        <v>0</v>
      </c>
      <c r="AP22">
        <v>0</v>
      </c>
      <c r="AQ22">
        <v>0</v>
      </c>
      <c r="AR22">
        <v>0</v>
      </c>
      <c r="AS22" s="2"/>
      <c r="AT22">
        <v>0</v>
      </c>
      <c r="AU22">
        <v>0</v>
      </c>
      <c r="AV22">
        <v>0</v>
      </c>
      <c r="AW22" s="2"/>
      <c r="AX22" s="6">
        <v>0</v>
      </c>
      <c r="AY22" s="6">
        <v>0</v>
      </c>
      <c r="AZ22" s="6">
        <v>0</v>
      </c>
      <c r="BA22">
        <v>0</v>
      </c>
      <c r="BB22">
        <v>0</v>
      </c>
      <c r="BC22">
        <v>0</v>
      </c>
      <c r="BD22">
        <v>0</v>
      </c>
      <c r="BE22" s="2"/>
      <c r="BF22">
        <v>0</v>
      </c>
      <c r="BG22">
        <v>0</v>
      </c>
      <c r="BH22">
        <v>0</v>
      </c>
    </row>
    <row r="23" spans="1:60" x14ac:dyDescent="0.25">
      <c r="A23">
        <v>22</v>
      </c>
      <c r="B23" s="2"/>
      <c r="C23" s="9">
        <v>1</v>
      </c>
      <c r="D23" t="s">
        <v>199</v>
      </c>
      <c r="E23">
        <v>0</v>
      </c>
      <c r="F23">
        <v>100</v>
      </c>
      <c r="G23" s="3">
        <v>2</v>
      </c>
      <c r="H23" s="2"/>
      <c r="I23" s="3">
        <v>25</v>
      </c>
      <c r="J23" t="s">
        <v>153</v>
      </c>
      <c r="K23" s="3" t="s">
        <v>153</v>
      </c>
      <c r="M23" s="14"/>
      <c r="N23" s="6">
        <v>0.17408197497753594</v>
      </c>
      <c r="O23" s="6">
        <v>0.29875234583856169</v>
      </c>
      <c r="P23" s="6">
        <v>33.299999999999997</v>
      </c>
      <c r="Q23">
        <v>40</v>
      </c>
      <c r="R23" s="8">
        <v>0</v>
      </c>
      <c r="S23" s="8">
        <v>0</v>
      </c>
      <c r="T23" s="8">
        <v>0</v>
      </c>
      <c r="U23" s="2"/>
      <c r="V23">
        <v>0.19689999999999999</v>
      </c>
      <c r="W23" s="12" t="s">
        <v>193</v>
      </c>
      <c r="X23">
        <v>0</v>
      </c>
      <c r="Y23" s="2"/>
      <c r="Z23" s="5">
        <v>0.17408197497753594</v>
      </c>
      <c r="AA23" s="5">
        <v>0.29875234588345878</v>
      </c>
      <c r="AB23" s="6">
        <v>33.299999999999997</v>
      </c>
      <c r="AC23">
        <v>40</v>
      </c>
      <c r="AD23" s="13">
        <v>0</v>
      </c>
      <c r="AE23" s="13">
        <v>0</v>
      </c>
      <c r="AF23" s="13">
        <v>0</v>
      </c>
      <c r="AG23" s="2"/>
      <c r="AH23">
        <v>0.19689999999999999</v>
      </c>
      <c r="AI23" s="11" t="s">
        <v>193</v>
      </c>
      <c r="AJ23">
        <v>0</v>
      </c>
      <c r="AK23" s="2"/>
      <c r="AL23">
        <v>0</v>
      </c>
      <c r="AM23">
        <v>0</v>
      </c>
      <c r="AN23">
        <v>0</v>
      </c>
      <c r="AO23">
        <v>0</v>
      </c>
      <c r="AP23">
        <v>0</v>
      </c>
      <c r="AQ23">
        <v>0</v>
      </c>
      <c r="AR23">
        <v>0</v>
      </c>
      <c r="AS23" s="2"/>
      <c r="AT23">
        <v>0</v>
      </c>
      <c r="AU23">
        <v>0</v>
      </c>
      <c r="AV23">
        <v>0</v>
      </c>
      <c r="AW23" s="2"/>
      <c r="AX23" s="6">
        <v>0</v>
      </c>
      <c r="AY23" s="6">
        <v>0</v>
      </c>
      <c r="AZ23" s="6">
        <v>0</v>
      </c>
      <c r="BA23">
        <v>0</v>
      </c>
      <c r="BB23">
        <v>0</v>
      </c>
      <c r="BC23">
        <v>0</v>
      </c>
      <c r="BD23">
        <v>0</v>
      </c>
      <c r="BE23" s="2"/>
      <c r="BF23">
        <v>0</v>
      </c>
      <c r="BG23">
        <v>0</v>
      </c>
      <c r="BH23">
        <v>0</v>
      </c>
    </row>
    <row r="24" spans="1:60" x14ac:dyDescent="0.25">
      <c r="A24">
        <v>23</v>
      </c>
      <c r="B24" s="2"/>
      <c r="C24" s="9">
        <v>1</v>
      </c>
      <c r="D24" t="s">
        <v>200</v>
      </c>
      <c r="E24">
        <v>0</v>
      </c>
      <c r="F24">
        <v>100</v>
      </c>
      <c r="G24" s="3">
        <v>2</v>
      </c>
      <c r="H24" s="2"/>
      <c r="I24" s="3">
        <v>25</v>
      </c>
      <c r="J24" t="s">
        <v>153</v>
      </c>
      <c r="K24" s="3" t="s">
        <v>153</v>
      </c>
      <c r="M24" s="14"/>
      <c r="N24" s="6">
        <v>0.17408197497753594</v>
      </c>
      <c r="O24" s="6">
        <v>0.29875234582763455</v>
      </c>
      <c r="P24" s="6">
        <v>33.299999999999997</v>
      </c>
      <c r="Q24">
        <v>40</v>
      </c>
      <c r="R24" s="8">
        <v>0</v>
      </c>
      <c r="S24" s="8">
        <v>0</v>
      </c>
      <c r="T24" s="8">
        <v>0</v>
      </c>
      <c r="U24" s="2"/>
      <c r="V24">
        <v>0.19689999999999999</v>
      </c>
      <c r="W24" s="12" t="s">
        <v>193</v>
      </c>
      <c r="X24">
        <v>0</v>
      </c>
      <c r="Y24" s="2"/>
      <c r="Z24" s="5">
        <v>0.17408197497753594</v>
      </c>
      <c r="AA24" s="5">
        <v>0.29875234588043281</v>
      </c>
      <c r="AB24" s="6">
        <v>33.299999999999997</v>
      </c>
      <c r="AC24">
        <v>40</v>
      </c>
      <c r="AD24" s="13">
        <v>0</v>
      </c>
      <c r="AE24" s="13">
        <v>0</v>
      </c>
      <c r="AF24" s="13">
        <v>0</v>
      </c>
      <c r="AG24" s="2"/>
      <c r="AH24">
        <v>0.19689999999999999</v>
      </c>
      <c r="AI24" s="11" t="s">
        <v>193</v>
      </c>
      <c r="AJ24">
        <v>0</v>
      </c>
      <c r="AK24" s="2"/>
      <c r="AL24">
        <v>0</v>
      </c>
      <c r="AM24">
        <v>0</v>
      </c>
      <c r="AN24">
        <v>0</v>
      </c>
      <c r="AO24">
        <v>0</v>
      </c>
      <c r="AP24">
        <v>0</v>
      </c>
      <c r="AQ24">
        <v>0</v>
      </c>
      <c r="AR24">
        <v>0</v>
      </c>
      <c r="AS24" s="2"/>
      <c r="AT24">
        <v>0</v>
      </c>
      <c r="AU24">
        <v>0</v>
      </c>
      <c r="AV24">
        <v>0</v>
      </c>
      <c r="AW24" s="2"/>
      <c r="AX24" s="6">
        <v>0</v>
      </c>
      <c r="AY24" s="6">
        <v>0</v>
      </c>
      <c r="AZ24" s="6">
        <v>0</v>
      </c>
      <c r="BA24">
        <v>0</v>
      </c>
      <c r="BB24">
        <v>0</v>
      </c>
      <c r="BC24">
        <v>0</v>
      </c>
      <c r="BD24">
        <v>0</v>
      </c>
      <c r="BE24" s="2"/>
      <c r="BF24">
        <v>0</v>
      </c>
      <c r="BG24">
        <v>0</v>
      </c>
      <c r="BH24">
        <v>0</v>
      </c>
    </row>
    <row r="25" spans="1:60" x14ac:dyDescent="0.25">
      <c r="A25">
        <v>24</v>
      </c>
      <c r="B25" s="2"/>
      <c r="C25" s="9">
        <v>1</v>
      </c>
      <c r="D25" t="s">
        <v>201</v>
      </c>
      <c r="E25">
        <v>0</v>
      </c>
      <c r="F25">
        <v>100</v>
      </c>
      <c r="G25" s="3">
        <v>2</v>
      </c>
      <c r="H25" s="2"/>
      <c r="I25" s="3">
        <v>25</v>
      </c>
      <c r="J25" t="s">
        <v>153</v>
      </c>
      <c r="K25" s="3" t="s">
        <v>153</v>
      </c>
      <c r="L25" t="s">
        <v>158</v>
      </c>
      <c r="M25" s="14"/>
      <c r="N25" s="6">
        <v>1.2925199999999999</v>
      </c>
      <c r="O25" s="6">
        <v>0.1867229409919553</v>
      </c>
      <c r="P25" s="6">
        <v>5.7369864020609667</v>
      </c>
      <c r="Q25">
        <v>3</v>
      </c>
      <c r="R25" s="7">
        <v>16</v>
      </c>
      <c r="S25" s="7">
        <v>63.782319999999999</v>
      </c>
      <c r="T25" s="7">
        <v>20.217680000000001</v>
      </c>
      <c r="U25" s="2"/>
      <c r="V25">
        <v>0.19689999999999999</v>
      </c>
      <c r="W25" s="5">
        <v>0.31489038396357549</v>
      </c>
      <c r="X25">
        <v>0</v>
      </c>
      <c r="Y25" s="2"/>
      <c r="Z25" s="5">
        <v>0.17408197497753594</v>
      </c>
      <c r="AA25" s="5">
        <v>0.29875234578174692</v>
      </c>
      <c r="AB25" s="6">
        <v>33.299999999999997</v>
      </c>
      <c r="AC25">
        <v>40</v>
      </c>
      <c r="AD25" s="13">
        <v>0</v>
      </c>
      <c r="AE25" s="13">
        <v>0</v>
      </c>
      <c r="AF25" s="13">
        <v>0</v>
      </c>
      <c r="AG25" s="2"/>
      <c r="AH25">
        <v>0.19689999999999999</v>
      </c>
      <c r="AI25" s="11" t="s">
        <v>193</v>
      </c>
      <c r="AJ25">
        <v>0</v>
      </c>
      <c r="AK25" s="2"/>
      <c r="AL25">
        <v>0</v>
      </c>
      <c r="AM25">
        <v>0</v>
      </c>
      <c r="AN25">
        <v>0</v>
      </c>
      <c r="AO25">
        <v>0</v>
      </c>
      <c r="AP25">
        <v>0</v>
      </c>
      <c r="AQ25">
        <v>0</v>
      </c>
      <c r="AR25">
        <v>0</v>
      </c>
      <c r="AS25" s="2"/>
      <c r="AT25">
        <v>0</v>
      </c>
      <c r="AU25">
        <v>0</v>
      </c>
      <c r="AV25">
        <v>0</v>
      </c>
      <c r="AW25" s="2"/>
      <c r="AX25" s="6">
        <v>0</v>
      </c>
      <c r="AY25" s="6">
        <v>0</v>
      </c>
      <c r="AZ25" s="6">
        <v>0</v>
      </c>
      <c r="BA25">
        <v>0</v>
      </c>
      <c r="BB25">
        <v>0</v>
      </c>
      <c r="BC25">
        <v>0</v>
      </c>
      <c r="BD25">
        <v>0</v>
      </c>
      <c r="BE25" s="2"/>
      <c r="BF25">
        <v>0</v>
      </c>
      <c r="BG25">
        <v>0</v>
      </c>
      <c r="BH25">
        <v>0</v>
      </c>
    </row>
    <row r="26" spans="1:60" x14ac:dyDescent="0.25">
      <c r="A26">
        <v>25</v>
      </c>
      <c r="B26" s="2"/>
      <c r="C26" s="9">
        <v>1</v>
      </c>
      <c r="D26" t="s">
        <v>202</v>
      </c>
      <c r="E26">
        <v>0</v>
      </c>
      <c r="F26">
        <v>100</v>
      </c>
      <c r="G26" s="3">
        <v>3</v>
      </c>
      <c r="H26" s="2"/>
      <c r="I26" s="3">
        <v>70</v>
      </c>
      <c r="J26" t="s">
        <v>153</v>
      </c>
      <c r="K26" s="3" t="s">
        <v>153</v>
      </c>
      <c r="M26" s="14"/>
      <c r="N26" s="6">
        <v>0.17408197497753594</v>
      </c>
      <c r="O26" s="6">
        <v>0.29875234585814259</v>
      </c>
      <c r="P26" s="6">
        <v>33.299999999999997</v>
      </c>
      <c r="Q26">
        <v>40</v>
      </c>
      <c r="R26" s="8">
        <v>0</v>
      </c>
      <c r="S26" s="8">
        <v>0</v>
      </c>
      <c r="T26" s="8">
        <v>0</v>
      </c>
      <c r="U26" s="2"/>
      <c r="V26">
        <v>0.19689999999999999</v>
      </c>
      <c r="W26" s="12" t="s">
        <v>193</v>
      </c>
      <c r="X26">
        <v>0</v>
      </c>
      <c r="Y26" s="2"/>
      <c r="Z26" s="5">
        <v>0.17408197497753594</v>
      </c>
      <c r="AA26" s="5">
        <v>0.2987523457631604</v>
      </c>
      <c r="AB26" s="6">
        <v>33.299999999999997</v>
      </c>
      <c r="AC26">
        <v>40</v>
      </c>
      <c r="AD26" s="13">
        <v>0</v>
      </c>
      <c r="AE26" s="13">
        <v>0</v>
      </c>
      <c r="AF26" s="13">
        <v>0</v>
      </c>
      <c r="AG26" s="2"/>
      <c r="AH26">
        <v>0.19689999999999999</v>
      </c>
      <c r="AI26" s="11" t="s">
        <v>193</v>
      </c>
      <c r="AJ26">
        <v>0</v>
      </c>
      <c r="AK26" s="2"/>
      <c r="AL26" s="5">
        <v>1.3722200000000002</v>
      </c>
      <c r="AM26" s="5">
        <v>0.25296687824137032</v>
      </c>
      <c r="AN26" s="6">
        <v>11.205013725036407</v>
      </c>
      <c r="AO26">
        <v>3</v>
      </c>
      <c r="AP26">
        <v>2</v>
      </c>
      <c r="AQ26">
        <v>33.245190000000001</v>
      </c>
      <c r="AR26">
        <v>64.754810000000006</v>
      </c>
      <c r="AS26" s="2"/>
      <c r="AT26">
        <v>0.19689999999999999</v>
      </c>
      <c r="AU26" s="5">
        <v>0.21655660329643384</v>
      </c>
      <c r="AV26">
        <v>0</v>
      </c>
      <c r="AW26" s="2"/>
      <c r="AX26" s="6">
        <v>0</v>
      </c>
      <c r="AY26" s="6">
        <v>0</v>
      </c>
      <c r="AZ26" s="6">
        <v>0</v>
      </c>
      <c r="BA26">
        <v>0</v>
      </c>
      <c r="BB26">
        <v>0</v>
      </c>
      <c r="BC26">
        <v>0</v>
      </c>
      <c r="BD26">
        <v>0</v>
      </c>
      <c r="BE26" s="2"/>
      <c r="BF26">
        <v>0</v>
      </c>
      <c r="BG26">
        <v>0</v>
      </c>
      <c r="BH26">
        <v>0</v>
      </c>
    </row>
    <row r="27" spans="1:60" x14ac:dyDescent="0.25">
      <c r="A27">
        <v>26</v>
      </c>
      <c r="B27" s="2"/>
      <c r="C27" s="9">
        <v>1</v>
      </c>
      <c r="D27" t="s">
        <v>203</v>
      </c>
      <c r="E27">
        <v>0</v>
      </c>
      <c r="F27">
        <v>100</v>
      </c>
      <c r="G27" s="3">
        <v>3</v>
      </c>
      <c r="H27" s="2"/>
      <c r="I27" s="3">
        <v>70</v>
      </c>
      <c r="J27" t="s">
        <v>153</v>
      </c>
      <c r="K27" s="3" t="s">
        <v>153</v>
      </c>
      <c r="M27" s="14"/>
      <c r="N27" s="6">
        <v>0.17408197497753594</v>
      </c>
      <c r="O27" s="6">
        <v>0.29875234588626887</v>
      </c>
      <c r="P27" s="6">
        <v>33.299999999999997</v>
      </c>
      <c r="Q27">
        <v>40</v>
      </c>
      <c r="R27" s="8">
        <v>0</v>
      </c>
      <c r="S27" s="8">
        <v>0</v>
      </c>
      <c r="T27" s="8">
        <v>0</v>
      </c>
      <c r="U27" s="2"/>
      <c r="V27">
        <v>0.19689999999999999</v>
      </c>
      <c r="W27" s="12" t="s">
        <v>193</v>
      </c>
      <c r="X27">
        <v>0</v>
      </c>
      <c r="Y27" s="2"/>
      <c r="Z27" s="5">
        <v>0.17408197497753594</v>
      </c>
      <c r="AA27" s="5">
        <v>0.29875234579144389</v>
      </c>
      <c r="AB27" s="6">
        <v>33.299999999999997</v>
      </c>
      <c r="AC27">
        <v>40</v>
      </c>
      <c r="AD27" s="13">
        <v>0</v>
      </c>
      <c r="AE27" s="13">
        <v>0</v>
      </c>
      <c r="AF27" s="13">
        <v>0</v>
      </c>
      <c r="AG27" s="2"/>
      <c r="AH27">
        <v>0.19689999999999999</v>
      </c>
      <c r="AI27" s="11" t="s">
        <v>193</v>
      </c>
      <c r="AJ27">
        <v>0</v>
      </c>
      <c r="AK27" s="2"/>
      <c r="AL27" s="5">
        <v>1.3722200000000002</v>
      </c>
      <c r="AM27" s="5">
        <v>0.25296687841620058</v>
      </c>
      <c r="AN27" s="6">
        <v>11.205013725036407</v>
      </c>
      <c r="AO27">
        <v>3</v>
      </c>
      <c r="AP27">
        <v>2</v>
      </c>
      <c r="AQ27">
        <v>33.245190000000001</v>
      </c>
      <c r="AR27">
        <v>64.754810000000006</v>
      </c>
      <c r="AS27" s="2"/>
      <c r="AT27">
        <v>0.19689999999999999</v>
      </c>
      <c r="AU27" s="5">
        <v>0.21655660329643384</v>
      </c>
      <c r="AV27">
        <v>0</v>
      </c>
      <c r="AW27" s="2"/>
      <c r="AX27" s="6">
        <v>0</v>
      </c>
      <c r="AY27" s="6">
        <v>0</v>
      </c>
      <c r="AZ27" s="6">
        <v>0</v>
      </c>
      <c r="BA27">
        <v>0</v>
      </c>
      <c r="BB27">
        <v>0</v>
      </c>
      <c r="BC27">
        <v>0</v>
      </c>
      <c r="BD27">
        <v>0</v>
      </c>
      <c r="BE27" s="2"/>
      <c r="BF27">
        <v>0</v>
      </c>
      <c r="BG27">
        <v>0</v>
      </c>
      <c r="BH27">
        <v>0</v>
      </c>
    </row>
    <row r="28" spans="1:60" x14ac:dyDescent="0.25">
      <c r="A28">
        <v>27</v>
      </c>
      <c r="B28" s="2"/>
      <c r="C28" s="9">
        <v>1</v>
      </c>
      <c r="D28" t="s">
        <v>204</v>
      </c>
      <c r="E28">
        <v>0</v>
      </c>
      <c r="F28">
        <v>100</v>
      </c>
      <c r="G28" s="3">
        <v>2</v>
      </c>
      <c r="H28" s="2"/>
      <c r="I28" s="3">
        <v>25</v>
      </c>
      <c r="J28" t="s">
        <v>153</v>
      </c>
      <c r="K28" s="3" t="s">
        <v>153</v>
      </c>
      <c r="L28" t="s">
        <v>158</v>
      </c>
      <c r="M28" s="14"/>
      <c r="N28" s="6">
        <v>1.168782860282328</v>
      </c>
      <c r="O28" s="6">
        <v>0.21051137552328741</v>
      </c>
      <c r="P28" s="6">
        <v>6.0207293627110152</v>
      </c>
      <c r="Q28">
        <v>5</v>
      </c>
      <c r="R28" s="7">
        <v>18</v>
      </c>
      <c r="S28" s="7">
        <v>60.80274</v>
      </c>
      <c r="T28" s="7">
        <v>21.19726</v>
      </c>
      <c r="U28" s="2"/>
      <c r="V28">
        <v>0.19689999999999999</v>
      </c>
      <c r="W28" s="5">
        <v>0.30704851142859152</v>
      </c>
      <c r="X28">
        <v>0</v>
      </c>
      <c r="Y28" s="2"/>
      <c r="Z28" s="5">
        <v>0.17408197497753594</v>
      </c>
      <c r="AA28" s="5">
        <v>0.29875234570405507</v>
      </c>
      <c r="AB28" s="6">
        <v>33.299999999999997</v>
      </c>
      <c r="AC28">
        <v>40</v>
      </c>
      <c r="AD28" s="13">
        <v>0</v>
      </c>
      <c r="AE28" s="13">
        <v>0</v>
      </c>
      <c r="AF28" s="13">
        <v>0</v>
      </c>
      <c r="AG28" s="2"/>
      <c r="AH28">
        <v>0.19689999999999999</v>
      </c>
      <c r="AI28" s="11" t="s">
        <v>193</v>
      </c>
      <c r="AJ28">
        <v>0</v>
      </c>
      <c r="AK28" s="2"/>
      <c r="AL28" s="5">
        <v>0</v>
      </c>
      <c r="AM28" s="5">
        <v>0</v>
      </c>
      <c r="AN28" s="6">
        <v>0</v>
      </c>
      <c r="AO28">
        <v>0</v>
      </c>
      <c r="AP28">
        <v>0</v>
      </c>
      <c r="AQ28">
        <v>0</v>
      </c>
      <c r="AR28">
        <v>0</v>
      </c>
      <c r="AS28" s="2"/>
      <c r="AT28">
        <v>0</v>
      </c>
      <c r="AU28">
        <v>0</v>
      </c>
      <c r="AV28">
        <v>0</v>
      </c>
      <c r="AW28" s="2"/>
      <c r="AX28" s="6">
        <v>0</v>
      </c>
      <c r="AY28" s="6">
        <v>0</v>
      </c>
      <c r="AZ28" s="6">
        <v>0</v>
      </c>
      <c r="BA28">
        <v>0</v>
      </c>
      <c r="BB28">
        <v>0</v>
      </c>
      <c r="BC28">
        <v>0</v>
      </c>
      <c r="BD28">
        <v>0</v>
      </c>
      <c r="BE28" s="2"/>
      <c r="BF28">
        <v>0</v>
      </c>
      <c r="BG28">
        <v>0</v>
      </c>
      <c r="BH28">
        <v>0</v>
      </c>
    </row>
    <row r="29" spans="1:60" x14ac:dyDescent="0.25">
      <c r="A29">
        <v>28</v>
      </c>
      <c r="B29" s="2"/>
      <c r="C29" s="9">
        <v>1</v>
      </c>
      <c r="D29" t="s">
        <v>205</v>
      </c>
      <c r="E29">
        <v>0</v>
      </c>
      <c r="F29">
        <v>100</v>
      </c>
      <c r="G29" s="3">
        <v>2</v>
      </c>
      <c r="H29" s="2"/>
      <c r="I29" s="3">
        <v>25</v>
      </c>
      <c r="J29" t="s">
        <v>153</v>
      </c>
      <c r="K29" s="3" t="s">
        <v>153</v>
      </c>
      <c r="L29" t="s">
        <v>162</v>
      </c>
      <c r="M29" s="14"/>
      <c r="N29" s="6">
        <v>1.3488799999999996</v>
      </c>
      <c r="O29" s="6">
        <v>0.21927938297718169</v>
      </c>
      <c r="P29" s="6">
        <v>29.324160395011919</v>
      </c>
      <c r="Q29">
        <v>2</v>
      </c>
      <c r="R29" s="7">
        <v>5</v>
      </c>
      <c r="S29" s="7">
        <v>20.621829999999999</v>
      </c>
      <c r="T29" s="7">
        <v>74.378169999999997</v>
      </c>
      <c r="U29" s="2"/>
      <c r="V29">
        <v>0.19689999999999999</v>
      </c>
      <c r="W29" s="5">
        <v>0.17012747067650616</v>
      </c>
      <c r="X29">
        <v>0</v>
      </c>
      <c r="Y29" s="2"/>
      <c r="Z29" s="5">
        <v>1.67642497</v>
      </c>
      <c r="AA29" s="5">
        <v>0.19276670371458932</v>
      </c>
      <c r="AB29" s="6">
        <v>16.827750504727877</v>
      </c>
      <c r="AC29">
        <v>0.1</v>
      </c>
      <c r="AD29">
        <v>1</v>
      </c>
      <c r="AE29">
        <v>4.9309700000000003</v>
      </c>
      <c r="AF29">
        <v>94.069029999999998</v>
      </c>
      <c r="AG29" s="2"/>
      <c r="AH29">
        <v>0.19689999999999999</v>
      </c>
      <c r="AI29" s="5">
        <v>9.7310704880722729E-2</v>
      </c>
      <c r="AJ29">
        <v>0</v>
      </c>
      <c r="AK29" s="2"/>
      <c r="AL29" s="5">
        <v>0</v>
      </c>
      <c r="AM29" s="5">
        <v>0</v>
      </c>
      <c r="AN29" s="6">
        <v>0</v>
      </c>
      <c r="AO29">
        <v>0</v>
      </c>
      <c r="AP29">
        <v>0</v>
      </c>
      <c r="AQ29">
        <v>0</v>
      </c>
      <c r="AR29">
        <v>0</v>
      </c>
      <c r="AS29" s="2"/>
      <c r="AT29">
        <v>0</v>
      </c>
      <c r="AU29">
        <v>0</v>
      </c>
      <c r="AV29">
        <v>0</v>
      </c>
      <c r="AW29" s="2"/>
      <c r="AX29" s="6">
        <v>0</v>
      </c>
      <c r="AY29" s="6">
        <v>0</v>
      </c>
      <c r="AZ29" s="6">
        <v>0</v>
      </c>
      <c r="BA29">
        <v>0</v>
      </c>
      <c r="BB29">
        <v>0</v>
      </c>
      <c r="BC29">
        <v>0</v>
      </c>
      <c r="BD29">
        <v>0</v>
      </c>
      <c r="BE29" s="2"/>
      <c r="BF29">
        <v>0</v>
      </c>
      <c r="BG29">
        <v>0</v>
      </c>
      <c r="BH29">
        <v>0</v>
      </c>
    </row>
    <row r="30" spans="1:60" x14ac:dyDescent="0.25">
      <c r="A30">
        <v>29</v>
      </c>
      <c r="B30" s="2"/>
      <c r="C30" s="9">
        <v>1</v>
      </c>
      <c r="D30" t="s">
        <v>206</v>
      </c>
      <c r="E30">
        <v>0</v>
      </c>
      <c r="F30">
        <v>100</v>
      </c>
      <c r="G30" s="3">
        <v>4</v>
      </c>
      <c r="H30" s="2"/>
      <c r="I30" s="3">
        <v>70</v>
      </c>
      <c r="J30" t="s">
        <v>153</v>
      </c>
      <c r="K30" s="3" t="s">
        <v>153</v>
      </c>
      <c r="L30" t="s">
        <v>158</v>
      </c>
      <c r="M30" s="14"/>
      <c r="N30" s="6">
        <v>1.3671679999999999</v>
      </c>
      <c r="O30" s="6">
        <v>0.17759746775323862</v>
      </c>
      <c r="P30" s="6">
        <v>3.4012741628709562</v>
      </c>
      <c r="Q30">
        <v>2.2000000000000002</v>
      </c>
      <c r="R30" s="7">
        <v>16</v>
      </c>
      <c r="S30" s="7">
        <v>74.449749999999995</v>
      </c>
      <c r="T30" s="7">
        <v>9.5502500000000001</v>
      </c>
      <c r="U30" s="2"/>
      <c r="V30">
        <v>0.19689999999999999</v>
      </c>
      <c r="W30" s="5">
        <v>0.34402138456237558</v>
      </c>
      <c r="X30">
        <v>0</v>
      </c>
      <c r="Y30" s="2"/>
      <c r="Z30" s="5">
        <v>1.6077591200000001</v>
      </c>
      <c r="AA30" s="5">
        <v>0.15156648314937754</v>
      </c>
      <c r="AB30" s="6">
        <v>7.9213090494577649</v>
      </c>
      <c r="AC30">
        <v>0.7</v>
      </c>
      <c r="AD30">
        <v>15</v>
      </c>
      <c r="AE30">
        <v>75.201120000000003</v>
      </c>
      <c r="AF30">
        <v>9.7988800000000005</v>
      </c>
      <c r="AG30" s="2"/>
      <c r="AH30">
        <v>0.19689999999999999</v>
      </c>
      <c r="AI30" s="5">
        <v>0.44285707246699724</v>
      </c>
      <c r="AJ30">
        <v>0</v>
      </c>
      <c r="AK30" s="2"/>
      <c r="AL30" s="5">
        <v>1.7400751400000005</v>
      </c>
      <c r="AM30" s="5">
        <v>0.13528980039669333</v>
      </c>
      <c r="AN30" s="6">
        <v>5.9180746292750115</v>
      </c>
      <c r="AO30">
        <v>0.3</v>
      </c>
      <c r="AP30">
        <v>18</v>
      </c>
      <c r="AQ30">
        <v>69.093140000000005</v>
      </c>
      <c r="AR30">
        <v>12.90686</v>
      </c>
      <c r="AS30" s="2"/>
      <c r="AT30">
        <v>0.19689999999999999</v>
      </c>
      <c r="AU30" s="5">
        <v>0.43737928433888457</v>
      </c>
      <c r="AV30">
        <v>0</v>
      </c>
      <c r="AW30" s="2"/>
      <c r="AX30" s="6">
        <v>1.8209871400000004</v>
      </c>
      <c r="AY30" s="6">
        <v>0.12780484156676628</v>
      </c>
      <c r="AZ30" s="6">
        <v>3.6801671926977328</v>
      </c>
      <c r="BA30">
        <v>0.1</v>
      </c>
      <c r="BB30">
        <v>18</v>
      </c>
      <c r="BC30">
        <v>69.093140000000005</v>
      </c>
      <c r="BD30">
        <v>12.90686</v>
      </c>
      <c r="BE30" s="2"/>
      <c r="BF30">
        <v>0.19689999999999999</v>
      </c>
      <c r="BG30">
        <v>0.43892404149685144</v>
      </c>
      <c r="BH30">
        <v>0</v>
      </c>
    </row>
    <row r="31" spans="1:60" x14ac:dyDescent="0.25">
      <c r="A31">
        <v>30</v>
      </c>
      <c r="B31" s="2"/>
      <c r="C31" s="9">
        <v>1</v>
      </c>
      <c r="D31" t="s">
        <v>207</v>
      </c>
      <c r="E31">
        <v>0</v>
      </c>
      <c r="F31">
        <v>100</v>
      </c>
      <c r="G31" s="3">
        <v>4</v>
      </c>
      <c r="H31" s="2"/>
      <c r="I31" s="3">
        <v>70</v>
      </c>
      <c r="J31" t="s">
        <v>153</v>
      </c>
      <c r="K31" s="3" t="s">
        <v>153</v>
      </c>
      <c r="L31" t="s">
        <v>158</v>
      </c>
      <c r="M31" s="14"/>
      <c r="N31" s="6">
        <v>1.3671679999999999</v>
      </c>
      <c r="O31" s="6">
        <v>0.17759746783258576</v>
      </c>
      <c r="P31" s="6">
        <v>3.4012741628709562</v>
      </c>
      <c r="Q31">
        <v>2.2000000000000002</v>
      </c>
      <c r="R31" s="7">
        <v>16</v>
      </c>
      <c r="S31" s="7">
        <v>74.449749999999995</v>
      </c>
      <c r="T31" s="7">
        <v>9.5502500000000001</v>
      </c>
      <c r="U31" s="2"/>
      <c r="V31">
        <v>0.19689999999999999</v>
      </c>
      <c r="W31" s="5">
        <v>0.34402138456237558</v>
      </c>
      <c r="X31">
        <v>0</v>
      </c>
      <c r="Y31" s="2"/>
      <c r="Z31" s="5">
        <v>1.58825912</v>
      </c>
      <c r="AA31" s="5">
        <v>0.1526773845081007</v>
      </c>
      <c r="AB31" s="6">
        <v>8.4365075241868741</v>
      </c>
      <c r="AC31">
        <v>0.7</v>
      </c>
      <c r="AD31">
        <v>15</v>
      </c>
      <c r="AE31">
        <v>75.201120000000003</v>
      </c>
      <c r="AF31">
        <v>9.7988800000000005</v>
      </c>
      <c r="AG31" s="2"/>
      <c r="AH31">
        <v>0.19689999999999999</v>
      </c>
      <c r="AI31" s="5">
        <v>0.44285707246699724</v>
      </c>
      <c r="AJ31">
        <v>0</v>
      </c>
      <c r="AK31" s="2"/>
      <c r="AL31" s="5">
        <v>1.7205751400000004</v>
      </c>
      <c r="AM31" s="5">
        <v>0.13665729479016681</v>
      </c>
      <c r="AN31" s="6">
        <v>6.3222952418574643</v>
      </c>
      <c r="AO31">
        <v>0.3</v>
      </c>
      <c r="AP31">
        <v>18</v>
      </c>
      <c r="AQ31">
        <v>69.093140000000005</v>
      </c>
      <c r="AR31">
        <v>12.90686</v>
      </c>
      <c r="AS31" s="2"/>
      <c r="AT31">
        <v>0.19689999999999999</v>
      </c>
      <c r="AU31" s="5">
        <v>0.43737928433888457</v>
      </c>
      <c r="AV31">
        <v>0</v>
      </c>
      <c r="AW31" s="2"/>
      <c r="AX31" s="6">
        <v>0</v>
      </c>
      <c r="AY31" s="6">
        <v>0</v>
      </c>
      <c r="AZ31" s="6">
        <v>0</v>
      </c>
      <c r="BA31">
        <v>0</v>
      </c>
      <c r="BB31">
        <v>0</v>
      </c>
      <c r="BC31">
        <v>0</v>
      </c>
      <c r="BD31">
        <v>0</v>
      </c>
      <c r="BE31" s="2"/>
      <c r="BF31">
        <v>0</v>
      </c>
      <c r="BG31">
        <v>0</v>
      </c>
      <c r="BH31">
        <v>0</v>
      </c>
    </row>
    <row r="32" spans="1:60" x14ac:dyDescent="0.25">
      <c r="A32">
        <v>31</v>
      </c>
      <c r="B32" s="2"/>
      <c r="C32" s="9">
        <v>1</v>
      </c>
      <c r="D32" t="s">
        <v>208</v>
      </c>
      <c r="E32">
        <v>0</v>
      </c>
      <c r="F32">
        <v>100</v>
      </c>
      <c r="G32" s="3">
        <v>3</v>
      </c>
      <c r="H32" s="2"/>
      <c r="I32" s="3">
        <v>70</v>
      </c>
      <c r="J32" t="s">
        <v>153</v>
      </c>
      <c r="K32" s="3" t="s">
        <v>153</v>
      </c>
      <c r="L32" t="s">
        <v>173</v>
      </c>
      <c r="M32" s="14"/>
      <c r="N32" s="6">
        <v>1.447908</v>
      </c>
      <c r="O32" s="6">
        <v>0.18038880826687292</v>
      </c>
      <c r="P32" s="6">
        <v>7.2205475447188752</v>
      </c>
      <c r="Q32">
        <v>3.2</v>
      </c>
      <c r="R32" s="7">
        <v>30</v>
      </c>
      <c r="S32" s="7">
        <v>52.913209999999999</v>
      </c>
      <c r="T32" s="7">
        <v>17.086790000000001</v>
      </c>
      <c r="U32" s="2"/>
      <c r="V32">
        <v>0.19689999999999999</v>
      </c>
      <c r="W32" s="5">
        <v>0.2912248785692117</v>
      </c>
      <c r="X32">
        <v>0</v>
      </c>
      <c r="Y32" s="2"/>
      <c r="Z32" s="5">
        <v>1.5389079999999999</v>
      </c>
      <c r="AA32" s="5">
        <v>0.17067301053625783</v>
      </c>
      <c r="AB32" s="6">
        <v>4.7665854365867064</v>
      </c>
      <c r="AC32">
        <v>3.2</v>
      </c>
      <c r="AD32">
        <v>30</v>
      </c>
      <c r="AE32">
        <v>52.913209999999999</v>
      </c>
      <c r="AF32">
        <v>17.086790000000001</v>
      </c>
      <c r="AG32" s="2"/>
      <c r="AH32">
        <v>0.19689999999999999</v>
      </c>
      <c r="AI32" s="5">
        <v>0.2912248785692117</v>
      </c>
      <c r="AJ32">
        <v>0</v>
      </c>
      <c r="AK32" s="2"/>
      <c r="AL32" s="5">
        <v>1.7136662</v>
      </c>
      <c r="AM32" s="5">
        <v>0.19005738009222989</v>
      </c>
      <c r="AN32" s="6">
        <v>10.59600783819489</v>
      </c>
      <c r="AO32">
        <v>0.3</v>
      </c>
      <c r="AP32">
        <v>4</v>
      </c>
      <c r="AQ32">
        <v>30.984200000000001</v>
      </c>
      <c r="AR32">
        <v>65.015799999999999</v>
      </c>
      <c r="AS32" s="2"/>
      <c r="AT32">
        <v>0.19689999999999999</v>
      </c>
      <c r="AU32" s="5">
        <v>0.27779766047432292</v>
      </c>
      <c r="AV32">
        <v>0</v>
      </c>
      <c r="AW32" s="2"/>
      <c r="AX32" s="6">
        <v>0</v>
      </c>
      <c r="AY32" s="6">
        <v>0</v>
      </c>
      <c r="AZ32" s="6">
        <v>0</v>
      </c>
      <c r="BA32">
        <v>0</v>
      </c>
      <c r="BB32">
        <v>0</v>
      </c>
      <c r="BC32">
        <v>0</v>
      </c>
      <c r="BD32">
        <v>0</v>
      </c>
      <c r="BE32" s="2"/>
      <c r="BF32">
        <v>0</v>
      </c>
      <c r="BG32">
        <v>0</v>
      </c>
      <c r="BH32">
        <v>0</v>
      </c>
    </row>
    <row r="33" spans="1:60" x14ac:dyDescent="0.25">
      <c r="A33">
        <v>32</v>
      </c>
      <c r="B33" s="2"/>
      <c r="C33" s="9">
        <v>1</v>
      </c>
      <c r="D33" t="s">
        <v>209</v>
      </c>
      <c r="E33">
        <v>0</v>
      </c>
      <c r="F33">
        <v>100</v>
      </c>
      <c r="G33" s="3">
        <v>3</v>
      </c>
      <c r="H33" s="2"/>
      <c r="I33" s="3">
        <v>55</v>
      </c>
      <c r="J33" t="s">
        <v>153</v>
      </c>
      <c r="K33" s="3" t="s">
        <v>153</v>
      </c>
      <c r="L33" t="s">
        <v>162</v>
      </c>
      <c r="M33" s="14"/>
      <c r="N33" s="6">
        <v>1.2547200000000001</v>
      </c>
      <c r="O33" s="6">
        <v>0.2292772956320126</v>
      </c>
      <c r="P33" s="6">
        <v>27.239687466232329</v>
      </c>
      <c r="Q33">
        <v>3</v>
      </c>
      <c r="R33" s="7">
        <v>7</v>
      </c>
      <c r="S33" s="7">
        <v>22.805569999999999</v>
      </c>
      <c r="T33" s="7">
        <v>70.194429999999997</v>
      </c>
      <c r="U33" s="2"/>
      <c r="V33">
        <v>0.19689999999999999</v>
      </c>
      <c r="W33" s="5">
        <v>0.18054259067387779</v>
      </c>
      <c r="X33">
        <v>0</v>
      </c>
      <c r="Y33" s="2"/>
      <c r="Z33" s="5">
        <v>1.5944112200000002</v>
      </c>
      <c r="AA33" s="5">
        <v>0.17648601446418907</v>
      </c>
      <c r="AB33" s="6">
        <v>14.788939213610982</v>
      </c>
      <c r="AC33">
        <v>0.4</v>
      </c>
      <c r="AD33">
        <v>6</v>
      </c>
      <c r="AE33">
        <v>39.035220000000002</v>
      </c>
      <c r="AF33">
        <v>54.964779999999998</v>
      </c>
      <c r="AG33" s="2"/>
      <c r="AH33">
        <v>0.19689999999999999</v>
      </c>
      <c r="AI33" s="5">
        <v>0.31028623461623528</v>
      </c>
      <c r="AJ33">
        <v>0</v>
      </c>
      <c r="AK33" s="2"/>
      <c r="AL33" s="5">
        <v>1.8719825499999998</v>
      </c>
      <c r="AM33" s="5">
        <v>8.1227126227507246E-2</v>
      </c>
      <c r="AN33" s="6">
        <v>3.3006843186755557</v>
      </c>
      <c r="AO33">
        <v>0.2</v>
      </c>
      <c r="AP33">
        <v>28</v>
      </c>
      <c r="AQ33">
        <v>53.294550000000001</v>
      </c>
      <c r="AR33">
        <v>18.705449999999999</v>
      </c>
      <c r="AS33" s="2"/>
      <c r="AT33">
        <v>0.19689999999999999</v>
      </c>
      <c r="AU33" s="5">
        <v>0.38670134891278318</v>
      </c>
      <c r="AV33">
        <v>0</v>
      </c>
      <c r="AW33" s="2"/>
      <c r="AX33" s="6">
        <v>0</v>
      </c>
      <c r="AY33" s="6">
        <v>0</v>
      </c>
      <c r="AZ33" s="6">
        <v>0</v>
      </c>
      <c r="BA33">
        <v>0</v>
      </c>
      <c r="BB33">
        <v>0</v>
      </c>
      <c r="BC33">
        <v>0</v>
      </c>
      <c r="BD33">
        <v>0</v>
      </c>
      <c r="BE33" s="2"/>
      <c r="BF33">
        <v>0</v>
      </c>
      <c r="BG33">
        <v>0</v>
      </c>
      <c r="BH33">
        <v>0</v>
      </c>
    </row>
    <row r="34" spans="1:60" x14ac:dyDescent="0.25">
      <c r="A34">
        <v>33</v>
      </c>
      <c r="B34" s="2"/>
      <c r="C34" s="9">
        <v>1</v>
      </c>
      <c r="D34" t="s">
        <v>210</v>
      </c>
      <c r="E34">
        <v>0</v>
      </c>
      <c r="F34">
        <v>100</v>
      </c>
      <c r="G34" s="3">
        <v>3</v>
      </c>
      <c r="H34" s="2"/>
      <c r="I34" s="3">
        <v>55</v>
      </c>
      <c r="J34" t="s">
        <v>153</v>
      </c>
      <c r="K34" s="3" t="s">
        <v>153</v>
      </c>
      <c r="L34" t="s">
        <v>162</v>
      </c>
      <c r="M34" s="14"/>
      <c r="N34" s="6">
        <v>1.30552</v>
      </c>
      <c r="O34" s="6">
        <v>0.20828997706423896</v>
      </c>
      <c r="P34" s="6">
        <v>30.156507835669586</v>
      </c>
      <c r="Q34">
        <v>3</v>
      </c>
      <c r="R34" s="7">
        <v>11</v>
      </c>
      <c r="S34" s="7">
        <v>19.71678</v>
      </c>
      <c r="T34" s="7">
        <v>69.28322</v>
      </c>
      <c r="U34" s="2"/>
      <c r="V34">
        <v>0.19689999999999999</v>
      </c>
      <c r="W34" s="5">
        <v>0.17101080101644639</v>
      </c>
      <c r="X34">
        <v>0</v>
      </c>
      <c r="Y34" s="2"/>
      <c r="Z34" s="5">
        <v>1.5950591500000002</v>
      </c>
      <c r="AA34" s="5">
        <v>0.19685167830596642</v>
      </c>
      <c r="AB34" s="6">
        <v>17.58578308065221</v>
      </c>
      <c r="AC34">
        <v>0.3</v>
      </c>
      <c r="AD34">
        <v>2</v>
      </c>
      <c r="AE34">
        <v>15.277150000000001</v>
      </c>
      <c r="AF34">
        <v>82.722849999999994</v>
      </c>
      <c r="AG34" s="2"/>
      <c r="AH34">
        <v>0.19689999999999999</v>
      </c>
      <c r="AI34" s="5">
        <v>0.16431672816449738</v>
      </c>
      <c r="AJ34">
        <v>0</v>
      </c>
      <c r="AK34" s="2"/>
      <c r="AL34" s="5">
        <v>1.8719825499999998</v>
      </c>
      <c r="AM34" s="5">
        <v>8.1227126075819223E-2</v>
      </c>
      <c r="AN34" s="6">
        <v>3.3006843186755557</v>
      </c>
      <c r="AO34">
        <v>0.2</v>
      </c>
      <c r="AP34">
        <v>28</v>
      </c>
      <c r="AQ34">
        <v>53.294550000000001</v>
      </c>
      <c r="AR34">
        <v>18.705449999999999</v>
      </c>
      <c r="AS34" s="2"/>
      <c r="AT34">
        <v>0.19689999999999999</v>
      </c>
      <c r="AU34" s="5">
        <v>0.38670134891278318</v>
      </c>
      <c r="AV34">
        <v>0</v>
      </c>
      <c r="AW34" s="2"/>
      <c r="AX34" s="6">
        <v>0</v>
      </c>
      <c r="AY34" s="6">
        <v>0</v>
      </c>
      <c r="AZ34" s="6">
        <v>0</v>
      </c>
      <c r="BA34">
        <v>0</v>
      </c>
      <c r="BB34">
        <v>0</v>
      </c>
      <c r="BC34">
        <v>0</v>
      </c>
      <c r="BD34">
        <v>0</v>
      </c>
      <c r="BE34" s="2"/>
      <c r="BF34">
        <v>0</v>
      </c>
      <c r="BG34">
        <v>0</v>
      </c>
      <c r="BH34">
        <v>0</v>
      </c>
    </row>
    <row r="35" spans="1:60" x14ac:dyDescent="0.25">
      <c r="A35">
        <v>34</v>
      </c>
      <c r="B35" s="2"/>
      <c r="C35" s="9">
        <v>1</v>
      </c>
      <c r="D35" t="s">
        <v>211</v>
      </c>
      <c r="E35">
        <v>0</v>
      </c>
      <c r="F35">
        <v>100</v>
      </c>
      <c r="G35" s="3">
        <v>3</v>
      </c>
      <c r="H35" s="2"/>
      <c r="I35" s="3">
        <v>55</v>
      </c>
      <c r="J35" t="s">
        <v>153</v>
      </c>
      <c r="K35" s="3" t="s">
        <v>153</v>
      </c>
      <c r="M35" s="14"/>
      <c r="N35" s="6">
        <v>0.32996478764099985</v>
      </c>
      <c r="O35" s="6">
        <v>0.27312720401091528</v>
      </c>
      <c r="P35" s="6">
        <v>33.299999999999997</v>
      </c>
      <c r="Q35">
        <v>25</v>
      </c>
      <c r="R35" s="8">
        <v>0</v>
      </c>
      <c r="S35" s="8">
        <v>0</v>
      </c>
      <c r="T35" s="8">
        <v>0</v>
      </c>
      <c r="U35" s="2"/>
      <c r="V35">
        <v>0.19689999999999999</v>
      </c>
      <c r="W35" s="12" t="s">
        <v>193</v>
      </c>
      <c r="X35">
        <v>0</v>
      </c>
      <c r="Y35" s="2"/>
      <c r="Z35" s="5">
        <v>1.6135616600000005</v>
      </c>
      <c r="AA35" s="5">
        <v>0.18019660049986705</v>
      </c>
      <c r="AB35" s="6">
        <v>14.535497155874419</v>
      </c>
      <c r="AC35">
        <v>0.3</v>
      </c>
      <c r="AD35">
        <v>6</v>
      </c>
      <c r="AE35">
        <v>28.979659999999999</v>
      </c>
      <c r="AF35">
        <v>65.020340000000004</v>
      </c>
      <c r="AG35" s="2"/>
      <c r="AH35">
        <v>0.19689999999999999</v>
      </c>
      <c r="AI35" s="5">
        <v>0.26939843505408972</v>
      </c>
      <c r="AJ35">
        <v>0</v>
      </c>
      <c r="AK35" s="2"/>
      <c r="AL35" s="5">
        <v>1.8568954399999997</v>
      </c>
      <c r="AM35" s="5">
        <v>8.6772015836907856E-2</v>
      </c>
      <c r="AN35" s="6">
        <v>3.7188458527718411</v>
      </c>
      <c r="AO35">
        <v>0.2</v>
      </c>
      <c r="AP35">
        <v>26</v>
      </c>
      <c r="AQ35">
        <v>52.607439999999997</v>
      </c>
      <c r="AR35">
        <v>21.39256</v>
      </c>
      <c r="AS35" s="2"/>
      <c r="AT35">
        <v>0.19689999999999999</v>
      </c>
      <c r="AU35" s="5">
        <v>0.38162168072218605</v>
      </c>
      <c r="AV35">
        <v>0</v>
      </c>
      <c r="AW35" s="2"/>
      <c r="AX35" s="6">
        <v>0</v>
      </c>
      <c r="AY35" s="6">
        <v>0</v>
      </c>
      <c r="AZ35" s="6">
        <v>0</v>
      </c>
      <c r="BA35">
        <v>0</v>
      </c>
      <c r="BB35">
        <v>0</v>
      </c>
      <c r="BC35">
        <v>0</v>
      </c>
      <c r="BD35">
        <v>0</v>
      </c>
      <c r="BE35" s="2"/>
      <c r="BF35">
        <v>0</v>
      </c>
      <c r="BG35">
        <v>0</v>
      </c>
      <c r="BH35">
        <v>0</v>
      </c>
    </row>
    <row r="36" spans="1:60" x14ac:dyDescent="0.25">
      <c r="A36">
        <v>35</v>
      </c>
      <c r="B36" s="2"/>
      <c r="C36" s="9">
        <v>1</v>
      </c>
      <c r="D36" t="s">
        <v>212</v>
      </c>
      <c r="E36">
        <v>0</v>
      </c>
      <c r="F36">
        <v>100</v>
      </c>
      <c r="G36" s="3">
        <v>3</v>
      </c>
      <c r="H36" s="2"/>
      <c r="I36" s="3">
        <v>55</v>
      </c>
      <c r="J36" t="s">
        <v>153</v>
      </c>
      <c r="K36" s="3" t="s">
        <v>153</v>
      </c>
      <c r="L36" t="s">
        <v>162</v>
      </c>
      <c r="M36" s="14"/>
      <c r="N36" s="6">
        <v>1.0545777622049282</v>
      </c>
      <c r="O36" s="6">
        <v>0.26777040436540306</v>
      </c>
      <c r="P36" s="6">
        <v>29.350317712817148</v>
      </c>
      <c r="Q36">
        <v>5</v>
      </c>
      <c r="R36" s="7">
        <v>7</v>
      </c>
      <c r="S36" s="7">
        <v>22.805569999999999</v>
      </c>
      <c r="T36" s="7">
        <v>70.194429999999997</v>
      </c>
      <c r="U36" s="2"/>
      <c r="V36">
        <v>0.19689999999999999</v>
      </c>
      <c r="W36" s="5">
        <v>0.18042440900361115</v>
      </c>
      <c r="X36">
        <v>0</v>
      </c>
      <c r="Y36" s="2"/>
      <c r="Z36" s="5">
        <v>1.5805065399999998</v>
      </c>
      <c r="AA36" s="5">
        <v>0.19795424534831146</v>
      </c>
      <c r="AB36" s="6">
        <v>17.911494812372975</v>
      </c>
      <c r="AC36">
        <v>0.5</v>
      </c>
      <c r="AD36">
        <v>3</v>
      </c>
      <c r="AE36">
        <v>14.436540000000001</v>
      </c>
      <c r="AF36">
        <v>82.563460000000006</v>
      </c>
      <c r="AG36" s="2"/>
      <c r="AH36">
        <v>0.19689999999999999</v>
      </c>
      <c r="AI36" s="5">
        <v>0.16041687889458298</v>
      </c>
      <c r="AJ36">
        <v>0</v>
      </c>
      <c r="AK36" s="2"/>
      <c r="AL36" s="5">
        <v>1.8719825499999998</v>
      </c>
      <c r="AM36" s="5">
        <v>8.1227125902667008E-2</v>
      </c>
      <c r="AN36" s="6">
        <v>3.3006843186755557</v>
      </c>
      <c r="AO36">
        <v>0.2</v>
      </c>
      <c r="AP36">
        <v>28</v>
      </c>
      <c r="AQ36">
        <v>53.294550000000001</v>
      </c>
      <c r="AR36">
        <v>18.705449999999999</v>
      </c>
      <c r="AS36" s="2"/>
      <c r="AT36">
        <v>0.19689999999999999</v>
      </c>
      <c r="AU36" s="5">
        <v>0.38670134891278318</v>
      </c>
      <c r="AV36">
        <v>0</v>
      </c>
      <c r="AW36" s="2"/>
      <c r="AX36" s="6">
        <v>0</v>
      </c>
      <c r="AY36" s="6">
        <v>0</v>
      </c>
      <c r="AZ36" s="6">
        <v>0</v>
      </c>
      <c r="BA36">
        <v>0</v>
      </c>
      <c r="BB36">
        <v>0</v>
      </c>
      <c r="BC36">
        <v>0</v>
      </c>
      <c r="BD36">
        <v>0</v>
      </c>
      <c r="BE36" s="2"/>
      <c r="BF36">
        <v>0</v>
      </c>
      <c r="BG36">
        <v>0</v>
      </c>
      <c r="BH36">
        <v>0</v>
      </c>
    </row>
    <row r="37" spans="1:60" x14ac:dyDescent="0.25">
      <c r="A37">
        <v>36</v>
      </c>
      <c r="B37" s="2"/>
      <c r="C37" s="9">
        <v>1</v>
      </c>
      <c r="D37" t="s">
        <v>213</v>
      </c>
      <c r="E37">
        <v>0</v>
      </c>
      <c r="F37">
        <v>100</v>
      </c>
      <c r="G37" s="3">
        <v>3</v>
      </c>
      <c r="H37" s="2"/>
      <c r="I37" s="3">
        <v>35</v>
      </c>
      <c r="J37" t="s">
        <v>153</v>
      </c>
      <c r="K37" s="3" t="s">
        <v>153</v>
      </c>
      <c r="L37" t="s">
        <v>154</v>
      </c>
      <c r="M37" s="14"/>
      <c r="N37" s="6">
        <v>1.2346200000000001</v>
      </c>
      <c r="O37" s="6">
        <v>0.24372397867043816</v>
      </c>
      <c r="P37" s="6">
        <v>34.894589057226575</v>
      </c>
      <c r="Q37">
        <v>3</v>
      </c>
      <c r="R37" s="7">
        <v>4</v>
      </c>
      <c r="S37" s="7">
        <v>16.362749999999998</v>
      </c>
      <c r="T37" s="7">
        <v>79.637249999999995</v>
      </c>
      <c r="U37" s="2"/>
      <c r="V37">
        <v>0.19689999999999999</v>
      </c>
      <c r="W37" s="5">
        <v>0.13856531383334916</v>
      </c>
      <c r="X37">
        <v>0</v>
      </c>
      <c r="Y37" s="2"/>
      <c r="Z37" s="5">
        <v>1.5599797200000001</v>
      </c>
      <c r="AA37" s="5">
        <v>0.18764631140794497</v>
      </c>
      <c r="AB37" s="6">
        <v>16.892965745912214</v>
      </c>
      <c r="AC37">
        <v>0.6</v>
      </c>
      <c r="AD37">
        <v>6</v>
      </c>
      <c r="AE37">
        <v>20.015720000000002</v>
      </c>
      <c r="AF37">
        <v>73.984279999999998</v>
      </c>
      <c r="AG37" s="2"/>
      <c r="AH37">
        <v>0.19689999999999999</v>
      </c>
      <c r="AI37" s="5">
        <v>0.21694644123771098</v>
      </c>
      <c r="AJ37">
        <v>0</v>
      </c>
      <c r="AK37" s="2"/>
      <c r="AL37" s="5">
        <v>1.70230372</v>
      </c>
      <c r="AM37" s="5">
        <v>0.18047943877526279</v>
      </c>
      <c r="AN37" s="6">
        <v>11.02495347657109</v>
      </c>
      <c r="AO37">
        <v>0.2</v>
      </c>
      <c r="AP37">
        <v>6</v>
      </c>
      <c r="AQ37">
        <v>20.015720000000002</v>
      </c>
      <c r="AR37">
        <v>73.984279999999998</v>
      </c>
      <c r="AS37" s="2"/>
      <c r="AT37">
        <v>0.19689999999999999</v>
      </c>
      <c r="AU37" s="5">
        <v>0.22081819534948741</v>
      </c>
      <c r="AV37">
        <v>0</v>
      </c>
      <c r="AW37" s="2"/>
      <c r="AX37" s="6">
        <v>0</v>
      </c>
      <c r="AY37" s="6">
        <v>0</v>
      </c>
      <c r="AZ37" s="6">
        <v>0</v>
      </c>
      <c r="BA37">
        <v>0</v>
      </c>
      <c r="BB37">
        <v>0</v>
      </c>
      <c r="BC37">
        <v>0</v>
      </c>
      <c r="BD37">
        <v>0</v>
      </c>
      <c r="BE37" s="2"/>
      <c r="BF37">
        <v>0</v>
      </c>
      <c r="BG37">
        <v>0</v>
      </c>
      <c r="BH37">
        <v>0</v>
      </c>
    </row>
    <row r="38" spans="1:60" x14ac:dyDescent="0.25">
      <c r="A38">
        <v>37</v>
      </c>
      <c r="B38" s="2"/>
      <c r="C38" s="9">
        <v>1</v>
      </c>
      <c r="D38" t="s">
        <v>214</v>
      </c>
      <c r="E38">
        <v>0</v>
      </c>
      <c r="F38">
        <v>100</v>
      </c>
      <c r="G38" s="3">
        <v>3</v>
      </c>
      <c r="H38" s="2"/>
      <c r="I38" s="3">
        <v>55</v>
      </c>
      <c r="J38" t="s">
        <v>153</v>
      </c>
      <c r="K38" s="3" t="s">
        <v>153</v>
      </c>
      <c r="L38" t="s">
        <v>154</v>
      </c>
      <c r="M38" s="14"/>
      <c r="N38" s="6">
        <v>1.2301080000000002</v>
      </c>
      <c r="O38" s="6">
        <v>0.23840131008911961</v>
      </c>
      <c r="P38" s="6">
        <v>33.800585144631349</v>
      </c>
      <c r="Q38">
        <v>3.2</v>
      </c>
      <c r="R38" s="7">
        <v>6</v>
      </c>
      <c r="S38" s="7">
        <v>17.304580000000001</v>
      </c>
      <c r="T38" s="7">
        <v>76.695419999999999</v>
      </c>
      <c r="U38" s="2"/>
      <c r="V38">
        <v>0.19689999999999999</v>
      </c>
      <c r="W38" s="5">
        <v>0.15081059157362064</v>
      </c>
      <c r="X38">
        <v>0</v>
      </c>
      <c r="Y38" s="2"/>
      <c r="Z38" s="5">
        <v>1.5590381900000001</v>
      </c>
      <c r="AA38" s="5">
        <v>0.20693120135243936</v>
      </c>
      <c r="AB38" s="6">
        <v>27.886831729443795</v>
      </c>
      <c r="AC38">
        <v>0.7</v>
      </c>
      <c r="AD38">
        <v>2</v>
      </c>
      <c r="AE38">
        <v>4.58019</v>
      </c>
      <c r="AF38">
        <v>93.419809999999998</v>
      </c>
      <c r="AG38" s="2"/>
      <c r="AH38">
        <v>0.19689999999999999</v>
      </c>
      <c r="AI38" s="5">
        <v>9.0755929473575789E-2</v>
      </c>
      <c r="AJ38">
        <v>0</v>
      </c>
      <c r="AK38" s="2"/>
      <c r="AL38" s="5">
        <v>1.68352294</v>
      </c>
      <c r="AM38" s="5">
        <v>0.20115220757241656</v>
      </c>
      <c r="AN38" s="6">
        <v>22.917593050791638</v>
      </c>
      <c r="AO38">
        <v>0.4</v>
      </c>
      <c r="AP38">
        <v>1</v>
      </c>
      <c r="AQ38">
        <v>3.6469399999999998</v>
      </c>
      <c r="AR38">
        <v>95.353059999999999</v>
      </c>
      <c r="AS38" s="2"/>
      <c r="AT38">
        <v>0.19689999999999999</v>
      </c>
      <c r="AU38" s="5">
        <v>9.3020055291641979E-2</v>
      </c>
      <c r="AV38">
        <v>0</v>
      </c>
      <c r="AW38" s="2"/>
      <c r="AX38" s="6">
        <v>0</v>
      </c>
      <c r="AY38" s="6">
        <v>0</v>
      </c>
      <c r="AZ38" s="6">
        <v>0</v>
      </c>
      <c r="BA38">
        <v>0</v>
      </c>
      <c r="BB38">
        <v>0</v>
      </c>
      <c r="BC38">
        <v>0</v>
      </c>
      <c r="BD38">
        <v>0</v>
      </c>
      <c r="BE38" s="2"/>
      <c r="BF38">
        <v>0</v>
      </c>
      <c r="BG38">
        <v>0</v>
      </c>
      <c r="BH38">
        <v>0</v>
      </c>
    </row>
    <row r="39" spans="1:60" x14ac:dyDescent="0.25">
      <c r="A39">
        <v>38</v>
      </c>
      <c r="B39" s="2"/>
      <c r="C39" s="9">
        <v>1</v>
      </c>
      <c r="D39" t="s">
        <v>215</v>
      </c>
      <c r="E39">
        <v>0</v>
      </c>
      <c r="F39">
        <v>100</v>
      </c>
      <c r="G39" s="3">
        <v>3</v>
      </c>
      <c r="H39" s="2"/>
      <c r="I39" s="3">
        <v>45</v>
      </c>
      <c r="J39" t="s">
        <v>153</v>
      </c>
      <c r="K39" s="3" t="s">
        <v>153</v>
      </c>
      <c r="L39" t="s">
        <v>162</v>
      </c>
      <c r="M39" s="14"/>
      <c r="N39" s="6">
        <v>1.1270927048662731</v>
      </c>
      <c r="O39" s="6">
        <v>0.23999209655202455</v>
      </c>
      <c r="P39" s="6">
        <v>41.306103335127936</v>
      </c>
      <c r="Q39">
        <v>3.8</v>
      </c>
      <c r="R39" s="7">
        <v>8</v>
      </c>
      <c r="S39" s="7">
        <v>18.223050000000001</v>
      </c>
      <c r="T39" s="7">
        <v>73.776949999999999</v>
      </c>
      <c r="U39" s="2"/>
      <c r="V39">
        <v>0.19689999999999999</v>
      </c>
      <c r="W39" s="5">
        <v>0.1604179403735988</v>
      </c>
      <c r="X39">
        <v>0</v>
      </c>
      <c r="Y39" s="2"/>
      <c r="Z39" s="5">
        <v>1.5365654199999998</v>
      </c>
      <c r="AA39" s="5">
        <v>0.20675161180789914</v>
      </c>
      <c r="AB39" s="6">
        <v>21.928277127869503</v>
      </c>
      <c r="AC39">
        <v>0.9</v>
      </c>
      <c r="AD39">
        <v>4</v>
      </c>
      <c r="AE39">
        <v>7.6194199999999999</v>
      </c>
      <c r="AF39">
        <v>88.380579999999995</v>
      </c>
      <c r="AG39" s="2"/>
      <c r="AH39">
        <v>0.19689999999999999</v>
      </c>
      <c r="AI39" s="5">
        <v>0.10471431373558496</v>
      </c>
      <c r="AJ39">
        <v>0</v>
      </c>
      <c r="AK39" s="2"/>
      <c r="AL39" s="5">
        <v>1.6899929999999999</v>
      </c>
      <c r="AM39" s="5">
        <v>0.19160804694563904</v>
      </c>
      <c r="AN39" s="6">
        <v>16.607269434580498</v>
      </c>
      <c r="AO39">
        <v>0.2</v>
      </c>
      <c r="AP39">
        <v>1</v>
      </c>
      <c r="AQ39">
        <v>6.7050000000000001</v>
      </c>
      <c r="AR39">
        <v>92.295000000000002</v>
      </c>
      <c r="AS39" s="2"/>
      <c r="AT39">
        <v>0.19689999999999999</v>
      </c>
      <c r="AU39" s="5">
        <v>0.10357090008705369</v>
      </c>
      <c r="AV39">
        <v>0</v>
      </c>
      <c r="AW39" s="2"/>
      <c r="AX39" s="6">
        <v>0</v>
      </c>
      <c r="AY39" s="6">
        <v>0</v>
      </c>
      <c r="AZ39" s="6">
        <v>0</v>
      </c>
      <c r="BA39">
        <v>0</v>
      </c>
      <c r="BB39">
        <v>0</v>
      </c>
      <c r="BC39">
        <v>0</v>
      </c>
      <c r="BD39">
        <v>0</v>
      </c>
      <c r="BE39" s="2"/>
      <c r="BF39">
        <v>0</v>
      </c>
      <c r="BG39">
        <v>0</v>
      </c>
      <c r="BH39">
        <v>0</v>
      </c>
    </row>
    <row r="40" spans="1:60" x14ac:dyDescent="0.25">
      <c r="A40">
        <v>39</v>
      </c>
      <c r="B40" s="2"/>
      <c r="C40" s="9">
        <v>1</v>
      </c>
      <c r="D40" t="s">
        <v>216</v>
      </c>
      <c r="E40">
        <v>0</v>
      </c>
      <c r="F40">
        <v>100</v>
      </c>
      <c r="G40" s="3">
        <v>3</v>
      </c>
      <c r="H40" s="2"/>
      <c r="I40" s="3">
        <v>55</v>
      </c>
      <c r="J40" t="s">
        <v>153</v>
      </c>
      <c r="K40" s="3" t="s">
        <v>153</v>
      </c>
      <c r="L40" t="s">
        <v>162</v>
      </c>
      <c r="M40" s="14"/>
      <c r="N40" s="6">
        <v>0.98443897058002905</v>
      </c>
      <c r="O40" s="6">
        <v>0.29755373163212118</v>
      </c>
      <c r="P40" s="6">
        <v>28.679224465656386</v>
      </c>
      <c r="Q40">
        <v>6</v>
      </c>
      <c r="R40" s="7">
        <v>5</v>
      </c>
      <c r="S40" s="7">
        <v>20.621829999999999</v>
      </c>
      <c r="T40" s="7">
        <v>74.378169999999997</v>
      </c>
      <c r="U40" s="2"/>
      <c r="V40">
        <v>0.19689999999999999</v>
      </c>
      <c r="W40" s="5">
        <v>0.167146856337543</v>
      </c>
      <c r="X40">
        <v>0</v>
      </c>
      <c r="Y40" s="2"/>
      <c r="Z40" s="5">
        <v>1.57628993</v>
      </c>
      <c r="AA40" s="5">
        <v>0.18167074583512821</v>
      </c>
      <c r="AB40" s="6">
        <v>19.828205242729172</v>
      </c>
      <c r="AC40">
        <v>0.3</v>
      </c>
      <c r="AD40">
        <v>1</v>
      </c>
      <c r="AE40">
        <v>12.207929999999999</v>
      </c>
      <c r="AF40">
        <v>86.792069999999995</v>
      </c>
      <c r="AG40" s="2"/>
      <c r="AH40">
        <v>0.19689999999999999</v>
      </c>
      <c r="AI40" s="5">
        <v>0.13466990594817371</v>
      </c>
      <c r="AJ40">
        <v>0</v>
      </c>
      <c r="AK40" s="2"/>
      <c r="AL40" s="5">
        <v>1.6078956599999998</v>
      </c>
      <c r="AM40" s="5">
        <v>0.19020298735503754</v>
      </c>
      <c r="AN40" s="6">
        <v>19.009388295423985</v>
      </c>
      <c r="AO40">
        <v>0.4</v>
      </c>
      <c r="AP40">
        <v>1</v>
      </c>
      <c r="AQ40">
        <v>10.01966</v>
      </c>
      <c r="AR40">
        <v>88.980339999999998</v>
      </c>
      <c r="AS40" s="2"/>
      <c r="AT40">
        <v>0.19689999999999999</v>
      </c>
      <c r="AU40" s="5">
        <v>0.11964655628591825</v>
      </c>
      <c r="AV40">
        <v>0</v>
      </c>
      <c r="AW40" s="2"/>
      <c r="AX40" s="6">
        <v>1.69060166</v>
      </c>
      <c r="AY40" s="6">
        <v>0.18855796010062928</v>
      </c>
      <c r="AZ40" s="6">
        <v>14.655467007262736</v>
      </c>
      <c r="BA40">
        <v>0.3</v>
      </c>
      <c r="BB40">
        <v>1</v>
      </c>
      <c r="BC40">
        <v>10.01966</v>
      </c>
      <c r="BD40">
        <v>88.980339999999998</v>
      </c>
      <c r="BE40" s="2"/>
      <c r="BF40">
        <v>0.19689999999999999</v>
      </c>
      <c r="BG40">
        <v>0.12004657760175992</v>
      </c>
      <c r="BH40">
        <v>0</v>
      </c>
    </row>
    <row r="41" spans="1:60" x14ac:dyDescent="0.25">
      <c r="A41">
        <v>40</v>
      </c>
      <c r="B41" s="2"/>
      <c r="C41" s="9">
        <v>1</v>
      </c>
      <c r="D41" t="s">
        <v>217</v>
      </c>
      <c r="E41">
        <v>0</v>
      </c>
      <c r="F41">
        <v>100</v>
      </c>
      <c r="G41" s="3">
        <v>3</v>
      </c>
      <c r="H41" s="2"/>
      <c r="I41" s="3">
        <v>55</v>
      </c>
      <c r="J41" t="s">
        <v>153</v>
      </c>
      <c r="K41" s="3" t="s">
        <v>153</v>
      </c>
      <c r="L41" t="s">
        <v>162</v>
      </c>
      <c r="M41" s="14"/>
      <c r="N41" s="6">
        <v>0.98443897058002905</v>
      </c>
      <c r="O41" s="6">
        <v>0.29699180168263017</v>
      </c>
      <c r="P41" s="6">
        <v>19.567599736330624</v>
      </c>
      <c r="Q41">
        <v>6</v>
      </c>
      <c r="R41" s="7">
        <v>5</v>
      </c>
      <c r="S41" s="7">
        <v>30.221589999999999</v>
      </c>
      <c r="T41" s="7">
        <v>64.778409999999994</v>
      </c>
      <c r="U41" s="2"/>
      <c r="V41">
        <v>0.19689999999999999</v>
      </c>
      <c r="W41" s="5">
        <v>0.20689816922262882</v>
      </c>
      <c r="X41">
        <v>0</v>
      </c>
      <c r="Y41" s="2"/>
      <c r="Z41" s="5">
        <v>1.4271039999999999</v>
      </c>
      <c r="AA41" s="5">
        <v>0.22372132831200647</v>
      </c>
      <c r="AB41" s="6">
        <v>17.101195856962196</v>
      </c>
      <c r="AC41">
        <v>1.6</v>
      </c>
      <c r="AD41">
        <v>2</v>
      </c>
      <c r="AE41">
        <v>23.235140000000001</v>
      </c>
      <c r="AF41">
        <v>74.764859999999999</v>
      </c>
      <c r="AG41" s="2"/>
      <c r="AH41">
        <v>0.19689999999999999</v>
      </c>
      <c r="AI41" s="5">
        <v>0.18543494338153987</v>
      </c>
      <c r="AJ41">
        <v>0</v>
      </c>
      <c r="AK41" s="2"/>
      <c r="AL41" s="5">
        <v>1.6422891899999998</v>
      </c>
      <c r="AM41" s="5">
        <v>0.2076684922735561</v>
      </c>
      <c r="AN41" s="6">
        <v>13.057444951781761</v>
      </c>
      <c r="AO41">
        <v>0.6</v>
      </c>
      <c r="AP41">
        <v>1</v>
      </c>
      <c r="AQ41">
        <v>26.825189999999999</v>
      </c>
      <c r="AR41">
        <v>72.174809999999994</v>
      </c>
      <c r="AS41" s="2"/>
      <c r="AT41">
        <v>0.19689999999999999</v>
      </c>
      <c r="AU41" s="5">
        <v>0.24936905353294411</v>
      </c>
      <c r="AV41">
        <v>0</v>
      </c>
      <c r="AW41" s="2"/>
      <c r="AX41" s="6">
        <v>0</v>
      </c>
      <c r="AY41" s="6">
        <v>0</v>
      </c>
      <c r="AZ41" s="6">
        <v>0</v>
      </c>
      <c r="BA41">
        <v>0</v>
      </c>
      <c r="BB41">
        <v>0</v>
      </c>
      <c r="BC41">
        <v>0</v>
      </c>
      <c r="BD41">
        <v>0</v>
      </c>
      <c r="BE41" s="2"/>
      <c r="BF41">
        <v>0</v>
      </c>
      <c r="BG41">
        <v>0</v>
      </c>
      <c r="BH41">
        <v>0</v>
      </c>
    </row>
    <row r="42" spans="1:60" x14ac:dyDescent="0.25">
      <c r="A42">
        <v>41</v>
      </c>
      <c r="B42" s="2"/>
      <c r="C42" s="9">
        <v>1</v>
      </c>
      <c r="D42" t="s">
        <v>218</v>
      </c>
      <c r="E42">
        <v>0</v>
      </c>
      <c r="F42">
        <v>100</v>
      </c>
      <c r="G42" s="3">
        <v>3</v>
      </c>
      <c r="H42" s="2"/>
      <c r="I42" s="3">
        <v>55</v>
      </c>
      <c r="J42" t="s">
        <v>153</v>
      </c>
      <c r="K42" s="3" t="s">
        <v>153</v>
      </c>
      <c r="L42" t="s">
        <v>162</v>
      </c>
      <c r="M42" s="14"/>
      <c r="N42" s="6">
        <v>0.98443897058002905</v>
      </c>
      <c r="O42" s="6">
        <v>0.29699180154897087</v>
      </c>
      <c r="P42" s="6">
        <v>19.567599736330624</v>
      </c>
      <c r="Q42">
        <v>6</v>
      </c>
      <c r="R42" s="7">
        <v>5</v>
      </c>
      <c r="S42" s="7">
        <v>30.221589999999999</v>
      </c>
      <c r="T42" s="7">
        <v>64.778409999999994</v>
      </c>
      <c r="U42" s="2"/>
      <c r="V42">
        <v>0.19689999999999999</v>
      </c>
      <c r="W42" s="5">
        <v>0.20689816922262882</v>
      </c>
      <c r="X42">
        <v>0</v>
      </c>
      <c r="Y42" s="2"/>
      <c r="Z42" s="5">
        <v>1.4271039999999999</v>
      </c>
      <c r="AA42" s="5">
        <v>0.22372132853635573</v>
      </c>
      <c r="AB42" s="6">
        <v>17.101195856962196</v>
      </c>
      <c r="AC42">
        <v>1.6</v>
      </c>
      <c r="AD42">
        <v>2</v>
      </c>
      <c r="AE42">
        <v>23.235140000000001</v>
      </c>
      <c r="AF42">
        <v>74.764859999999999</v>
      </c>
      <c r="AG42" s="2"/>
      <c r="AH42">
        <v>0.19689999999999999</v>
      </c>
      <c r="AI42" s="5">
        <v>0.18543494338153987</v>
      </c>
      <c r="AJ42">
        <v>0</v>
      </c>
      <c r="AK42" s="2"/>
      <c r="AL42" s="5">
        <v>1.8365806600000001</v>
      </c>
      <c r="AM42" s="5">
        <v>0.12089932256881251</v>
      </c>
      <c r="AN42" s="6">
        <v>3.0934878757669817</v>
      </c>
      <c r="AO42">
        <v>0.1</v>
      </c>
      <c r="AP42">
        <v>23</v>
      </c>
      <c r="AQ42">
        <v>68.186660000000003</v>
      </c>
      <c r="AR42">
        <v>8.8133400000000002</v>
      </c>
      <c r="AS42" s="2"/>
      <c r="AT42">
        <v>0.19689999999999999</v>
      </c>
      <c r="AU42" s="5">
        <v>0.43884798849553652</v>
      </c>
      <c r="AV42">
        <v>0</v>
      </c>
      <c r="AW42" s="2"/>
      <c r="AX42" s="6">
        <v>0</v>
      </c>
      <c r="AY42" s="6">
        <v>0</v>
      </c>
      <c r="AZ42" s="6">
        <v>0</v>
      </c>
      <c r="BA42">
        <v>0</v>
      </c>
      <c r="BB42">
        <v>0</v>
      </c>
      <c r="BC42">
        <v>0</v>
      </c>
      <c r="BD42">
        <v>0</v>
      </c>
      <c r="BE42" s="2"/>
      <c r="BF42">
        <v>0</v>
      </c>
      <c r="BG42">
        <v>0</v>
      </c>
      <c r="BH42">
        <v>0</v>
      </c>
    </row>
    <row r="43" spans="1:60" x14ac:dyDescent="0.25">
      <c r="A43">
        <v>42</v>
      </c>
      <c r="B43" s="2"/>
      <c r="C43" s="9">
        <v>1</v>
      </c>
      <c r="D43" t="s">
        <v>219</v>
      </c>
      <c r="E43">
        <v>0</v>
      </c>
      <c r="F43">
        <v>100</v>
      </c>
      <c r="G43" s="3">
        <v>3</v>
      </c>
      <c r="H43" s="2"/>
      <c r="I43" s="3">
        <v>55</v>
      </c>
      <c r="J43" t="s">
        <v>153</v>
      </c>
      <c r="K43" s="3" t="s">
        <v>153</v>
      </c>
      <c r="L43" t="s">
        <v>220</v>
      </c>
      <c r="M43" s="14"/>
      <c r="N43" s="6">
        <v>0.95019719549626203</v>
      </c>
      <c r="O43" s="6">
        <v>0.30273767823549524</v>
      </c>
      <c r="P43" s="6">
        <v>51.805338389625689</v>
      </c>
      <c r="Q43">
        <v>6.5</v>
      </c>
      <c r="R43" s="7">
        <v>4</v>
      </c>
      <c r="S43" s="7">
        <v>8.6650100000000005</v>
      </c>
      <c r="T43" s="7">
        <v>87.334990000000005</v>
      </c>
      <c r="U43" s="2"/>
      <c r="V43">
        <v>0.19689999999999999</v>
      </c>
      <c r="W43" s="5">
        <v>8.909938910561449E-2</v>
      </c>
      <c r="X43">
        <v>0</v>
      </c>
      <c r="Y43" s="2"/>
      <c r="Z43" s="5">
        <v>1.5004219999999999</v>
      </c>
      <c r="AA43" s="5">
        <v>0.21179824742715747</v>
      </c>
      <c r="AB43" s="6">
        <v>20.575021831763991</v>
      </c>
      <c r="AC43">
        <v>1.3</v>
      </c>
      <c r="AD43">
        <v>3</v>
      </c>
      <c r="AE43">
        <v>8.5409500000000005</v>
      </c>
      <c r="AF43">
        <v>88.459050000000005</v>
      </c>
      <c r="AG43" s="2"/>
      <c r="AH43">
        <v>0.19689999999999999</v>
      </c>
      <c r="AI43" s="5">
        <v>9.8272674842612665E-2</v>
      </c>
      <c r="AJ43">
        <v>0</v>
      </c>
      <c r="AK43" s="2"/>
      <c r="AL43" s="5">
        <v>1.70568451</v>
      </c>
      <c r="AM43" s="5">
        <v>0.1917401545125923</v>
      </c>
      <c r="AN43" s="6">
        <v>14.098324637650649</v>
      </c>
      <c r="AO43">
        <v>0.3</v>
      </c>
      <c r="AP43">
        <v>3</v>
      </c>
      <c r="AQ43">
        <v>9.2025100000000002</v>
      </c>
      <c r="AR43">
        <v>87.797489999999996</v>
      </c>
      <c r="AS43" s="2"/>
      <c r="AT43">
        <v>0.19689999999999999</v>
      </c>
      <c r="AU43" s="5">
        <v>0.11939592324026357</v>
      </c>
      <c r="AV43">
        <v>0</v>
      </c>
      <c r="AW43" s="2"/>
      <c r="AX43" s="6">
        <v>0</v>
      </c>
      <c r="AY43" s="6">
        <v>0</v>
      </c>
      <c r="AZ43" s="6">
        <v>0</v>
      </c>
      <c r="BA43">
        <v>0</v>
      </c>
      <c r="BB43">
        <v>0</v>
      </c>
      <c r="BC43">
        <v>0</v>
      </c>
      <c r="BD43">
        <v>0</v>
      </c>
      <c r="BE43" s="2"/>
      <c r="BF43">
        <v>0</v>
      </c>
      <c r="BG43">
        <v>0</v>
      </c>
      <c r="BH43">
        <v>0</v>
      </c>
    </row>
    <row r="44" spans="1:60" x14ac:dyDescent="0.25">
      <c r="A44">
        <v>43</v>
      </c>
      <c r="B44" s="2"/>
      <c r="C44" s="9">
        <v>1</v>
      </c>
      <c r="D44" t="s">
        <v>221</v>
      </c>
      <c r="E44">
        <v>0</v>
      </c>
      <c r="F44">
        <v>100</v>
      </c>
      <c r="G44" s="3">
        <v>3</v>
      </c>
      <c r="H44" s="2"/>
      <c r="I44" s="3">
        <v>55</v>
      </c>
      <c r="J44" t="s">
        <v>153</v>
      </c>
      <c r="K44" s="3" t="s">
        <v>153</v>
      </c>
      <c r="L44" t="s">
        <v>162</v>
      </c>
      <c r="M44" s="14"/>
      <c r="N44" s="6">
        <v>1.347356</v>
      </c>
      <c r="O44" s="6">
        <v>0.20770256937573356</v>
      </c>
      <c r="P44" s="6">
        <v>28.264404852208781</v>
      </c>
      <c r="Q44">
        <v>2.4</v>
      </c>
      <c r="R44" s="7">
        <v>9</v>
      </c>
      <c r="S44" s="7">
        <v>21.371780000000001</v>
      </c>
      <c r="T44" s="7">
        <v>69.628219999999999</v>
      </c>
      <c r="U44" s="2"/>
      <c r="V44">
        <v>0.19689999999999999</v>
      </c>
      <c r="W44" s="5">
        <v>0.17703952054957009</v>
      </c>
      <c r="X44">
        <v>0</v>
      </c>
      <c r="Y44" s="2"/>
      <c r="Z44" s="5">
        <v>1.5353280000000002</v>
      </c>
      <c r="AA44" s="5">
        <v>0.18269176103070076</v>
      </c>
      <c r="AB44" s="6">
        <v>13.63331724880292</v>
      </c>
      <c r="AC44">
        <v>1.2</v>
      </c>
      <c r="AD44">
        <v>9</v>
      </c>
      <c r="AE44">
        <v>29.587679999999999</v>
      </c>
      <c r="AF44">
        <v>61.412320000000001</v>
      </c>
      <c r="AG44" s="2"/>
      <c r="AH44">
        <v>0.19689999999999999</v>
      </c>
      <c r="AI44" s="5">
        <v>0.23937055717533179</v>
      </c>
      <c r="AJ44">
        <v>0</v>
      </c>
      <c r="AK44" s="2"/>
      <c r="AL44" s="5">
        <v>1.72726968</v>
      </c>
      <c r="AM44" s="5">
        <v>0.1656058978358273</v>
      </c>
      <c r="AN44" s="6">
        <v>9.411485516933908</v>
      </c>
      <c r="AO44">
        <v>0.3</v>
      </c>
      <c r="AP44">
        <v>9</v>
      </c>
      <c r="AQ44">
        <v>29.587679999999999</v>
      </c>
      <c r="AR44">
        <v>61.412320000000001</v>
      </c>
      <c r="AS44" s="2"/>
      <c r="AT44">
        <v>0.19689999999999999</v>
      </c>
      <c r="AU44" s="5">
        <v>0.27242762559104916</v>
      </c>
      <c r="AV44">
        <v>0</v>
      </c>
      <c r="AW44" s="2"/>
      <c r="AX44" s="6">
        <v>0</v>
      </c>
      <c r="AY44" s="6">
        <v>0</v>
      </c>
      <c r="AZ44" s="6">
        <v>0</v>
      </c>
      <c r="BA44">
        <v>0</v>
      </c>
      <c r="BB44">
        <v>0</v>
      </c>
      <c r="BC44">
        <v>0</v>
      </c>
      <c r="BD44">
        <v>0</v>
      </c>
      <c r="BE44" s="2"/>
      <c r="BF44">
        <v>0</v>
      </c>
      <c r="BG44">
        <v>0</v>
      </c>
      <c r="BH44">
        <v>0</v>
      </c>
    </row>
    <row r="45" spans="1:60" x14ac:dyDescent="0.25">
      <c r="A45">
        <v>44</v>
      </c>
      <c r="B45" s="2"/>
      <c r="C45" s="9">
        <v>1</v>
      </c>
      <c r="D45" t="s">
        <v>222</v>
      </c>
      <c r="E45">
        <v>0</v>
      </c>
      <c r="F45">
        <v>100</v>
      </c>
      <c r="G45" s="3">
        <v>2</v>
      </c>
      <c r="H45" s="2"/>
      <c r="I45" s="3">
        <v>25</v>
      </c>
      <c r="J45" t="s">
        <v>153</v>
      </c>
      <c r="K45" s="3" t="s">
        <v>153</v>
      </c>
      <c r="L45" t="s">
        <v>158</v>
      </c>
      <c r="M45" s="14"/>
      <c r="N45" s="6">
        <v>1.3187099999999998</v>
      </c>
      <c r="O45" s="6">
        <v>0.20266055450010168</v>
      </c>
      <c r="P45" s="6">
        <v>4.2820340851942031</v>
      </c>
      <c r="Q45">
        <v>1.5</v>
      </c>
      <c r="R45" s="7">
        <v>4</v>
      </c>
      <c r="S45" s="7">
        <v>70.809929999999994</v>
      </c>
      <c r="T45" s="7">
        <v>25.190069999999999</v>
      </c>
      <c r="U45" s="2"/>
      <c r="V45">
        <v>0.19689999999999999</v>
      </c>
      <c r="W45" s="5">
        <v>0.35822245332136071</v>
      </c>
      <c r="X45">
        <v>0</v>
      </c>
      <c r="Y45" s="2"/>
      <c r="Z45" s="5">
        <v>1.6311312200000001</v>
      </c>
      <c r="AA45" s="5">
        <v>0.18142646125051598</v>
      </c>
      <c r="AB45" s="6">
        <v>8.0194537485927722</v>
      </c>
      <c r="AC45">
        <v>0.3</v>
      </c>
      <c r="AD45">
        <v>4</v>
      </c>
      <c r="AE45">
        <v>83.449219999999997</v>
      </c>
      <c r="AF45">
        <v>12.55078</v>
      </c>
      <c r="AG45" s="2"/>
      <c r="AH45">
        <v>0.19689999999999999</v>
      </c>
      <c r="AI45" s="5">
        <v>0.47563876764929391</v>
      </c>
      <c r="AJ45">
        <v>0</v>
      </c>
      <c r="AK45" s="2"/>
      <c r="AL45" s="5">
        <v>0</v>
      </c>
      <c r="AM45" s="5">
        <v>0</v>
      </c>
      <c r="AN45" s="6">
        <v>0</v>
      </c>
      <c r="AO45">
        <v>0</v>
      </c>
      <c r="AP45">
        <v>0</v>
      </c>
      <c r="AQ45">
        <v>0</v>
      </c>
      <c r="AR45">
        <v>0</v>
      </c>
      <c r="AS45" s="2"/>
      <c r="AT45">
        <v>0</v>
      </c>
      <c r="AU45">
        <v>0</v>
      </c>
      <c r="AV45">
        <v>0</v>
      </c>
      <c r="AW45" s="2"/>
      <c r="AX45" s="6">
        <v>0</v>
      </c>
      <c r="AY45" s="6">
        <v>0</v>
      </c>
      <c r="AZ45" s="6">
        <v>0</v>
      </c>
      <c r="BA45">
        <v>0</v>
      </c>
      <c r="BB45">
        <v>0</v>
      </c>
      <c r="BC45">
        <v>0</v>
      </c>
      <c r="BD45">
        <v>0</v>
      </c>
      <c r="BE45" s="2"/>
      <c r="BF45">
        <v>0</v>
      </c>
      <c r="BG45">
        <v>0</v>
      </c>
      <c r="BH45">
        <v>0</v>
      </c>
    </row>
    <row r="46" spans="1:60" x14ac:dyDescent="0.25">
      <c r="A46">
        <v>45</v>
      </c>
      <c r="B46" s="2"/>
      <c r="C46" s="9">
        <v>1</v>
      </c>
      <c r="D46" t="s">
        <v>223</v>
      </c>
      <c r="E46">
        <v>0</v>
      </c>
      <c r="F46">
        <v>100</v>
      </c>
      <c r="G46" s="3">
        <v>3</v>
      </c>
      <c r="H46" s="2"/>
      <c r="I46" s="3">
        <v>70</v>
      </c>
      <c r="J46" t="s">
        <v>153</v>
      </c>
      <c r="K46" s="3" t="s">
        <v>153</v>
      </c>
      <c r="L46" t="s">
        <v>162</v>
      </c>
      <c r="M46" s="14"/>
      <c r="N46" s="6">
        <v>1.2801200000000001</v>
      </c>
      <c r="O46" s="6">
        <v>0.21914490384947732</v>
      </c>
      <c r="P46" s="6">
        <v>28.57998028300916</v>
      </c>
      <c r="Q46">
        <v>3</v>
      </c>
      <c r="R46" s="7">
        <v>9</v>
      </c>
      <c r="S46" s="7">
        <v>21.371780000000001</v>
      </c>
      <c r="T46" s="7">
        <v>69.628219999999999</v>
      </c>
      <c r="U46" s="2"/>
      <c r="V46">
        <v>0.19689999999999999</v>
      </c>
      <c r="W46" s="5">
        <v>0.17631719742329882</v>
      </c>
      <c r="X46">
        <v>0</v>
      </c>
      <c r="Y46" s="2"/>
      <c r="Z46" s="5">
        <v>1.6043905699999998</v>
      </c>
      <c r="AA46" s="5">
        <v>0.19944532407457649</v>
      </c>
      <c r="AB46" s="6">
        <v>17.449672642551274</v>
      </c>
      <c r="AC46">
        <v>0.4</v>
      </c>
      <c r="AD46">
        <v>2</v>
      </c>
      <c r="AE46">
        <v>13.31457</v>
      </c>
      <c r="AF46">
        <v>84.685429999999997</v>
      </c>
      <c r="AG46" s="2"/>
      <c r="AH46">
        <v>0.19689999999999999</v>
      </c>
      <c r="AI46" s="5">
        <v>0.14686053051733569</v>
      </c>
      <c r="AJ46">
        <v>0</v>
      </c>
      <c r="AK46" s="2"/>
      <c r="AL46" s="5">
        <v>0</v>
      </c>
      <c r="AM46" s="5">
        <v>0</v>
      </c>
      <c r="AN46" s="6">
        <v>0</v>
      </c>
      <c r="AO46">
        <v>0</v>
      </c>
      <c r="AP46">
        <v>0</v>
      </c>
      <c r="AQ46">
        <v>0</v>
      </c>
      <c r="AR46">
        <v>0</v>
      </c>
      <c r="AS46" s="2"/>
      <c r="AT46">
        <v>0</v>
      </c>
      <c r="AU46">
        <v>0</v>
      </c>
      <c r="AV46">
        <v>0</v>
      </c>
      <c r="AW46" s="2"/>
      <c r="AX46" s="6">
        <v>0</v>
      </c>
      <c r="AY46" s="6">
        <v>0</v>
      </c>
      <c r="AZ46" s="6">
        <v>0</v>
      </c>
      <c r="BA46">
        <v>0</v>
      </c>
      <c r="BB46">
        <v>0</v>
      </c>
      <c r="BC46">
        <v>0</v>
      </c>
      <c r="BD46">
        <v>0</v>
      </c>
      <c r="BE46" s="2"/>
      <c r="BF46">
        <v>0</v>
      </c>
      <c r="BG46">
        <v>0</v>
      </c>
      <c r="BH46">
        <v>0</v>
      </c>
    </row>
    <row r="47" spans="1:60" x14ac:dyDescent="0.25">
      <c r="A47">
        <v>46</v>
      </c>
      <c r="B47" s="2"/>
      <c r="C47" s="9">
        <v>1</v>
      </c>
      <c r="D47" t="s">
        <v>223</v>
      </c>
      <c r="E47">
        <v>0</v>
      </c>
      <c r="F47">
        <v>100</v>
      </c>
      <c r="G47" s="3">
        <v>3</v>
      </c>
      <c r="H47" s="2"/>
      <c r="I47" s="3">
        <v>70</v>
      </c>
      <c r="J47" t="s">
        <v>153</v>
      </c>
      <c r="K47" s="3" t="s">
        <v>153</v>
      </c>
      <c r="L47" t="s">
        <v>162</v>
      </c>
      <c r="M47" s="14"/>
      <c r="N47" s="6">
        <v>1.2801200000000001</v>
      </c>
      <c r="O47" s="6">
        <v>0.21914490383931753</v>
      </c>
      <c r="P47" s="6">
        <v>28.57998028300916</v>
      </c>
      <c r="Q47">
        <v>3</v>
      </c>
      <c r="R47" s="7">
        <v>9</v>
      </c>
      <c r="S47" s="7">
        <v>21.371780000000001</v>
      </c>
      <c r="T47" s="7">
        <v>69.628219999999999</v>
      </c>
      <c r="U47" s="2"/>
      <c r="V47">
        <v>0.19689999999999999</v>
      </c>
      <c r="W47" s="5">
        <v>0.17631719742329882</v>
      </c>
      <c r="X47">
        <v>0</v>
      </c>
      <c r="Y47" s="2"/>
      <c r="Z47" s="5">
        <v>1.6043905699999998</v>
      </c>
      <c r="AA47" s="5">
        <v>0.19944532412434018</v>
      </c>
      <c r="AB47" s="6">
        <v>17.449672642551274</v>
      </c>
      <c r="AC47">
        <v>0.4</v>
      </c>
      <c r="AD47">
        <v>2</v>
      </c>
      <c r="AE47">
        <v>13.31457</v>
      </c>
      <c r="AF47">
        <v>84.685429999999997</v>
      </c>
      <c r="AG47" s="2"/>
      <c r="AH47">
        <v>0.19689999999999999</v>
      </c>
      <c r="AI47" s="5">
        <v>0.14686053051733569</v>
      </c>
      <c r="AJ47">
        <v>0</v>
      </c>
      <c r="AK47" s="2"/>
      <c r="AL47" s="5">
        <v>0</v>
      </c>
      <c r="AM47" s="5">
        <v>0</v>
      </c>
      <c r="AN47" s="6">
        <v>0</v>
      </c>
      <c r="AO47">
        <v>0</v>
      </c>
      <c r="AP47">
        <v>0</v>
      </c>
      <c r="AQ47">
        <v>0</v>
      </c>
      <c r="AR47">
        <v>0</v>
      </c>
      <c r="AS47" s="2"/>
      <c r="AT47">
        <v>0</v>
      </c>
      <c r="AU47">
        <v>0</v>
      </c>
      <c r="AV47">
        <v>0</v>
      </c>
      <c r="AW47" s="2"/>
      <c r="AX47" s="6">
        <v>0</v>
      </c>
      <c r="AY47" s="6">
        <v>0</v>
      </c>
      <c r="AZ47" s="6">
        <v>0</v>
      </c>
      <c r="BA47">
        <v>0</v>
      </c>
      <c r="BB47">
        <v>0</v>
      </c>
      <c r="BC47">
        <v>0</v>
      </c>
      <c r="BD47">
        <v>0</v>
      </c>
      <c r="BE47" s="2"/>
      <c r="BF47">
        <v>0</v>
      </c>
      <c r="BG47">
        <v>0</v>
      </c>
      <c r="BH47">
        <v>0</v>
      </c>
    </row>
    <row r="48" spans="1:60" x14ac:dyDescent="0.25">
      <c r="A48">
        <v>47</v>
      </c>
      <c r="B48" s="2"/>
      <c r="C48" s="9">
        <v>1</v>
      </c>
      <c r="D48" t="s">
        <v>224</v>
      </c>
      <c r="E48">
        <v>0</v>
      </c>
      <c r="F48">
        <v>100</v>
      </c>
      <c r="G48" s="3">
        <v>3</v>
      </c>
      <c r="H48" s="2"/>
      <c r="I48" s="3">
        <v>45</v>
      </c>
      <c r="J48" t="s">
        <v>153</v>
      </c>
      <c r="K48" s="3" t="s">
        <v>153</v>
      </c>
      <c r="L48" t="s">
        <v>186</v>
      </c>
      <c r="M48" s="14"/>
      <c r="N48" s="6">
        <v>1.6063799999999999</v>
      </c>
      <c r="O48" s="6">
        <v>0.14698308136763905</v>
      </c>
      <c r="P48" s="6">
        <v>11.740114632934011</v>
      </c>
      <c r="Q48">
        <v>2</v>
      </c>
      <c r="R48" s="7">
        <v>30</v>
      </c>
      <c r="S48" s="7">
        <v>37.814439999999998</v>
      </c>
      <c r="T48" s="7">
        <v>32.185560000000002</v>
      </c>
      <c r="U48" s="2"/>
      <c r="V48">
        <v>0.19689999999999999</v>
      </c>
      <c r="W48" s="5">
        <v>0.24327267659690291</v>
      </c>
      <c r="X48">
        <v>0</v>
      </c>
      <c r="Y48" s="2"/>
      <c r="Z48" s="5">
        <v>1.60589256</v>
      </c>
      <c r="AA48" s="5">
        <v>0.17650418439459742</v>
      </c>
      <c r="AB48" s="6">
        <v>15.620513345250084</v>
      </c>
      <c r="AC48">
        <v>0.4</v>
      </c>
      <c r="AD48">
        <v>7</v>
      </c>
      <c r="AE48">
        <v>17.316559999999999</v>
      </c>
      <c r="AF48">
        <v>75.683440000000004</v>
      </c>
      <c r="AG48" s="2"/>
      <c r="AH48">
        <v>0.19689999999999999</v>
      </c>
      <c r="AI48" s="5">
        <v>0.20294561398953564</v>
      </c>
      <c r="AJ48">
        <v>0</v>
      </c>
      <c r="AK48" s="2"/>
      <c r="AL48" s="5">
        <v>0</v>
      </c>
      <c r="AM48" s="5">
        <v>0</v>
      </c>
      <c r="AN48" s="6">
        <v>0</v>
      </c>
      <c r="AO48">
        <v>0</v>
      </c>
      <c r="AP48">
        <v>0</v>
      </c>
      <c r="AQ48">
        <v>0</v>
      </c>
      <c r="AR48">
        <v>0</v>
      </c>
      <c r="AS48" s="2"/>
      <c r="AT48">
        <v>0</v>
      </c>
      <c r="AU48">
        <v>0</v>
      </c>
      <c r="AV48">
        <v>0</v>
      </c>
      <c r="AW48" s="2"/>
      <c r="AX48" s="6">
        <v>0</v>
      </c>
      <c r="AY48" s="6">
        <v>0</v>
      </c>
      <c r="AZ48" s="6">
        <v>0</v>
      </c>
      <c r="BA48">
        <v>0</v>
      </c>
      <c r="BB48">
        <v>0</v>
      </c>
      <c r="BC48">
        <v>0</v>
      </c>
      <c r="BD48">
        <v>0</v>
      </c>
      <c r="BE48" s="2"/>
      <c r="BF48">
        <v>0</v>
      </c>
      <c r="BG48">
        <v>0</v>
      </c>
      <c r="BH48">
        <v>0</v>
      </c>
    </row>
    <row r="49" spans="1:60" x14ac:dyDescent="0.25">
      <c r="A49">
        <v>48</v>
      </c>
      <c r="B49" s="2"/>
      <c r="C49" s="9">
        <v>1</v>
      </c>
      <c r="D49" t="s">
        <v>225</v>
      </c>
      <c r="E49">
        <v>0</v>
      </c>
      <c r="F49">
        <v>100</v>
      </c>
      <c r="G49" s="3">
        <v>3</v>
      </c>
      <c r="H49" s="2"/>
      <c r="I49" s="3">
        <v>55</v>
      </c>
      <c r="J49" t="s">
        <v>153</v>
      </c>
      <c r="K49" s="3" t="s">
        <v>153</v>
      </c>
      <c r="L49" t="s">
        <v>183</v>
      </c>
      <c r="M49" s="14"/>
      <c r="N49" s="6">
        <v>1.2104484576631696</v>
      </c>
      <c r="O49" s="6">
        <v>0.19486610373735991</v>
      </c>
      <c r="P49" s="6">
        <v>14.774334241668953</v>
      </c>
      <c r="Q49">
        <v>4</v>
      </c>
      <c r="R49" s="7">
        <v>17</v>
      </c>
      <c r="S49" s="7">
        <v>42.989910000000002</v>
      </c>
      <c r="T49" s="7">
        <v>40.010089999999998</v>
      </c>
      <c r="U49" s="2"/>
      <c r="V49">
        <v>0.19689999999999999</v>
      </c>
      <c r="W49" s="5">
        <v>0.24925489641110882</v>
      </c>
      <c r="X49">
        <v>0</v>
      </c>
      <c r="Y49" s="2"/>
      <c r="Z49" s="5">
        <v>1.7330066700000002</v>
      </c>
      <c r="AA49" s="5">
        <v>0.11307940060864814</v>
      </c>
      <c r="AB49" s="6">
        <v>5.3119872614701196</v>
      </c>
      <c r="AC49">
        <v>0.3</v>
      </c>
      <c r="AD49">
        <v>25</v>
      </c>
      <c r="AE49">
        <v>65.624669999999995</v>
      </c>
      <c r="AF49">
        <v>9.3753299999999999</v>
      </c>
      <c r="AG49" s="2"/>
      <c r="AH49">
        <v>0.19689999999999999</v>
      </c>
      <c r="AI49" s="5">
        <v>0.43041822713799899</v>
      </c>
      <c r="AJ49">
        <v>0</v>
      </c>
      <c r="AK49" s="2"/>
      <c r="AL49" s="5">
        <v>1.9596975600000002</v>
      </c>
      <c r="AM49" s="5">
        <v>8.1845983630783437E-2</v>
      </c>
      <c r="AN49" s="6">
        <v>1.3123399091213279</v>
      </c>
      <c r="AO49">
        <v>0.1</v>
      </c>
      <c r="AP49">
        <v>39</v>
      </c>
      <c r="AQ49">
        <v>53.603560000000002</v>
      </c>
      <c r="AR49">
        <v>7.3964400000000001</v>
      </c>
      <c r="AS49" s="2"/>
      <c r="AT49">
        <v>0.19689999999999999</v>
      </c>
      <c r="AU49" s="5">
        <v>0.40262417775559023</v>
      </c>
      <c r="AV49">
        <v>0</v>
      </c>
      <c r="AW49" s="2"/>
      <c r="AX49" s="6">
        <v>0</v>
      </c>
      <c r="AY49" s="6">
        <v>0</v>
      </c>
      <c r="AZ49" s="6">
        <v>0</v>
      </c>
      <c r="BA49">
        <v>0</v>
      </c>
      <c r="BB49">
        <v>0</v>
      </c>
      <c r="BC49">
        <v>0</v>
      </c>
      <c r="BD49">
        <v>0</v>
      </c>
      <c r="BE49" s="2"/>
      <c r="BF49">
        <v>0</v>
      </c>
      <c r="BG49">
        <v>0</v>
      </c>
      <c r="BH49">
        <v>0</v>
      </c>
    </row>
    <row r="50" spans="1:60" x14ac:dyDescent="0.25">
      <c r="A50">
        <v>49</v>
      </c>
      <c r="B50" s="2"/>
      <c r="C50" s="9">
        <v>1</v>
      </c>
      <c r="D50" t="s">
        <v>226</v>
      </c>
      <c r="E50">
        <v>0</v>
      </c>
      <c r="F50">
        <v>100</v>
      </c>
      <c r="G50" s="3">
        <v>3</v>
      </c>
      <c r="H50" s="2"/>
      <c r="I50" s="3">
        <v>55</v>
      </c>
      <c r="J50" t="s">
        <v>153</v>
      </c>
      <c r="K50" s="3" t="s">
        <v>153</v>
      </c>
      <c r="L50" t="s">
        <v>154</v>
      </c>
      <c r="M50" s="14"/>
      <c r="N50" s="6">
        <v>1.3249799999999998</v>
      </c>
      <c r="O50" s="6">
        <v>0.22729388987775595</v>
      </c>
      <c r="P50" s="6">
        <v>28.175682159346831</v>
      </c>
      <c r="Q50">
        <v>2</v>
      </c>
      <c r="R50" s="7">
        <v>3</v>
      </c>
      <c r="S50" s="7">
        <v>21.65673</v>
      </c>
      <c r="T50" s="7">
        <v>75.343270000000004</v>
      </c>
      <c r="U50" s="2"/>
      <c r="V50">
        <v>0.19689999999999999</v>
      </c>
      <c r="W50" s="5">
        <v>0.17123180445324204</v>
      </c>
      <c r="X50">
        <v>0</v>
      </c>
      <c r="Y50" s="2"/>
      <c r="Z50" s="5">
        <v>1.5909718400000001</v>
      </c>
      <c r="AA50" s="5">
        <v>0.1965824333689577</v>
      </c>
      <c r="AB50" s="6">
        <v>17.053904644720127</v>
      </c>
      <c r="AC50">
        <v>0.3</v>
      </c>
      <c r="AD50">
        <v>2</v>
      </c>
      <c r="AE50">
        <v>18.68984</v>
      </c>
      <c r="AF50">
        <v>79.310159999999996</v>
      </c>
      <c r="AG50" s="2"/>
      <c r="AH50">
        <v>0.19689999999999999</v>
      </c>
      <c r="AI50" s="5">
        <v>0.19489453217863559</v>
      </c>
      <c r="AJ50">
        <v>0</v>
      </c>
      <c r="AK50" s="2"/>
      <c r="AL50" s="5">
        <v>1.70913216</v>
      </c>
      <c r="AM50" s="5">
        <v>0.1881926618202327</v>
      </c>
      <c r="AN50" s="6">
        <v>10.638284786358062</v>
      </c>
      <c r="AO50">
        <v>0.2</v>
      </c>
      <c r="AP50">
        <v>4</v>
      </c>
      <c r="AQ50">
        <v>30.244160000000001</v>
      </c>
      <c r="AR50">
        <v>65.755840000000006</v>
      </c>
      <c r="AS50" s="2"/>
      <c r="AT50">
        <v>0.19689999999999999</v>
      </c>
      <c r="AU50" s="5">
        <v>0.27505890273445383</v>
      </c>
      <c r="AV50">
        <v>0</v>
      </c>
      <c r="AW50" s="2"/>
      <c r="AX50" s="6">
        <v>0</v>
      </c>
      <c r="AY50" s="6">
        <v>0</v>
      </c>
      <c r="AZ50" s="6">
        <v>0</v>
      </c>
      <c r="BA50">
        <v>0</v>
      </c>
      <c r="BB50">
        <v>0</v>
      </c>
      <c r="BC50">
        <v>0</v>
      </c>
      <c r="BD50">
        <v>0</v>
      </c>
      <c r="BE50" s="2"/>
      <c r="BF50">
        <v>0</v>
      </c>
      <c r="BG50">
        <v>0</v>
      </c>
      <c r="BH50">
        <v>0</v>
      </c>
    </row>
    <row r="51" spans="1:60" x14ac:dyDescent="0.25">
      <c r="A51">
        <v>50</v>
      </c>
      <c r="B51" s="2"/>
      <c r="C51" s="9">
        <v>1</v>
      </c>
      <c r="D51" t="s">
        <v>227</v>
      </c>
      <c r="E51">
        <v>0</v>
      </c>
      <c r="F51">
        <v>100</v>
      </c>
      <c r="G51" s="3">
        <v>3</v>
      </c>
      <c r="H51" s="2"/>
      <c r="I51" s="3">
        <v>55</v>
      </c>
      <c r="J51" t="s">
        <v>153</v>
      </c>
      <c r="K51" s="3" t="s">
        <v>153</v>
      </c>
      <c r="L51" t="s">
        <v>158</v>
      </c>
      <c r="M51" s="14"/>
      <c r="N51" s="6">
        <v>1.3747619999999998</v>
      </c>
      <c r="O51" s="6">
        <v>0.17308629475796666</v>
      </c>
      <c r="P51" s="6">
        <v>8.4760310603183928</v>
      </c>
      <c r="Q51">
        <v>2.2999999999999998</v>
      </c>
      <c r="R51" s="7">
        <v>15</v>
      </c>
      <c r="S51" s="7">
        <v>54.163029999999999</v>
      </c>
      <c r="T51" s="7">
        <v>30.836970000000001</v>
      </c>
      <c r="U51" s="2"/>
      <c r="V51">
        <v>0.19689999999999999</v>
      </c>
      <c r="W51" s="5">
        <v>0.28688377482854993</v>
      </c>
      <c r="X51">
        <v>0</v>
      </c>
      <c r="Y51" s="2"/>
      <c r="Z51" s="5">
        <v>1.5937952900000003</v>
      </c>
      <c r="AA51" s="5">
        <v>0.17371043182380275</v>
      </c>
      <c r="AB51" s="6">
        <v>13.79517683213318</v>
      </c>
      <c r="AC51">
        <v>0.3</v>
      </c>
      <c r="AD51">
        <v>6</v>
      </c>
      <c r="AE51">
        <v>51.213290000000001</v>
      </c>
      <c r="AF51">
        <v>42.786709999999999</v>
      </c>
      <c r="AG51" s="2"/>
      <c r="AH51">
        <v>0.19689999999999999</v>
      </c>
      <c r="AI51" s="5">
        <v>0.3618782074985038</v>
      </c>
      <c r="AJ51">
        <v>0</v>
      </c>
      <c r="AK51" s="2"/>
      <c r="AL51" s="5">
        <v>1.7476471</v>
      </c>
      <c r="AM51" s="5">
        <v>0.15250431768700248</v>
      </c>
      <c r="AN51" s="6">
        <v>6.3228389187266876</v>
      </c>
      <c r="AO51">
        <v>0.1</v>
      </c>
      <c r="AP51">
        <v>10</v>
      </c>
      <c r="AQ51">
        <v>57.853099999999998</v>
      </c>
      <c r="AR51">
        <v>32.146900000000002</v>
      </c>
      <c r="AS51" s="2"/>
      <c r="AT51">
        <v>0.19689999999999999</v>
      </c>
      <c r="AU51" s="5">
        <v>0.3924999775284439</v>
      </c>
      <c r="AV51">
        <v>0</v>
      </c>
      <c r="AW51" s="2"/>
      <c r="AX51" s="6">
        <v>0</v>
      </c>
      <c r="AY51" s="6">
        <v>0</v>
      </c>
      <c r="AZ51" s="6">
        <v>0</v>
      </c>
      <c r="BA51">
        <v>0</v>
      </c>
      <c r="BB51">
        <v>0</v>
      </c>
      <c r="BC51">
        <v>0</v>
      </c>
      <c r="BD51">
        <v>0</v>
      </c>
      <c r="BE51" s="2"/>
      <c r="BF51">
        <v>0</v>
      </c>
      <c r="BG51">
        <v>0</v>
      </c>
      <c r="BH51">
        <v>0</v>
      </c>
    </row>
    <row r="52" spans="1:60" x14ac:dyDescent="0.25">
      <c r="A52">
        <v>51</v>
      </c>
      <c r="B52" s="2"/>
      <c r="C52" s="9">
        <v>1</v>
      </c>
      <c r="D52" t="s">
        <v>228</v>
      </c>
      <c r="E52">
        <v>0</v>
      </c>
      <c r="F52">
        <v>100</v>
      </c>
      <c r="G52" s="3">
        <v>3</v>
      </c>
      <c r="H52" s="2"/>
      <c r="I52" s="3">
        <v>55</v>
      </c>
      <c r="J52" t="s">
        <v>153</v>
      </c>
      <c r="K52" s="3" t="s">
        <v>153</v>
      </c>
      <c r="L52" t="s">
        <v>183</v>
      </c>
      <c r="M52" s="14"/>
      <c r="N52" s="6">
        <v>1.439856</v>
      </c>
      <c r="O52" s="6">
        <v>0.16508329048689033</v>
      </c>
      <c r="P52" s="6">
        <v>15.828877496985099</v>
      </c>
      <c r="Q52">
        <v>2.4</v>
      </c>
      <c r="R52" s="7">
        <v>19</v>
      </c>
      <c r="S52" s="7">
        <v>35.719839999999998</v>
      </c>
      <c r="T52" s="7">
        <v>45.280160000000002</v>
      </c>
      <c r="U52" s="2"/>
      <c r="V52">
        <v>0.19689999999999999</v>
      </c>
      <c r="W52" s="5">
        <v>0.22695553871122212</v>
      </c>
      <c r="X52">
        <v>0</v>
      </c>
      <c r="Y52" s="2"/>
      <c r="Z52" s="5">
        <v>1.67863293</v>
      </c>
      <c r="AA52" s="5">
        <v>0.13270297682803311</v>
      </c>
      <c r="AB52" s="6">
        <v>9.9651890380287664</v>
      </c>
      <c r="AC52">
        <v>0.2</v>
      </c>
      <c r="AD52">
        <v>14</v>
      </c>
      <c r="AE52">
        <v>34.244929999999997</v>
      </c>
      <c r="AF52">
        <v>51.755070000000003</v>
      </c>
      <c r="AG52" s="2"/>
      <c r="AH52">
        <v>0.19689999999999999</v>
      </c>
      <c r="AI52" s="5">
        <v>0.29269876489047536</v>
      </c>
      <c r="AJ52">
        <v>0</v>
      </c>
      <c r="AK52" s="2"/>
      <c r="AL52" s="5">
        <v>1.86754022</v>
      </c>
      <c r="AM52" s="5">
        <v>7.7683588934428893E-2</v>
      </c>
      <c r="AN52" s="6">
        <v>3.8762150995022218</v>
      </c>
      <c r="AO52">
        <v>0.2</v>
      </c>
      <c r="AP52">
        <v>26</v>
      </c>
      <c r="AQ52">
        <v>33.252220000000001</v>
      </c>
      <c r="AR52">
        <v>40.747779999999999</v>
      </c>
      <c r="AS52" s="2"/>
      <c r="AT52">
        <v>0.19689999999999999</v>
      </c>
      <c r="AU52" s="5">
        <v>0.29323927284819939</v>
      </c>
      <c r="AV52">
        <v>0</v>
      </c>
      <c r="AW52" s="2"/>
      <c r="AX52" s="6">
        <v>0</v>
      </c>
      <c r="AY52" s="6">
        <v>0</v>
      </c>
      <c r="AZ52" s="6">
        <v>0</v>
      </c>
      <c r="BA52">
        <v>0</v>
      </c>
      <c r="BB52">
        <v>0</v>
      </c>
      <c r="BC52">
        <v>0</v>
      </c>
      <c r="BD52">
        <v>0</v>
      </c>
      <c r="BE52" s="2"/>
      <c r="BF52">
        <v>0</v>
      </c>
      <c r="BG52">
        <v>0</v>
      </c>
      <c r="BH52">
        <v>0</v>
      </c>
    </row>
    <row r="53" spans="1:60" x14ac:dyDescent="0.25">
      <c r="A53">
        <v>52</v>
      </c>
      <c r="B53" s="2"/>
      <c r="C53" s="9">
        <v>1</v>
      </c>
      <c r="D53" t="s">
        <v>229</v>
      </c>
      <c r="E53">
        <v>0</v>
      </c>
      <c r="F53">
        <v>100</v>
      </c>
      <c r="G53" s="3">
        <v>3</v>
      </c>
      <c r="H53" s="2"/>
      <c r="I53" s="3">
        <v>55</v>
      </c>
      <c r="J53" t="s">
        <v>153</v>
      </c>
      <c r="K53" s="3" t="s">
        <v>153</v>
      </c>
      <c r="L53" t="s">
        <v>173</v>
      </c>
      <c r="M53" s="14"/>
      <c r="N53" s="6">
        <v>1.5345259999999998</v>
      </c>
      <c r="O53" s="6">
        <v>0.16681807248895314</v>
      </c>
      <c r="P53" s="6">
        <v>5.9272254663673207</v>
      </c>
      <c r="Q53">
        <v>2.9</v>
      </c>
      <c r="R53" s="7">
        <v>35</v>
      </c>
      <c r="S53" s="7">
        <v>54.061340000000001</v>
      </c>
      <c r="T53" s="7">
        <v>10.93866</v>
      </c>
      <c r="U53" s="2"/>
      <c r="V53">
        <v>0.19689999999999999</v>
      </c>
      <c r="W53" s="5">
        <v>0.29973268372356859</v>
      </c>
      <c r="X53">
        <v>0</v>
      </c>
      <c r="Y53" s="2"/>
      <c r="Z53" s="5">
        <v>1.9751251599999997</v>
      </c>
      <c r="AA53" s="5">
        <v>1.1501218949883985E-2</v>
      </c>
      <c r="AB53" s="6">
        <v>0.57099619788304035</v>
      </c>
      <c r="AC53">
        <v>0.5</v>
      </c>
      <c r="AD53">
        <v>59</v>
      </c>
      <c r="AE53">
        <v>35.855159999999998</v>
      </c>
      <c r="AF53">
        <v>5.1448400000000003</v>
      </c>
      <c r="AG53" s="2"/>
      <c r="AH53">
        <v>0.19689999999999999</v>
      </c>
      <c r="AI53" s="5">
        <v>0.35081713315075513</v>
      </c>
      <c r="AJ53">
        <v>0</v>
      </c>
      <c r="AK53" s="2"/>
      <c r="AL53" s="5">
        <v>2.0929070500000004</v>
      </c>
      <c r="AM53" s="5">
        <v>3.9761336831715677E-2</v>
      </c>
      <c r="AN53" s="6">
        <v>0.35749722876223933</v>
      </c>
      <c r="AO53">
        <v>0.3</v>
      </c>
      <c r="AP53">
        <v>59</v>
      </c>
      <c r="AQ53">
        <v>35.225050000000003</v>
      </c>
      <c r="AR53">
        <v>5.7749499999999996</v>
      </c>
      <c r="AS53" s="2"/>
      <c r="AT53">
        <v>0.19689999999999999</v>
      </c>
      <c r="AU53" s="5">
        <v>0.35028322224930208</v>
      </c>
      <c r="AV53">
        <v>0</v>
      </c>
      <c r="AW53" s="2"/>
      <c r="AX53" s="6">
        <v>0</v>
      </c>
      <c r="AY53" s="6">
        <v>0</v>
      </c>
      <c r="AZ53" s="6">
        <v>0</v>
      </c>
      <c r="BA53">
        <v>0</v>
      </c>
      <c r="BB53">
        <v>0</v>
      </c>
      <c r="BC53">
        <v>0</v>
      </c>
      <c r="BD53">
        <v>0</v>
      </c>
      <c r="BE53" s="2"/>
      <c r="BF53">
        <v>0</v>
      </c>
      <c r="BG53">
        <v>0</v>
      </c>
      <c r="BH53">
        <v>0</v>
      </c>
    </row>
    <row r="54" spans="1:60" x14ac:dyDescent="0.25">
      <c r="A54">
        <v>53</v>
      </c>
      <c r="B54" s="2"/>
      <c r="C54" s="9">
        <v>1</v>
      </c>
      <c r="D54" t="s">
        <v>230</v>
      </c>
      <c r="E54">
        <v>0</v>
      </c>
      <c r="F54">
        <v>100</v>
      </c>
      <c r="G54" s="3">
        <v>2</v>
      </c>
      <c r="H54" s="2"/>
      <c r="I54" s="3">
        <v>25</v>
      </c>
      <c r="J54" t="s">
        <v>153</v>
      </c>
      <c r="K54" s="3" t="s">
        <v>153</v>
      </c>
      <c r="L54" t="s">
        <v>231</v>
      </c>
      <c r="M54" s="14"/>
      <c r="N54" s="6">
        <v>1.8677099999999998</v>
      </c>
      <c r="O54" s="6">
        <v>8.5840511933378244E-2</v>
      </c>
      <c r="P54" s="6">
        <v>4.8109116297543562</v>
      </c>
      <c r="Q54">
        <v>1.5</v>
      </c>
      <c r="R54" s="7">
        <v>49</v>
      </c>
      <c r="S54" s="7">
        <v>43.428260000000002</v>
      </c>
      <c r="T54" s="7">
        <v>7.5717400000000001</v>
      </c>
      <c r="U54" s="2"/>
      <c r="V54">
        <v>0.19689999999999999</v>
      </c>
      <c r="W54" s="5">
        <v>0.30349001802567466</v>
      </c>
      <c r="X54">
        <v>0</v>
      </c>
      <c r="Y54" s="2"/>
      <c r="Z54" s="5">
        <v>1.99840661</v>
      </c>
      <c r="AA54" s="5">
        <v>5.9514625677714483E-2</v>
      </c>
      <c r="AB54" s="6">
        <v>0.78616509564188064</v>
      </c>
      <c r="AC54">
        <v>0.2</v>
      </c>
      <c r="AD54">
        <v>51</v>
      </c>
      <c r="AE54">
        <v>42.618609999999997</v>
      </c>
      <c r="AF54">
        <v>6.3813899999999997</v>
      </c>
      <c r="AG54" s="2"/>
      <c r="AH54">
        <v>0.19689999999999999</v>
      </c>
      <c r="AI54" s="5">
        <v>0.37284911068771365</v>
      </c>
      <c r="AJ54">
        <v>0</v>
      </c>
      <c r="AK54" s="2"/>
      <c r="AL54" s="5">
        <v>0</v>
      </c>
      <c r="AM54" s="5">
        <v>0</v>
      </c>
      <c r="AN54" s="6">
        <v>0</v>
      </c>
      <c r="AO54">
        <v>0</v>
      </c>
      <c r="AP54">
        <v>0</v>
      </c>
      <c r="AQ54">
        <v>0</v>
      </c>
      <c r="AR54">
        <v>0</v>
      </c>
      <c r="AS54" s="2"/>
      <c r="AT54">
        <v>0</v>
      </c>
      <c r="AU54">
        <v>0</v>
      </c>
      <c r="AV54">
        <v>0</v>
      </c>
      <c r="AW54" s="2"/>
      <c r="AX54" s="6">
        <v>0</v>
      </c>
      <c r="AY54" s="6">
        <v>0</v>
      </c>
      <c r="AZ54" s="6">
        <v>0</v>
      </c>
      <c r="BA54">
        <v>0</v>
      </c>
      <c r="BB54">
        <v>0</v>
      </c>
      <c r="BC54">
        <v>0</v>
      </c>
      <c r="BD54">
        <v>0</v>
      </c>
      <c r="BE54" s="2"/>
      <c r="BF54">
        <v>0</v>
      </c>
      <c r="BG54">
        <v>0</v>
      </c>
      <c r="BH54">
        <v>0</v>
      </c>
    </row>
    <row r="55" spans="1:60" x14ac:dyDescent="0.25">
      <c r="A55">
        <v>54</v>
      </c>
      <c r="B55" s="2"/>
      <c r="C55" s="9">
        <v>1</v>
      </c>
      <c r="D55" t="s">
        <v>232</v>
      </c>
      <c r="E55">
        <v>0</v>
      </c>
      <c r="F55">
        <v>100</v>
      </c>
      <c r="G55" s="3">
        <v>3</v>
      </c>
      <c r="H55" s="2"/>
      <c r="I55" s="3">
        <v>55</v>
      </c>
      <c r="J55" t="s">
        <v>153</v>
      </c>
      <c r="K55" s="3" t="s">
        <v>153</v>
      </c>
      <c r="L55" t="s">
        <v>183</v>
      </c>
      <c r="M55" s="14"/>
      <c r="N55" s="6">
        <v>1.3845499999999997</v>
      </c>
      <c r="O55" s="6">
        <v>0.17108311853999367</v>
      </c>
      <c r="P55" s="6">
        <v>16.643842429319413</v>
      </c>
      <c r="Q55">
        <v>2.5</v>
      </c>
      <c r="R55" s="7">
        <v>16</v>
      </c>
      <c r="S55" s="7">
        <v>35.388860000000001</v>
      </c>
      <c r="T55" s="7">
        <v>48.611139999999999</v>
      </c>
      <c r="U55" s="2"/>
      <c r="V55">
        <v>0.19689999999999999</v>
      </c>
      <c r="W55" s="5">
        <v>0.22475927994348929</v>
      </c>
      <c r="X55">
        <v>0</v>
      </c>
      <c r="Y55" s="2"/>
      <c r="Z55" s="5">
        <v>1.7352231400000002</v>
      </c>
      <c r="AA55" s="5">
        <v>0.12467631007563165</v>
      </c>
      <c r="AB55" s="6">
        <v>6.0889237061808155</v>
      </c>
      <c r="AC55">
        <v>0.1</v>
      </c>
      <c r="AD55">
        <v>20</v>
      </c>
      <c r="AE55">
        <v>40.929139999999997</v>
      </c>
      <c r="AF55">
        <v>39.070860000000003</v>
      </c>
      <c r="AG55" s="2"/>
      <c r="AH55">
        <v>0.19689999999999999</v>
      </c>
      <c r="AI55" s="5">
        <v>0.32466848642153628</v>
      </c>
      <c r="AJ55">
        <v>0</v>
      </c>
      <c r="AK55" s="2"/>
      <c r="AL55" s="5">
        <v>1.7637972</v>
      </c>
      <c r="AM55" s="5">
        <v>0.16399342819309914</v>
      </c>
      <c r="AN55" s="6">
        <v>7.3947560208466596</v>
      </c>
      <c r="AO55">
        <v>0.1</v>
      </c>
      <c r="AP55">
        <v>9</v>
      </c>
      <c r="AQ55">
        <v>18.203199999999999</v>
      </c>
      <c r="AR55">
        <v>72.796800000000005</v>
      </c>
      <c r="AS55" s="2"/>
      <c r="AT55">
        <v>0.19689999999999999</v>
      </c>
      <c r="AU55" s="5">
        <v>0.21576759805108112</v>
      </c>
      <c r="AV55">
        <v>0</v>
      </c>
      <c r="AW55" s="2"/>
      <c r="AX55" s="6">
        <v>0</v>
      </c>
      <c r="AY55" s="6">
        <v>0</v>
      </c>
      <c r="AZ55" s="6">
        <v>0</v>
      </c>
      <c r="BA55">
        <v>0</v>
      </c>
      <c r="BB55">
        <v>0</v>
      </c>
      <c r="BC55">
        <v>0</v>
      </c>
      <c r="BD55">
        <v>0</v>
      </c>
      <c r="BE55" s="2"/>
      <c r="BF55">
        <v>0</v>
      </c>
      <c r="BG55">
        <v>0</v>
      </c>
      <c r="BH55">
        <v>0</v>
      </c>
    </row>
    <row r="56" spans="1:60" x14ac:dyDescent="0.25">
      <c r="A56">
        <v>55</v>
      </c>
      <c r="B56" s="2"/>
      <c r="C56" s="9">
        <v>1</v>
      </c>
      <c r="D56" t="s">
        <v>233</v>
      </c>
      <c r="E56">
        <v>0</v>
      </c>
      <c r="F56">
        <v>100</v>
      </c>
      <c r="G56" s="3">
        <v>3</v>
      </c>
      <c r="H56" s="2"/>
      <c r="I56" s="3">
        <v>55</v>
      </c>
      <c r="J56" t="s">
        <v>153</v>
      </c>
      <c r="K56" s="3" t="s">
        <v>153</v>
      </c>
      <c r="L56" t="s">
        <v>183</v>
      </c>
      <c r="M56" s="14"/>
      <c r="N56" s="6">
        <v>1.457044</v>
      </c>
      <c r="O56" s="6">
        <v>0.16402911452094776</v>
      </c>
      <c r="P56" s="6">
        <v>17.597865447843994</v>
      </c>
      <c r="Q56">
        <v>2.6</v>
      </c>
      <c r="R56" s="7">
        <v>22</v>
      </c>
      <c r="S56" s="7">
        <v>31.349900000000002</v>
      </c>
      <c r="T56" s="7">
        <v>46.650100000000002</v>
      </c>
      <c r="U56" s="2"/>
      <c r="V56">
        <v>0.19689999999999999</v>
      </c>
      <c r="W56" s="5">
        <v>0.21280918793870118</v>
      </c>
      <c r="X56">
        <v>0</v>
      </c>
      <c r="Y56" s="2"/>
      <c r="Z56" s="5">
        <v>1.7963336999999999</v>
      </c>
      <c r="AA56" s="5">
        <v>8.5328916374033781E-2</v>
      </c>
      <c r="AB56" s="6">
        <v>3.1852773981625604</v>
      </c>
      <c r="AC56">
        <v>0.5</v>
      </c>
      <c r="AD56">
        <v>36</v>
      </c>
      <c r="AE56">
        <v>55.663699999999999</v>
      </c>
      <c r="AF56">
        <v>8.3362999999999996</v>
      </c>
      <c r="AG56" s="2"/>
      <c r="AH56">
        <v>0.19689999999999999</v>
      </c>
      <c r="AI56" s="5">
        <v>0.4020690764659724</v>
      </c>
      <c r="AJ56">
        <v>0</v>
      </c>
      <c r="AK56" s="2"/>
      <c r="AL56" s="5">
        <v>1.93493428</v>
      </c>
      <c r="AM56" s="5">
        <v>8.526967335877722E-2</v>
      </c>
      <c r="AN56" s="6">
        <v>1.8525836692151569</v>
      </c>
      <c r="AO56">
        <v>0.2</v>
      </c>
      <c r="AP56">
        <v>37</v>
      </c>
      <c r="AQ56">
        <v>54.446280000000002</v>
      </c>
      <c r="AR56">
        <v>8.5537200000000002</v>
      </c>
      <c r="AS56" s="2"/>
      <c r="AT56">
        <v>0.19689999999999999</v>
      </c>
      <c r="AU56" s="5">
        <v>0.40271464962934261</v>
      </c>
      <c r="AV56">
        <v>0</v>
      </c>
      <c r="AW56" s="2"/>
      <c r="AX56" s="6">
        <v>0</v>
      </c>
      <c r="AY56" s="6">
        <v>0</v>
      </c>
      <c r="AZ56" s="6">
        <v>0</v>
      </c>
      <c r="BA56">
        <v>0</v>
      </c>
      <c r="BB56">
        <v>0</v>
      </c>
      <c r="BC56">
        <v>0</v>
      </c>
      <c r="BD56">
        <v>0</v>
      </c>
      <c r="BE56" s="2"/>
      <c r="BF56">
        <v>0</v>
      </c>
      <c r="BG56">
        <v>0</v>
      </c>
      <c r="BH56">
        <v>0</v>
      </c>
    </row>
    <row r="57" spans="1:60" x14ac:dyDescent="0.25">
      <c r="A57">
        <v>56</v>
      </c>
      <c r="B57" s="2"/>
      <c r="C57" s="9">
        <v>1</v>
      </c>
      <c r="D57" t="s">
        <v>234</v>
      </c>
      <c r="E57">
        <v>0</v>
      </c>
      <c r="F57">
        <v>100</v>
      </c>
      <c r="G57" s="3">
        <v>3</v>
      </c>
      <c r="H57" s="2"/>
      <c r="I57" s="3">
        <v>55</v>
      </c>
      <c r="J57" t="s">
        <v>153</v>
      </c>
      <c r="K57" s="3" t="s">
        <v>153</v>
      </c>
      <c r="L57" t="s">
        <v>183</v>
      </c>
      <c r="M57" s="14"/>
      <c r="N57" s="6">
        <v>1.5803099999999999</v>
      </c>
      <c r="O57" s="6">
        <v>0.14691344138168316</v>
      </c>
      <c r="P57" s="6">
        <v>17.276376538621147</v>
      </c>
      <c r="Q57">
        <v>1.5</v>
      </c>
      <c r="R57" s="7">
        <v>22</v>
      </c>
      <c r="S57" s="7">
        <v>31.349900000000002</v>
      </c>
      <c r="T57" s="7">
        <v>46.650100000000002</v>
      </c>
      <c r="U57" s="2"/>
      <c r="V57">
        <v>0.19689999999999999</v>
      </c>
      <c r="W57" s="5">
        <v>0.22982294601265868</v>
      </c>
      <c r="X57">
        <v>0</v>
      </c>
      <c r="Y57" s="2"/>
      <c r="Z57" s="5">
        <v>1.7963336999999999</v>
      </c>
      <c r="AA57" s="5">
        <v>8.5328916718234504E-2</v>
      </c>
      <c r="AB57" s="6">
        <v>3.1852773981625604</v>
      </c>
      <c r="AC57">
        <v>0.5</v>
      </c>
      <c r="AD57">
        <v>36</v>
      </c>
      <c r="AE57">
        <v>55.663699999999999</v>
      </c>
      <c r="AF57">
        <v>8.3362999999999996</v>
      </c>
      <c r="AG57" s="2"/>
      <c r="AH57">
        <v>0.19689999999999999</v>
      </c>
      <c r="AI57" s="5">
        <v>0.4020690764659724</v>
      </c>
      <c r="AJ57">
        <v>0</v>
      </c>
      <c r="AK57" s="2"/>
      <c r="AL57" s="5">
        <v>1.93493428</v>
      </c>
      <c r="AM57" s="5">
        <v>8.526967371859967E-2</v>
      </c>
      <c r="AN57" s="6">
        <v>1.8525836692151569</v>
      </c>
      <c r="AO57">
        <v>0.2</v>
      </c>
      <c r="AP57">
        <v>37</v>
      </c>
      <c r="AQ57">
        <v>54.446280000000002</v>
      </c>
      <c r="AR57">
        <v>8.5537200000000002</v>
      </c>
      <c r="AS57" s="2"/>
      <c r="AT57">
        <v>0.19689999999999999</v>
      </c>
      <c r="AU57" s="5">
        <v>0.40271464962934261</v>
      </c>
      <c r="AV57">
        <v>0</v>
      </c>
      <c r="AW57" s="2"/>
      <c r="AX57" s="6">
        <v>0</v>
      </c>
      <c r="AY57" s="6">
        <v>0</v>
      </c>
      <c r="AZ57" s="6">
        <v>0</v>
      </c>
      <c r="BA57">
        <v>0</v>
      </c>
      <c r="BB57">
        <v>0</v>
      </c>
      <c r="BC57">
        <v>0</v>
      </c>
      <c r="BD57">
        <v>0</v>
      </c>
      <c r="BE57" s="2"/>
      <c r="BF57">
        <v>0</v>
      </c>
      <c r="BG57">
        <v>0</v>
      </c>
      <c r="BH57">
        <v>0</v>
      </c>
    </row>
    <row r="58" spans="1:60" x14ac:dyDescent="0.25">
      <c r="A58">
        <v>57</v>
      </c>
      <c r="B58" s="2"/>
      <c r="C58" s="9">
        <v>1</v>
      </c>
      <c r="D58" t="s">
        <v>235</v>
      </c>
      <c r="E58">
        <v>0</v>
      </c>
      <c r="F58">
        <v>100</v>
      </c>
      <c r="G58" s="3">
        <v>3</v>
      </c>
      <c r="H58" s="2"/>
      <c r="I58" s="3">
        <v>55</v>
      </c>
      <c r="J58" t="s">
        <v>153</v>
      </c>
      <c r="K58" s="3" t="s">
        <v>153</v>
      </c>
      <c r="L58" t="s">
        <v>173</v>
      </c>
      <c r="M58" s="14"/>
      <c r="N58" s="6">
        <v>1.4897499999999999</v>
      </c>
      <c r="O58" s="6">
        <v>0.16922442555199618</v>
      </c>
      <c r="P58" s="6">
        <v>7.1658714167470938</v>
      </c>
      <c r="Q58">
        <v>2.5</v>
      </c>
      <c r="R58" s="7">
        <v>27</v>
      </c>
      <c r="S58" s="7">
        <v>53.865200000000002</v>
      </c>
      <c r="T58" s="7">
        <v>19.134799999999998</v>
      </c>
      <c r="U58" s="2"/>
      <c r="V58">
        <v>0.19689999999999999</v>
      </c>
      <c r="W58" s="5">
        <v>0.29267308753875876</v>
      </c>
      <c r="X58">
        <v>0</v>
      </c>
      <c r="Y58" s="2"/>
      <c r="Z58" s="5">
        <v>1.6034369900000001</v>
      </c>
      <c r="AA58" s="5">
        <v>0.17828597779077465</v>
      </c>
      <c r="AB58" s="6">
        <v>14.423926556067881</v>
      </c>
      <c r="AC58">
        <v>0.2</v>
      </c>
      <c r="AD58">
        <v>4</v>
      </c>
      <c r="AE58">
        <v>40.048990000000003</v>
      </c>
      <c r="AF58">
        <v>55.951009999999997</v>
      </c>
      <c r="AG58" s="2"/>
      <c r="AH58">
        <v>0.19689999999999999</v>
      </c>
      <c r="AI58" s="5">
        <v>0.31621275080444783</v>
      </c>
      <c r="AJ58">
        <v>0</v>
      </c>
      <c r="AK58" s="2"/>
      <c r="AL58" s="5">
        <v>1.70093699</v>
      </c>
      <c r="AM58" s="5">
        <v>0.18329154490145119</v>
      </c>
      <c r="AN58" s="6">
        <v>10.547693099216406</v>
      </c>
      <c r="AO58">
        <v>0.2</v>
      </c>
      <c r="AP58">
        <v>4</v>
      </c>
      <c r="AQ58">
        <v>40.048990000000003</v>
      </c>
      <c r="AR58">
        <v>55.951009999999997</v>
      </c>
      <c r="AS58" s="2"/>
      <c r="AT58">
        <v>0.19689999999999999</v>
      </c>
      <c r="AU58" s="5">
        <v>0.31621275080444783</v>
      </c>
      <c r="AV58">
        <v>0</v>
      </c>
      <c r="AW58" s="2"/>
      <c r="AX58" s="6">
        <v>0</v>
      </c>
      <c r="AY58" s="6">
        <v>0</v>
      </c>
      <c r="AZ58" s="6">
        <v>0</v>
      </c>
      <c r="BA58">
        <v>0</v>
      </c>
      <c r="BB58">
        <v>0</v>
      </c>
      <c r="BC58">
        <v>0</v>
      </c>
      <c r="BD58">
        <v>0</v>
      </c>
      <c r="BE58" s="2"/>
      <c r="BF58">
        <v>0</v>
      </c>
      <c r="BG58">
        <v>0</v>
      </c>
      <c r="BH58">
        <v>0</v>
      </c>
    </row>
    <row r="59" spans="1:60" x14ac:dyDescent="0.25">
      <c r="A59">
        <v>58</v>
      </c>
      <c r="B59" s="2"/>
      <c r="C59" s="9">
        <v>1</v>
      </c>
      <c r="D59" t="s">
        <v>236</v>
      </c>
      <c r="E59">
        <v>0</v>
      </c>
      <c r="F59">
        <v>100</v>
      </c>
      <c r="G59" s="3">
        <v>3</v>
      </c>
      <c r="H59" s="2"/>
      <c r="I59" s="3">
        <v>70</v>
      </c>
      <c r="J59" t="s">
        <v>153</v>
      </c>
      <c r="K59" s="3" t="s">
        <v>153</v>
      </c>
      <c r="L59" t="s">
        <v>154</v>
      </c>
      <c r="M59" s="14"/>
      <c r="N59" s="6">
        <v>1.3249799999999998</v>
      </c>
      <c r="O59" s="6">
        <v>0.2272938900017451</v>
      </c>
      <c r="P59" s="6">
        <v>28.175682159346831</v>
      </c>
      <c r="Q59">
        <v>2</v>
      </c>
      <c r="R59" s="7">
        <v>3</v>
      </c>
      <c r="S59" s="7">
        <v>21.65673</v>
      </c>
      <c r="T59" s="7">
        <v>75.343270000000004</v>
      </c>
      <c r="U59" s="2"/>
      <c r="V59">
        <v>0.19689999999999999</v>
      </c>
      <c r="W59" s="5">
        <v>0.17123180445324204</v>
      </c>
      <c r="X59">
        <v>0</v>
      </c>
      <c r="Y59" s="2"/>
      <c r="Z59" s="5">
        <v>1.61047184</v>
      </c>
      <c r="AA59" s="5">
        <v>0.19704919560540343</v>
      </c>
      <c r="AB59" s="6">
        <v>16.032482413286203</v>
      </c>
      <c r="AC59">
        <v>0.3</v>
      </c>
      <c r="AD59">
        <v>2</v>
      </c>
      <c r="AE59">
        <v>18.68984</v>
      </c>
      <c r="AF59">
        <v>79.310159999999996</v>
      </c>
      <c r="AG59" s="2"/>
      <c r="AH59">
        <v>0.19689999999999999</v>
      </c>
      <c r="AI59" s="5">
        <v>0.19489453217863559</v>
      </c>
      <c r="AJ59">
        <v>0</v>
      </c>
      <c r="AK59" s="2"/>
      <c r="AL59" s="5">
        <v>0</v>
      </c>
      <c r="AM59" s="5">
        <v>0</v>
      </c>
      <c r="AN59" s="6">
        <v>0</v>
      </c>
      <c r="AO59">
        <v>0</v>
      </c>
      <c r="AP59">
        <v>0</v>
      </c>
      <c r="AQ59">
        <v>0</v>
      </c>
      <c r="AR59">
        <v>0</v>
      </c>
      <c r="AS59" s="2"/>
      <c r="AT59">
        <v>0</v>
      </c>
      <c r="AU59">
        <v>0</v>
      </c>
      <c r="AV59">
        <v>0</v>
      </c>
      <c r="AW59" s="2"/>
      <c r="AX59" s="6">
        <v>0</v>
      </c>
      <c r="AY59" s="6">
        <v>0</v>
      </c>
      <c r="AZ59" s="6">
        <v>0</v>
      </c>
      <c r="BA59">
        <v>0</v>
      </c>
      <c r="BB59">
        <v>0</v>
      </c>
      <c r="BC59">
        <v>0</v>
      </c>
      <c r="BD59">
        <v>0</v>
      </c>
      <c r="BE59" s="2"/>
      <c r="BF59">
        <v>0</v>
      </c>
      <c r="BG59">
        <v>0</v>
      </c>
      <c r="BH59">
        <v>0</v>
      </c>
    </row>
    <row r="60" spans="1:60" x14ac:dyDescent="0.25">
      <c r="A60">
        <v>59</v>
      </c>
      <c r="B60" s="2"/>
      <c r="C60" s="9">
        <v>1</v>
      </c>
      <c r="D60" t="s">
        <v>237</v>
      </c>
      <c r="E60">
        <v>0</v>
      </c>
      <c r="F60">
        <v>100</v>
      </c>
      <c r="G60" s="3">
        <v>4</v>
      </c>
      <c r="H60" s="2"/>
      <c r="I60" s="3">
        <v>70</v>
      </c>
      <c r="J60" t="s">
        <v>153</v>
      </c>
      <c r="K60" s="3" t="s">
        <v>153</v>
      </c>
      <c r="L60" t="s">
        <v>158</v>
      </c>
      <c r="M60" s="14"/>
      <c r="N60" s="6">
        <v>1.4195439999999999</v>
      </c>
      <c r="O60" s="6">
        <v>0.1715302828956394</v>
      </c>
      <c r="P60" s="6">
        <v>7.4693838086538378</v>
      </c>
      <c r="Q60">
        <v>2.6</v>
      </c>
      <c r="R60" s="7">
        <v>22</v>
      </c>
      <c r="S60" s="7">
        <v>55.296570000000003</v>
      </c>
      <c r="T60" s="7">
        <v>22.703430000000001</v>
      </c>
      <c r="U60" s="2"/>
      <c r="V60">
        <v>0.19689999999999999</v>
      </c>
      <c r="W60" s="5">
        <v>0.29330628213201865</v>
      </c>
      <c r="X60">
        <v>0</v>
      </c>
      <c r="Y60" s="2"/>
      <c r="Z60" s="5">
        <v>1.7833336999999998</v>
      </c>
      <c r="AA60" s="5">
        <v>8.7489602286424273E-2</v>
      </c>
      <c r="AB60" s="6">
        <v>3.3406237740131175</v>
      </c>
      <c r="AC60">
        <v>0.5</v>
      </c>
      <c r="AD60">
        <v>36</v>
      </c>
      <c r="AE60">
        <v>55.663699999999999</v>
      </c>
      <c r="AF60">
        <v>8.3362999999999996</v>
      </c>
      <c r="AG60" s="2"/>
      <c r="AH60">
        <v>0.19689999999999999</v>
      </c>
      <c r="AI60" s="5">
        <v>0.4020690764659724</v>
      </c>
      <c r="AJ60">
        <v>0</v>
      </c>
      <c r="AK60" s="2"/>
      <c r="AL60" s="5">
        <v>1.84931628</v>
      </c>
      <c r="AM60" s="5">
        <v>7.4753360721616952E-2</v>
      </c>
      <c r="AN60" s="6">
        <v>2.5364153453292535</v>
      </c>
      <c r="AO60">
        <v>0.5</v>
      </c>
      <c r="AP60">
        <v>37</v>
      </c>
      <c r="AQ60">
        <v>54.446280000000002</v>
      </c>
      <c r="AR60">
        <v>8.5537200000000002</v>
      </c>
      <c r="AS60" s="2"/>
      <c r="AT60">
        <v>0.19689999999999999</v>
      </c>
      <c r="AU60" s="5">
        <v>0.398514099672724</v>
      </c>
      <c r="AV60">
        <v>0</v>
      </c>
      <c r="AW60" s="2"/>
      <c r="AX60" s="6">
        <v>0</v>
      </c>
      <c r="AY60" s="6">
        <v>0</v>
      </c>
      <c r="AZ60" s="6">
        <v>0</v>
      </c>
      <c r="BA60">
        <v>0</v>
      </c>
      <c r="BB60">
        <v>0</v>
      </c>
      <c r="BC60">
        <v>0</v>
      </c>
      <c r="BD60">
        <v>0</v>
      </c>
      <c r="BE60" s="2"/>
      <c r="BF60">
        <v>0</v>
      </c>
      <c r="BG60">
        <v>0</v>
      </c>
      <c r="BH60">
        <v>0</v>
      </c>
    </row>
    <row r="61" spans="1:60" x14ac:dyDescent="0.25">
      <c r="A61">
        <v>60</v>
      </c>
      <c r="B61" s="2"/>
      <c r="C61" s="9">
        <v>1</v>
      </c>
      <c r="D61" t="s">
        <v>238</v>
      </c>
      <c r="E61">
        <v>0</v>
      </c>
      <c r="F61">
        <v>100</v>
      </c>
      <c r="G61" s="3">
        <v>3</v>
      </c>
      <c r="H61" s="2"/>
      <c r="I61" s="3">
        <v>70</v>
      </c>
      <c r="J61" t="s">
        <v>153</v>
      </c>
      <c r="K61" s="3" t="s">
        <v>153</v>
      </c>
      <c r="L61" t="s">
        <v>173</v>
      </c>
      <c r="M61" s="14"/>
      <c r="N61" s="6">
        <v>1.4979499999999999</v>
      </c>
      <c r="O61" s="6">
        <v>0.16878012746823257</v>
      </c>
      <c r="P61" s="6">
        <v>6.5333486854879688</v>
      </c>
      <c r="Q61">
        <v>2.5</v>
      </c>
      <c r="R61" s="7">
        <v>28</v>
      </c>
      <c r="S61" s="7">
        <v>55.643949999999997</v>
      </c>
      <c r="T61" s="7">
        <v>16.35605</v>
      </c>
      <c r="U61" s="2"/>
      <c r="V61">
        <v>0.19689999999999999</v>
      </c>
      <c r="W61" s="5">
        <v>0.29910766536686617</v>
      </c>
      <c r="X61">
        <v>0</v>
      </c>
      <c r="Y61" s="2"/>
      <c r="Z61" s="5">
        <v>1.7059659300000001</v>
      </c>
      <c r="AA61" s="5">
        <v>0.13596980232717698</v>
      </c>
      <c r="AB61" s="6">
        <v>6.552435793047084</v>
      </c>
      <c r="AC61">
        <v>0.4</v>
      </c>
      <c r="AD61">
        <v>20</v>
      </c>
      <c r="AE61">
        <v>66.289929999999998</v>
      </c>
      <c r="AF61">
        <v>13.71007</v>
      </c>
      <c r="AG61" s="2"/>
      <c r="AH61">
        <v>0.19689999999999999</v>
      </c>
      <c r="AI61" s="5">
        <v>0.42774775793673875</v>
      </c>
      <c r="AJ61">
        <v>0</v>
      </c>
      <c r="AK61" s="2"/>
      <c r="AL61" s="5">
        <v>0</v>
      </c>
      <c r="AM61" s="5">
        <v>0</v>
      </c>
      <c r="AN61" s="6">
        <v>0</v>
      </c>
      <c r="AO61">
        <v>0</v>
      </c>
      <c r="AP61">
        <v>0</v>
      </c>
      <c r="AQ61">
        <v>0</v>
      </c>
      <c r="AR61">
        <v>0</v>
      </c>
      <c r="AS61" s="2"/>
      <c r="AT61">
        <v>0</v>
      </c>
      <c r="AU61">
        <v>0</v>
      </c>
      <c r="AV61">
        <v>0</v>
      </c>
      <c r="AW61" s="2"/>
      <c r="AX61" s="6">
        <v>0</v>
      </c>
      <c r="AY61" s="6">
        <v>0</v>
      </c>
      <c r="AZ61" s="6">
        <v>0</v>
      </c>
      <c r="BA61">
        <v>0</v>
      </c>
      <c r="BB61">
        <v>0</v>
      </c>
      <c r="BC61">
        <v>0</v>
      </c>
      <c r="BD61">
        <v>0</v>
      </c>
      <c r="BE61" s="2"/>
      <c r="BF61">
        <v>0</v>
      </c>
      <c r="BG61">
        <v>0</v>
      </c>
      <c r="BH61">
        <v>0</v>
      </c>
    </row>
    <row r="62" spans="1:60" x14ac:dyDescent="0.25">
      <c r="A62">
        <v>61</v>
      </c>
      <c r="B62" s="2"/>
      <c r="C62" s="9">
        <v>1</v>
      </c>
      <c r="D62" t="s">
        <v>239</v>
      </c>
      <c r="E62">
        <v>0</v>
      </c>
      <c r="F62">
        <v>100</v>
      </c>
      <c r="G62" s="3">
        <v>3</v>
      </c>
      <c r="H62" s="2"/>
      <c r="I62" s="3">
        <v>70</v>
      </c>
      <c r="J62" t="s">
        <v>153</v>
      </c>
      <c r="K62" s="3" t="s">
        <v>153</v>
      </c>
      <c r="L62" t="s">
        <v>183</v>
      </c>
      <c r="M62" s="14"/>
      <c r="N62" s="6">
        <v>1.2311464515235102</v>
      </c>
      <c r="O62" s="6">
        <v>0.19663499555062772</v>
      </c>
      <c r="P62" s="6">
        <v>13.50401135962287</v>
      </c>
      <c r="Q62">
        <v>4.2</v>
      </c>
      <c r="R62" s="7">
        <v>20</v>
      </c>
      <c r="S62" s="7">
        <v>44.051940000000002</v>
      </c>
      <c r="T62" s="7">
        <v>35.948059999999998</v>
      </c>
      <c r="U62" s="2"/>
      <c r="V62">
        <v>0.19689999999999999</v>
      </c>
      <c r="W62" s="5">
        <v>0.25423086007701928</v>
      </c>
      <c r="X62">
        <v>0</v>
      </c>
      <c r="Y62" s="2"/>
      <c r="Z62" s="5">
        <v>1.5760021800000001</v>
      </c>
      <c r="AA62" s="5">
        <v>0.19774900618416705</v>
      </c>
      <c r="AB62" s="6">
        <v>15.387280868406179</v>
      </c>
      <c r="AC62">
        <v>0.7</v>
      </c>
      <c r="AD62">
        <v>4</v>
      </c>
      <c r="AE62">
        <v>25.144179999999999</v>
      </c>
      <c r="AF62">
        <v>70.855819999999994</v>
      </c>
      <c r="AG62" s="2"/>
      <c r="AH62">
        <v>0.19689999999999999</v>
      </c>
      <c r="AI62" s="5">
        <v>0.24231339757210982</v>
      </c>
      <c r="AJ62">
        <v>0</v>
      </c>
      <c r="AK62" s="2"/>
      <c r="AL62" s="5">
        <v>0</v>
      </c>
      <c r="AM62" s="5">
        <v>0</v>
      </c>
      <c r="AN62" s="6">
        <v>0</v>
      </c>
      <c r="AO62">
        <v>0</v>
      </c>
      <c r="AP62">
        <v>0</v>
      </c>
      <c r="AQ62">
        <v>0</v>
      </c>
      <c r="AR62">
        <v>0</v>
      </c>
      <c r="AS62" s="2"/>
      <c r="AT62">
        <v>0</v>
      </c>
      <c r="AU62">
        <v>0</v>
      </c>
      <c r="AV62">
        <v>0</v>
      </c>
      <c r="AW62" s="2"/>
      <c r="AX62" s="6">
        <v>0</v>
      </c>
      <c r="AY62" s="6">
        <v>0</v>
      </c>
      <c r="AZ62" s="6">
        <v>0</v>
      </c>
      <c r="BA62">
        <v>0</v>
      </c>
      <c r="BB62">
        <v>0</v>
      </c>
      <c r="BC62">
        <v>0</v>
      </c>
      <c r="BD62">
        <v>0</v>
      </c>
      <c r="BE62" s="2"/>
      <c r="BF62">
        <v>0</v>
      </c>
      <c r="BG62">
        <v>0</v>
      </c>
      <c r="BH62">
        <v>0</v>
      </c>
    </row>
    <row r="63" spans="1:60" x14ac:dyDescent="0.25">
      <c r="A63">
        <v>62</v>
      </c>
      <c r="B63" s="2"/>
      <c r="C63" s="9">
        <v>1</v>
      </c>
      <c r="D63" t="s">
        <v>240</v>
      </c>
      <c r="E63">
        <v>0</v>
      </c>
      <c r="F63">
        <v>100</v>
      </c>
      <c r="G63" s="3">
        <v>3</v>
      </c>
      <c r="H63" s="2"/>
      <c r="I63" s="3">
        <v>55</v>
      </c>
      <c r="J63" t="s">
        <v>153</v>
      </c>
      <c r="K63" s="3" t="s">
        <v>153</v>
      </c>
      <c r="L63" t="s">
        <v>183</v>
      </c>
      <c r="M63" s="14"/>
      <c r="N63" s="6">
        <v>1.4727680000000001</v>
      </c>
      <c r="O63" s="6">
        <v>0.15989222438004602</v>
      </c>
      <c r="P63" s="6">
        <v>19.263355471324108</v>
      </c>
      <c r="Q63">
        <v>2.2000000000000002</v>
      </c>
      <c r="R63" s="7">
        <v>19</v>
      </c>
      <c r="S63" s="7">
        <v>29.738659999999999</v>
      </c>
      <c r="T63" s="7">
        <v>51.261339999999997</v>
      </c>
      <c r="U63" s="2"/>
      <c r="V63">
        <v>0.19689999999999999</v>
      </c>
      <c r="W63" s="5">
        <v>0.20815307162959973</v>
      </c>
      <c r="X63">
        <v>0</v>
      </c>
      <c r="Y63" s="2"/>
      <c r="Z63" s="5">
        <v>1.7108911100000002</v>
      </c>
      <c r="AA63" s="5">
        <v>0.12497994929802481</v>
      </c>
      <c r="AB63" s="6">
        <v>8.7915054671236881</v>
      </c>
      <c r="AC63">
        <v>0.2</v>
      </c>
      <c r="AD63">
        <v>17</v>
      </c>
      <c r="AE63">
        <v>23.903110000000002</v>
      </c>
      <c r="AF63">
        <v>59.096890000000002</v>
      </c>
      <c r="AG63" s="2"/>
      <c r="AH63">
        <v>0.19689999999999999</v>
      </c>
      <c r="AI63" s="5">
        <v>0.24893573739718095</v>
      </c>
      <c r="AJ63">
        <v>0</v>
      </c>
      <c r="AK63" s="2"/>
      <c r="AL63" s="5">
        <v>1.8755551699999999</v>
      </c>
      <c r="AM63" s="5">
        <v>7.3772537183265735E-2</v>
      </c>
      <c r="AN63" s="6">
        <v>3.6577932741213819</v>
      </c>
      <c r="AO63">
        <v>0.2</v>
      </c>
      <c r="AP63">
        <v>27</v>
      </c>
      <c r="AQ63">
        <v>31.067170000000001</v>
      </c>
      <c r="AR63">
        <v>41.932830000000003</v>
      </c>
      <c r="AS63" s="2"/>
      <c r="AT63">
        <v>0.19689999999999999</v>
      </c>
      <c r="AU63" s="5">
        <v>0.28376803721281701</v>
      </c>
      <c r="AV63">
        <v>0</v>
      </c>
      <c r="AW63" s="2"/>
      <c r="AX63" s="6">
        <v>0</v>
      </c>
      <c r="AY63" s="6">
        <v>0</v>
      </c>
      <c r="AZ63" s="6">
        <v>0</v>
      </c>
      <c r="BA63">
        <v>0</v>
      </c>
      <c r="BB63">
        <v>0</v>
      </c>
      <c r="BC63">
        <v>0</v>
      </c>
      <c r="BD63">
        <v>0</v>
      </c>
      <c r="BE63" s="2"/>
      <c r="BF63">
        <v>0</v>
      </c>
      <c r="BG63">
        <v>0</v>
      </c>
      <c r="BH63">
        <v>0</v>
      </c>
    </row>
    <row r="64" spans="1:60" x14ac:dyDescent="0.25">
      <c r="A64">
        <v>63</v>
      </c>
      <c r="B64" s="2"/>
      <c r="C64" s="9">
        <v>1</v>
      </c>
      <c r="D64" t="s">
        <v>241</v>
      </c>
      <c r="E64">
        <v>0</v>
      </c>
      <c r="F64">
        <v>100</v>
      </c>
      <c r="G64" s="3">
        <v>3</v>
      </c>
      <c r="H64" s="2"/>
      <c r="I64" s="3">
        <v>55</v>
      </c>
      <c r="J64" t="s">
        <v>153</v>
      </c>
      <c r="K64" s="3" t="s">
        <v>153</v>
      </c>
      <c r="L64" t="s">
        <v>173</v>
      </c>
      <c r="M64" s="14"/>
      <c r="N64" s="6">
        <v>1.5427439999999999</v>
      </c>
      <c r="O64" s="6">
        <v>0.16362549345808458</v>
      </c>
      <c r="P64" s="6">
        <v>5.6632636801071472</v>
      </c>
      <c r="Q64">
        <v>2.6</v>
      </c>
      <c r="R64" s="7">
        <v>33</v>
      </c>
      <c r="S64" s="7">
        <v>56.203690000000002</v>
      </c>
      <c r="T64" s="7">
        <v>10.79631</v>
      </c>
      <c r="U64" s="2"/>
      <c r="V64">
        <v>0.19689999999999999</v>
      </c>
      <c r="W64" s="5">
        <v>0.30488502219402552</v>
      </c>
      <c r="X64">
        <v>0</v>
      </c>
      <c r="Y64" s="2"/>
      <c r="Z64" s="5">
        <v>1.7963336999999999</v>
      </c>
      <c r="AA64" s="5">
        <v>8.5328916808143723E-2</v>
      </c>
      <c r="AB64" s="6">
        <v>3.1852773981625604</v>
      </c>
      <c r="AC64">
        <v>0.5</v>
      </c>
      <c r="AD64">
        <v>36</v>
      </c>
      <c r="AE64">
        <v>55.663699999999999</v>
      </c>
      <c r="AF64">
        <v>8.3362999999999996</v>
      </c>
      <c r="AG64" s="2"/>
      <c r="AH64">
        <v>0.19689999999999999</v>
      </c>
      <c r="AI64" s="5">
        <v>0.4020690764659724</v>
      </c>
      <c r="AJ64">
        <v>0</v>
      </c>
      <c r="AK64" s="2"/>
      <c r="AL64" s="5">
        <v>1.93493428</v>
      </c>
      <c r="AM64" s="5">
        <v>8.5269673698347093E-2</v>
      </c>
      <c r="AN64" s="6">
        <v>1.8525836692151569</v>
      </c>
      <c r="AO64">
        <v>0.2</v>
      </c>
      <c r="AP64">
        <v>37</v>
      </c>
      <c r="AQ64">
        <v>54.446280000000002</v>
      </c>
      <c r="AR64">
        <v>8.5537200000000002</v>
      </c>
      <c r="AS64" s="2"/>
      <c r="AT64">
        <v>0.19689999999999999</v>
      </c>
      <c r="AU64" s="5">
        <v>0.40271464962934261</v>
      </c>
      <c r="AV64">
        <v>0</v>
      </c>
      <c r="AW64" s="2"/>
      <c r="AX64" s="6">
        <v>0</v>
      </c>
      <c r="AY64" s="6">
        <v>0</v>
      </c>
      <c r="AZ64" s="6">
        <v>0</v>
      </c>
      <c r="BA64">
        <v>0</v>
      </c>
      <c r="BB64">
        <v>0</v>
      </c>
      <c r="BC64">
        <v>0</v>
      </c>
      <c r="BD64">
        <v>0</v>
      </c>
      <c r="BE64" s="2"/>
      <c r="BF64">
        <v>0</v>
      </c>
      <c r="BG64">
        <v>0</v>
      </c>
      <c r="BH64">
        <v>0</v>
      </c>
    </row>
    <row r="65" spans="1:60" x14ac:dyDescent="0.25">
      <c r="A65">
        <v>64</v>
      </c>
      <c r="B65" s="2"/>
      <c r="C65" s="9">
        <v>1</v>
      </c>
      <c r="D65" t="s">
        <v>242</v>
      </c>
      <c r="E65">
        <v>0</v>
      </c>
      <c r="F65">
        <v>100</v>
      </c>
      <c r="G65" s="3">
        <v>3</v>
      </c>
      <c r="H65" s="2"/>
      <c r="I65" s="3">
        <v>55</v>
      </c>
      <c r="J65" t="s">
        <v>153</v>
      </c>
      <c r="K65" s="3" t="s">
        <v>153</v>
      </c>
      <c r="L65" t="s">
        <v>162</v>
      </c>
      <c r="M65" s="14"/>
      <c r="N65" s="6">
        <v>1.3592679999999999</v>
      </c>
      <c r="O65" s="6">
        <v>0.20303590592845117</v>
      </c>
      <c r="P65" s="6">
        <v>23.313578098914437</v>
      </c>
      <c r="Q65">
        <v>2.2000000000000002</v>
      </c>
      <c r="R65" s="7">
        <v>9</v>
      </c>
      <c r="S65" s="7">
        <v>26.80348</v>
      </c>
      <c r="T65" s="7">
        <v>64.196520000000007</v>
      </c>
      <c r="U65" s="2"/>
      <c r="V65">
        <v>0.19689999999999999</v>
      </c>
      <c r="W65" s="5">
        <v>0.19796519900067663</v>
      </c>
      <c r="X65">
        <v>0</v>
      </c>
      <c r="Y65" s="2"/>
      <c r="Z65" s="5">
        <v>1.67863293</v>
      </c>
      <c r="AA65" s="5">
        <v>0.13270297639056117</v>
      </c>
      <c r="AB65" s="6">
        <v>9.9651890380287664</v>
      </c>
      <c r="AC65">
        <v>0.2</v>
      </c>
      <c r="AD65">
        <v>14</v>
      </c>
      <c r="AE65">
        <v>34.244929999999997</v>
      </c>
      <c r="AF65">
        <v>51.755070000000003</v>
      </c>
      <c r="AG65" s="2"/>
      <c r="AH65">
        <v>0.19689999999999999</v>
      </c>
      <c r="AI65" s="5">
        <v>0.29269876489047536</v>
      </c>
      <c r="AJ65">
        <v>0</v>
      </c>
      <c r="AK65" s="2"/>
      <c r="AL65" s="5">
        <v>1.86754022</v>
      </c>
      <c r="AM65" s="5">
        <v>7.7683588904982198E-2</v>
      </c>
      <c r="AN65" s="6">
        <v>3.8762150995022218</v>
      </c>
      <c r="AO65">
        <v>0.2</v>
      </c>
      <c r="AP65">
        <v>26</v>
      </c>
      <c r="AQ65">
        <v>33.252220000000001</v>
      </c>
      <c r="AR65">
        <v>40.747779999999999</v>
      </c>
      <c r="AS65" s="2"/>
      <c r="AT65">
        <v>0.19689999999999999</v>
      </c>
      <c r="AU65" s="5">
        <v>0.29323927284819939</v>
      </c>
      <c r="AV65">
        <v>0</v>
      </c>
      <c r="AW65" s="2"/>
      <c r="AX65" s="6">
        <v>0</v>
      </c>
      <c r="AY65" s="6">
        <v>0</v>
      </c>
      <c r="AZ65" s="6">
        <v>0</v>
      </c>
      <c r="BA65">
        <v>0</v>
      </c>
      <c r="BB65">
        <v>0</v>
      </c>
      <c r="BC65">
        <v>0</v>
      </c>
      <c r="BD65">
        <v>0</v>
      </c>
      <c r="BE65" s="2"/>
      <c r="BF65">
        <v>0</v>
      </c>
      <c r="BG65">
        <v>0</v>
      </c>
      <c r="BH65">
        <v>0</v>
      </c>
    </row>
    <row r="66" spans="1:60" x14ac:dyDescent="0.25">
      <c r="A66">
        <v>65</v>
      </c>
      <c r="B66" s="2"/>
      <c r="C66" s="9">
        <v>1</v>
      </c>
      <c r="D66" t="s">
        <v>243</v>
      </c>
      <c r="E66">
        <v>0</v>
      </c>
      <c r="F66">
        <v>100</v>
      </c>
      <c r="G66" s="3">
        <v>3</v>
      </c>
      <c r="H66" s="2"/>
      <c r="I66" s="3">
        <v>55</v>
      </c>
      <c r="J66" t="s">
        <v>153</v>
      </c>
      <c r="K66" s="3" t="s">
        <v>153</v>
      </c>
      <c r="L66" t="s">
        <v>183</v>
      </c>
      <c r="M66" s="14"/>
      <c r="N66" s="6">
        <v>1.5048799999999998</v>
      </c>
      <c r="O66" s="6">
        <v>0.15618401415573205</v>
      </c>
      <c r="P66" s="6">
        <v>18.911773720960451</v>
      </c>
      <c r="Q66">
        <v>2</v>
      </c>
      <c r="R66" s="7">
        <v>20</v>
      </c>
      <c r="S66" s="7">
        <v>29.75909</v>
      </c>
      <c r="T66" s="7">
        <v>50.24091</v>
      </c>
      <c r="U66" s="2"/>
      <c r="V66">
        <v>0.19689999999999999</v>
      </c>
      <c r="W66" s="5">
        <v>0.21018252236954713</v>
      </c>
      <c r="X66">
        <v>0</v>
      </c>
      <c r="Y66" s="2"/>
      <c r="Z66" s="5">
        <v>1.7075764300000003</v>
      </c>
      <c r="AA66" s="5">
        <v>0.12803295645139248</v>
      </c>
      <c r="AB66" s="6">
        <v>8.3130297309882923</v>
      </c>
      <c r="AC66">
        <v>0.2</v>
      </c>
      <c r="AD66">
        <v>18</v>
      </c>
      <c r="AE66">
        <v>35.88843</v>
      </c>
      <c r="AF66">
        <v>46.11157</v>
      </c>
      <c r="AG66" s="2"/>
      <c r="AH66">
        <v>0.19689999999999999</v>
      </c>
      <c r="AI66" s="5">
        <v>0.30085164581442658</v>
      </c>
      <c r="AJ66">
        <v>0</v>
      </c>
      <c r="AK66" s="2"/>
      <c r="AL66" s="5">
        <v>1.8364904599999998</v>
      </c>
      <c r="AM66" s="5">
        <v>0.11558633571047289</v>
      </c>
      <c r="AN66" s="6">
        <v>4.8233704474123824</v>
      </c>
      <c r="AO66">
        <v>0.2</v>
      </c>
      <c r="AP66">
        <v>22</v>
      </c>
      <c r="AQ66">
        <v>38.502459999999999</v>
      </c>
      <c r="AR66">
        <v>39.497540000000001</v>
      </c>
      <c r="AS66" s="2"/>
      <c r="AT66">
        <v>0.19689999999999999</v>
      </c>
      <c r="AU66" s="5">
        <v>0.3145888279404449</v>
      </c>
      <c r="AV66">
        <v>0</v>
      </c>
      <c r="AW66" s="2"/>
      <c r="AX66" s="6">
        <v>0</v>
      </c>
      <c r="AY66" s="6">
        <v>0</v>
      </c>
      <c r="AZ66" s="6">
        <v>0</v>
      </c>
      <c r="BA66">
        <v>0</v>
      </c>
      <c r="BB66">
        <v>0</v>
      </c>
      <c r="BC66">
        <v>0</v>
      </c>
      <c r="BD66">
        <v>0</v>
      </c>
      <c r="BE66" s="2"/>
      <c r="BF66">
        <v>0</v>
      </c>
      <c r="BG66">
        <v>0</v>
      </c>
      <c r="BH66">
        <v>0</v>
      </c>
    </row>
    <row r="67" spans="1:60" x14ac:dyDescent="0.25">
      <c r="A67">
        <v>66</v>
      </c>
      <c r="B67" s="2"/>
      <c r="C67" s="9">
        <v>1</v>
      </c>
      <c r="D67" t="s">
        <v>244</v>
      </c>
      <c r="E67">
        <v>0</v>
      </c>
      <c r="F67">
        <v>100</v>
      </c>
      <c r="G67" s="3">
        <v>3</v>
      </c>
      <c r="H67" s="2"/>
      <c r="I67" s="3">
        <v>55</v>
      </c>
      <c r="J67" t="s">
        <v>153</v>
      </c>
      <c r="K67" s="3" t="s">
        <v>153</v>
      </c>
      <c r="L67" t="s">
        <v>173</v>
      </c>
      <c r="M67" s="14"/>
      <c r="N67" s="6">
        <v>1.4979499999999999</v>
      </c>
      <c r="O67" s="6">
        <v>0.16878012737646284</v>
      </c>
      <c r="P67" s="6">
        <v>6.5333486854879688</v>
      </c>
      <c r="Q67">
        <v>2.5</v>
      </c>
      <c r="R67" s="7">
        <v>28</v>
      </c>
      <c r="S67" s="7">
        <v>55.643949999999997</v>
      </c>
      <c r="T67" s="7">
        <v>16.35605</v>
      </c>
      <c r="U67" s="2"/>
      <c r="V67">
        <v>0.19689999999999999</v>
      </c>
      <c r="W67" s="5">
        <v>0.29910766536686617</v>
      </c>
      <c r="X67">
        <v>0</v>
      </c>
      <c r="Y67" s="2"/>
      <c r="Z67" s="5">
        <v>1.7513616900000002</v>
      </c>
      <c r="AA67" s="5">
        <v>0.10025667721490644</v>
      </c>
      <c r="AB67" s="6">
        <v>3.9017991524134601</v>
      </c>
      <c r="AC67">
        <v>0.7</v>
      </c>
      <c r="AD67">
        <v>33</v>
      </c>
      <c r="AE67">
        <v>56.203690000000002</v>
      </c>
      <c r="AF67">
        <v>10.79631</v>
      </c>
      <c r="AG67" s="2"/>
      <c r="AH67">
        <v>0.19689999999999999</v>
      </c>
      <c r="AI67" s="5">
        <v>0.39355861253837798</v>
      </c>
      <c r="AJ67">
        <v>0</v>
      </c>
      <c r="AK67" s="2"/>
      <c r="AL67" s="5">
        <v>1.9011524099999999</v>
      </c>
      <c r="AM67" s="5">
        <v>6.9302625529488432E-2</v>
      </c>
      <c r="AN67" s="6">
        <v>2.409341305081123</v>
      </c>
      <c r="AO67">
        <v>0.3</v>
      </c>
      <c r="AP67">
        <v>34</v>
      </c>
      <c r="AQ67">
        <v>54.970410000000001</v>
      </c>
      <c r="AR67">
        <v>11.029590000000001</v>
      </c>
      <c r="AS67" s="2"/>
      <c r="AT67">
        <v>0.19689999999999999</v>
      </c>
      <c r="AU67" s="5">
        <v>0.40000885758348553</v>
      </c>
      <c r="AV67">
        <v>0</v>
      </c>
      <c r="AW67" s="2"/>
      <c r="AX67" s="6">
        <v>0</v>
      </c>
      <c r="AY67" s="6">
        <v>0</v>
      </c>
      <c r="AZ67" s="6">
        <v>0</v>
      </c>
      <c r="BA67">
        <v>0</v>
      </c>
      <c r="BB67">
        <v>0</v>
      </c>
      <c r="BC67">
        <v>0</v>
      </c>
      <c r="BD67">
        <v>0</v>
      </c>
      <c r="BE67" s="2"/>
      <c r="BF67">
        <v>0</v>
      </c>
      <c r="BG67">
        <v>0</v>
      </c>
      <c r="BH67">
        <v>0</v>
      </c>
    </row>
    <row r="68" spans="1:60" x14ac:dyDescent="0.25">
      <c r="A68">
        <v>67</v>
      </c>
      <c r="B68" s="2"/>
      <c r="C68" s="9">
        <v>1</v>
      </c>
      <c r="D68" t="s">
        <v>245</v>
      </c>
      <c r="E68">
        <v>0</v>
      </c>
      <c r="F68">
        <v>100</v>
      </c>
      <c r="G68" s="3">
        <v>3</v>
      </c>
      <c r="H68" s="2"/>
      <c r="I68" s="3">
        <v>55</v>
      </c>
      <c r="J68" t="s">
        <v>153</v>
      </c>
      <c r="K68" s="3" t="s">
        <v>153</v>
      </c>
      <c r="L68" t="s">
        <v>183</v>
      </c>
      <c r="M68" s="14"/>
      <c r="N68" s="6">
        <v>1.035000338062098</v>
      </c>
      <c r="O68" s="6">
        <v>0.27015224641446778</v>
      </c>
      <c r="P68" s="6">
        <v>10.499228555173096</v>
      </c>
      <c r="Q68">
        <v>5.6</v>
      </c>
      <c r="R68" s="7">
        <v>8</v>
      </c>
      <c r="S68" s="7">
        <v>47.301670000000001</v>
      </c>
      <c r="T68" s="7">
        <v>44.698329999999999</v>
      </c>
      <c r="U68" s="2"/>
      <c r="V68">
        <v>0.19689999999999999</v>
      </c>
      <c r="W68" s="5">
        <v>0.26052485443767337</v>
      </c>
      <c r="X68">
        <v>0</v>
      </c>
      <c r="Y68" s="2"/>
      <c r="Z68" s="5">
        <v>1.5890464599999998</v>
      </c>
      <c r="AA68" s="5">
        <v>0.19570033746019239</v>
      </c>
      <c r="AB68" s="6">
        <v>17.083103695460149</v>
      </c>
      <c r="AC68">
        <v>0.4</v>
      </c>
      <c r="AD68">
        <v>3</v>
      </c>
      <c r="AE68">
        <v>17.77046</v>
      </c>
      <c r="AF68">
        <v>79.22954</v>
      </c>
      <c r="AG68" s="2"/>
      <c r="AH68">
        <v>0.19689999999999999</v>
      </c>
      <c r="AI68" s="5">
        <v>0.19091405605445663</v>
      </c>
      <c r="AJ68">
        <v>0</v>
      </c>
      <c r="AK68" s="2"/>
      <c r="AL68" s="5">
        <v>1.7116245399999996</v>
      </c>
      <c r="AM68" s="5">
        <v>0.19324992910469613</v>
      </c>
      <c r="AN68" s="6">
        <v>11.773334826038999</v>
      </c>
      <c r="AO68">
        <v>0.2</v>
      </c>
      <c r="AP68">
        <v>3</v>
      </c>
      <c r="AQ68">
        <v>14.436540000000001</v>
      </c>
      <c r="AR68">
        <v>82.563460000000006</v>
      </c>
      <c r="AS68" s="2"/>
      <c r="AT68">
        <v>0.19689999999999999</v>
      </c>
      <c r="AU68" s="5">
        <v>0.16210775787285478</v>
      </c>
      <c r="AV68">
        <v>0</v>
      </c>
      <c r="AW68" s="2"/>
      <c r="AX68" s="6">
        <v>0</v>
      </c>
      <c r="AY68" s="6">
        <v>0</v>
      </c>
      <c r="AZ68" s="6">
        <v>0</v>
      </c>
      <c r="BA68">
        <v>0</v>
      </c>
      <c r="BB68">
        <v>0</v>
      </c>
      <c r="BC68">
        <v>0</v>
      </c>
      <c r="BD68">
        <v>0</v>
      </c>
      <c r="BE68" s="2"/>
      <c r="BF68">
        <v>0</v>
      </c>
      <c r="BG68">
        <v>0</v>
      </c>
      <c r="BH68">
        <v>0</v>
      </c>
    </row>
    <row r="69" spans="1:60" x14ac:dyDescent="0.25">
      <c r="A69">
        <v>68</v>
      </c>
      <c r="B69" s="2"/>
      <c r="C69" s="9">
        <v>1</v>
      </c>
      <c r="D69" t="s">
        <v>246</v>
      </c>
      <c r="E69">
        <v>0</v>
      </c>
      <c r="F69">
        <v>100</v>
      </c>
      <c r="G69" s="3">
        <v>3</v>
      </c>
      <c r="H69" s="2"/>
      <c r="I69" s="3">
        <v>55</v>
      </c>
      <c r="J69" t="s">
        <v>153</v>
      </c>
      <c r="K69" s="3" t="s">
        <v>153</v>
      </c>
      <c r="L69" t="s">
        <v>158</v>
      </c>
      <c r="M69" s="14"/>
      <c r="N69" s="6">
        <v>1.0857246071351281</v>
      </c>
      <c r="O69" s="6">
        <v>0.22964030657649998</v>
      </c>
      <c r="P69" s="6">
        <v>2.3493035433337295</v>
      </c>
      <c r="Q69">
        <v>5</v>
      </c>
      <c r="R69" s="7">
        <v>10</v>
      </c>
      <c r="S69" s="7">
        <v>79.241150000000005</v>
      </c>
      <c r="T69" s="7">
        <v>10.758850000000001</v>
      </c>
      <c r="U69" s="2"/>
      <c r="V69">
        <v>0.19689999999999999</v>
      </c>
      <c r="W69" s="5">
        <v>0.34979995825126559</v>
      </c>
      <c r="X69">
        <v>0</v>
      </c>
      <c r="Y69" s="2"/>
      <c r="Z69" s="5">
        <v>1.5698032599999998</v>
      </c>
      <c r="AA69" s="5">
        <v>0.18965320875171479</v>
      </c>
      <c r="AB69" s="6">
        <v>15.726459024939089</v>
      </c>
      <c r="AC69">
        <v>0.6</v>
      </c>
      <c r="AD69">
        <v>5</v>
      </c>
      <c r="AE69">
        <v>30.539259999999999</v>
      </c>
      <c r="AF69">
        <v>64.460740000000001</v>
      </c>
      <c r="AG69" s="2"/>
      <c r="AH69">
        <v>0.19689999999999999</v>
      </c>
      <c r="AI69" s="5">
        <v>0.27182208543395314</v>
      </c>
      <c r="AJ69">
        <v>0</v>
      </c>
      <c r="AK69" s="2"/>
      <c r="AL69" s="5">
        <v>1.6968874599999999</v>
      </c>
      <c r="AM69" s="5">
        <v>0.16196057858472163</v>
      </c>
      <c r="AN69" s="6">
        <v>9.6749009205387271</v>
      </c>
      <c r="AO69">
        <v>0.5</v>
      </c>
      <c r="AP69">
        <v>9</v>
      </c>
      <c r="AQ69">
        <v>42.617460000000001</v>
      </c>
      <c r="AR69">
        <v>48.382539999999999</v>
      </c>
      <c r="AS69" s="2"/>
      <c r="AT69">
        <v>0.19689999999999999</v>
      </c>
      <c r="AU69" s="5">
        <v>0.32364369304850371</v>
      </c>
      <c r="AV69">
        <v>0</v>
      </c>
      <c r="AW69" s="2"/>
      <c r="AX69" s="6">
        <v>0</v>
      </c>
      <c r="AY69" s="6">
        <v>0</v>
      </c>
      <c r="AZ69" s="6">
        <v>0</v>
      </c>
      <c r="BA69">
        <v>0</v>
      </c>
      <c r="BB69">
        <v>0</v>
      </c>
      <c r="BC69">
        <v>0</v>
      </c>
      <c r="BD69">
        <v>0</v>
      </c>
      <c r="BE69" s="2"/>
      <c r="BF69">
        <v>0</v>
      </c>
      <c r="BG69">
        <v>0</v>
      </c>
      <c r="BH69">
        <v>0</v>
      </c>
    </row>
    <row r="70" spans="1:60" x14ac:dyDescent="0.25">
      <c r="A70">
        <v>69</v>
      </c>
      <c r="B70" s="2"/>
      <c r="C70" s="9">
        <v>1</v>
      </c>
      <c r="D70" t="s">
        <v>247</v>
      </c>
      <c r="E70">
        <v>0</v>
      </c>
      <c r="F70">
        <v>100</v>
      </c>
      <c r="G70" s="3">
        <v>2</v>
      </c>
      <c r="H70" s="2"/>
      <c r="I70" s="3">
        <v>25</v>
      </c>
      <c r="J70" t="s">
        <v>153</v>
      </c>
      <c r="K70" s="3" t="s">
        <v>153</v>
      </c>
      <c r="L70" t="s">
        <v>162</v>
      </c>
      <c r="M70" s="14"/>
      <c r="N70" s="6">
        <v>1.254014</v>
      </c>
      <c r="O70" s="6">
        <v>0.23164767053411867</v>
      </c>
      <c r="P70" s="6">
        <v>32.626789806046538</v>
      </c>
      <c r="Q70">
        <v>3.1</v>
      </c>
      <c r="R70" s="7">
        <v>7</v>
      </c>
      <c r="S70" s="7">
        <v>18.089960000000001</v>
      </c>
      <c r="T70" s="7">
        <v>74.910039999999995</v>
      </c>
      <c r="U70" s="2"/>
      <c r="V70">
        <v>0.19689999999999999</v>
      </c>
      <c r="W70" s="5">
        <v>0.15779742245412645</v>
      </c>
      <c r="X70">
        <v>0</v>
      </c>
      <c r="Y70" s="2"/>
      <c r="Z70" s="5">
        <v>1.6710315800000002</v>
      </c>
      <c r="AA70" s="5">
        <v>0.1705467368773993</v>
      </c>
      <c r="AB70" s="6">
        <v>11.47830177608604</v>
      </c>
      <c r="AC70">
        <v>0.3</v>
      </c>
      <c r="AD70">
        <v>7</v>
      </c>
      <c r="AE70">
        <v>40.249580000000002</v>
      </c>
      <c r="AF70">
        <v>52.750419999999998</v>
      </c>
      <c r="AG70" s="2"/>
      <c r="AH70">
        <v>0.19689999999999999</v>
      </c>
      <c r="AI70" s="5">
        <v>0.31630106750454567</v>
      </c>
      <c r="AJ70">
        <v>0</v>
      </c>
      <c r="AK70" s="2"/>
      <c r="AL70" s="5">
        <v>0</v>
      </c>
      <c r="AM70" s="5">
        <v>0</v>
      </c>
      <c r="AN70" s="6">
        <v>0</v>
      </c>
      <c r="AO70">
        <v>0</v>
      </c>
      <c r="AP70">
        <v>0</v>
      </c>
      <c r="AQ70">
        <v>0</v>
      </c>
      <c r="AR70">
        <v>0</v>
      </c>
      <c r="AS70" s="2"/>
      <c r="AT70">
        <v>0</v>
      </c>
      <c r="AU70">
        <v>0</v>
      </c>
      <c r="AV70">
        <v>0</v>
      </c>
      <c r="AW70" s="2"/>
      <c r="AX70" s="6">
        <v>0</v>
      </c>
      <c r="AY70" s="6">
        <v>0</v>
      </c>
      <c r="AZ70" s="6">
        <v>0</v>
      </c>
      <c r="BA70">
        <v>0</v>
      </c>
      <c r="BB70">
        <v>0</v>
      </c>
      <c r="BC70">
        <v>0</v>
      </c>
      <c r="BD70">
        <v>0</v>
      </c>
      <c r="BE70" s="2"/>
      <c r="BF70">
        <v>0</v>
      </c>
      <c r="BG70">
        <v>0</v>
      </c>
      <c r="BH70">
        <v>0</v>
      </c>
    </row>
    <row r="71" spans="1:60" x14ac:dyDescent="0.25">
      <c r="A71">
        <v>70</v>
      </c>
      <c r="B71" s="2"/>
      <c r="C71" s="9">
        <v>1</v>
      </c>
      <c r="D71" t="s">
        <v>248</v>
      </c>
      <c r="E71">
        <v>0</v>
      </c>
      <c r="F71">
        <v>100</v>
      </c>
      <c r="G71" s="3">
        <v>2</v>
      </c>
      <c r="H71" s="2"/>
      <c r="I71" s="3">
        <v>25</v>
      </c>
      <c r="J71" t="s">
        <v>153</v>
      </c>
      <c r="K71" s="3" t="s">
        <v>153</v>
      </c>
      <c r="L71" t="s">
        <v>158</v>
      </c>
      <c r="M71" s="14"/>
      <c r="N71" s="6">
        <v>1.43448</v>
      </c>
      <c r="O71" s="6">
        <v>0.16790214497061845</v>
      </c>
      <c r="P71" s="6">
        <v>6.2142919800605254</v>
      </c>
      <c r="Q71">
        <v>2</v>
      </c>
      <c r="R71" s="7">
        <v>18</v>
      </c>
      <c r="S71" s="7">
        <v>60.80274</v>
      </c>
      <c r="T71" s="7">
        <v>21.19726</v>
      </c>
      <c r="U71" s="2"/>
      <c r="V71">
        <v>0.19689999999999999</v>
      </c>
      <c r="W71" s="5">
        <v>0.31252357230361955</v>
      </c>
      <c r="X71">
        <v>0</v>
      </c>
      <c r="Y71" s="2"/>
      <c r="Z71" s="5">
        <v>1.6522952900000003</v>
      </c>
      <c r="AA71" s="5">
        <v>0.17182583683341804</v>
      </c>
      <c r="AB71" s="6">
        <v>11.451013677551567</v>
      </c>
      <c r="AC71">
        <v>0.3</v>
      </c>
      <c r="AD71">
        <v>6</v>
      </c>
      <c r="AE71">
        <v>51.213290000000001</v>
      </c>
      <c r="AF71">
        <v>42.786709999999999</v>
      </c>
      <c r="AG71" s="2"/>
      <c r="AH71">
        <v>0.19689999999999999</v>
      </c>
      <c r="AI71" s="5">
        <v>0.3618782074985038</v>
      </c>
      <c r="AJ71">
        <v>0</v>
      </c>
      <c r="AK71" s="2"/>
      <c r="AL71" s="5">
        <v>0</v>
      </c>
      <c r="AM71" s="5">
        <v>0</v>
      </c>
      <c r="AN71" s="6">
        <v>0</v>
      </c>
      <c r="AO71">
        <v>0</v>
      </c>
      <c r="AP71">
        <v>0</v>
      </c>
      <c r="AQ71">
        <v>0</v>
      </c>
      <c r="AR71">
        <v>0</v>
      </c>
      <c r="AS71" s="2"/>
      <c r="AT71">
        <v>0</v>
      </c>
      <c r="AU71">
        <v>0</v>
      </c>
      <c r="AV71">
        <v>0</v>
      </c>
      <c r="AW71" s="2"/>
      <c r="AX71" s="6">
        <v>0</v>
      </c>
      <c r="AY71" s="6">
        <v>0</v>
      </c>
      <c r="AZ71" s="6">
        <v>0</v>
      </c>
      <c r="BA71">
        <v>0</v>
      </c>
      <c r="BB71">
        <v>0</v>
      </c>
      <c r="BC71">
        <v>0</v>
      </c>
      <c r="BD71">
        <v>0</v>
      </c>
      <c r="BE71" s="2"/>
      <c r="BF71">
        <v>0</v>
      </c>
      <c r="BG71">
        <v>0</v>
      </c>
      <c r="BH71">
        <v>0</v>
      </c>
    </row>
    <row r="72" spans="1:60" x14ac:dyDescent="0.25">
      <c r="A72">
        <v>71</v>
      </c>
      <c r="B72" s="2"/>
      <c r="C72" s="9">
        <v>1</v>
      </c>
      <c r="D72" t="s">
        <v>249</v>
      </c>
      <c r="E72">
        <v>0</v>
      </c>
      <c r="F72">
        <v>100</v>
      </c>
      <c r="G72" s="3">
        <v>3</v>
      </c>
      <c r="H72" s="2"/>
      <c r="I72" s="3">
        <v>55</v>
      </c>
      <c r="J72" t="s">
        <v>153</v>
      </c>
      <c r="K72" s="3" t="s">
        <v>153</v>
      </c>
      <c r="L72" t="s">
        <v>162</v>
      </c>
      <c r="M72" s="14"/>
      <c r="N72" s="6">
        <v>1.0852240060018576</v>
      </c>
      <c r="O72" s="6">
        <v>0.2582291435805219</v>
      </c>
      <c r="P72" s="6">
        <v>33.2175606531938</v>
      </c>
      <c r="Q72">
        <v>4</v>
      </c>
      <c r="R72" s="7">
        <v>5</v>
      </c>
      <c r="S72" s="7">
        <v>22.42784</v>
      </c>
      <c r="T72" s="7">
        <v>72.572159999999997</v>
      </c>
      <c r="U72" s="2"/>
      <c r="V72">
        <v>0.19689999999999999</v>
      </c>
      <c r="W72" s="5">
        <v>0.17626312541833714</v>
      </c>
      <c r="X72">
        <v>0</v>
      </c>
      <c r="Y72" s="2"/>
      <c r="Z72" s="5">
        <v>1.5532112500000002</v>
      </c>
      <c r="AA72" s="5">
        <v>0.19603004414735109</v>
      </c>
      <c r="AB72" s="6">
        <v>16.280050351771809</v>
      </c>
      <c r="AC72">
        <v>0.7</v>
      </c>
      <c r="AD72">
        <v>4</v>
      </c>
      <c r="AE72">
        <v>30.853249999999999</v>
      </c>
      <c r="AF72">
        <v>65.146749999999997</v>
      </c>
      <c r="AG72" s="2"/>
      <c r="AH72">
        <v>0.19689999999999999</v>
      </c>
      <c r="AI72" s="5">
        <v>0.2702057408799553</v>
      </c>
      <c r="AJ72">
        <v>0</v>
      </c>
      <c r="AK72" s="2"/>
      <c r="AL72" s="5">
        <v>1.8855557000000001</v>
      </c>
      <c r="AM72" s="5">
        <v>7.371215095795236E-2</v>
      </c>
      <c r="AN72" s="6">
        <v>3.0015984207231043</v>
      </c>
      <c r="AO72">
        <v>0.3</v>
      </c>
      <c r="AP72">
        <v>31</v>
      </c>
      <c r="AQ72">
        <v>48.973700000000001</v>
      </c>
      <c r="AR72">
        <v>20.026299999999999</v>
      </c>
      <c r="AS72" s="2"/>
      <c r="AT72">
        <v>0.19689999999999999</v>
      </c>
      <c r="AU72" s="5">
        <v>0.37037650569729913</v>
      </c>
      <c r="AV72">
        <v>0</v>
      </c>
      <c r="AW72" s="2"/>
      <c r="AX72" s="6">
        <v>0</v>
      </c>
      <c r="AY72" s="6">
        <v>0</v>
      </c>
      <c r="AZ72" s="6">
        <v>0</v>
      </c>
      <c r="BA72">
        <v>0</v>
      </c>
      <c r="BB72">
        <v>0</v>
      </c>
      <c r="BC72">
        <v>0</v>
      </c>
      <c r="BD72">
        <v>0</v>
      </c>
      <c r="BE72" s="2"/>
      <c r="BF72">
        <v>0</v>
      </c>
      <c r="BG72">
        <v>0</v>
      </c>
      <c r="BH72">
        <v>0</v>
      </c>
    </row>
  </sheetData>
  <phoneticPr fontId="3" type="noConversion"/>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6F738-9B91-41CB-851A-FCB563242024}">
  <dimension ref="A1:T287"/>
  <sheetViews>
    <sheetView topLeftCell="A256" workbookViewId="0">
      <selection activeCell="K215" sqref="K215:K285"/>
    </sheetView>
  </sheetViews>
  <sheetFormatPr defaultRowHeight="15" x14ac:dyDescent="0.25"/>
  <cols>
    <col min="3" max="6" width="11.42578125" bestFit="1" customWidth="1"/>
    <col min="7" max="7" width="11.42578125" customWidth="1"/>
    <col min="11" max="11" width="12" bestFit="1" customWidth="1"/>
  </cols>
  <sheetData>
    <row r="1" spans="1:12" x14ac:dyDescent="0.25">
      <c r="A1" t="s">
        <v>275</v>
      </c>
      <c r="B1" t="s">
        <v>276</v>
      </c>
      <c r="C1" t="s">
        <v>279</v>
      </c>
      <c r="D1" t="s">
        <v>283</v>
      </c>
      <c r="E1" t="s">
        <v>280</v>
      </c>
      <c r="F1" t="s">
        <v>284</v>
      </c>
      <c r="G1" t="s">
        <v>278</v>
      </c>
      <c r="H1" t="s">
        <v>281</v>
      </c>
      <c r="I1" t="s">
        <v>282</v>
      </c>
      <c r="J1" s="31" t="s">
        <v>277</v>
      </c>
      <c r="K1" s="32" t="s">
        <v>285</v>
      </c>
      <c r="L1" t="s">
        <v>286</v>
      </c>
    </row>
    <row r="2" spans="1:12" x14ac:dyDescent="0.25">
      <c r="A2">
        <v>101</v>
      </c>
      <c r="B2">
        <v>6</v>
      </c>
      <c r="C2" s="35">
        <v>0.53055003133901901</v>
      </c>
      <c r="D2" s="35">
        <v>0.21641916733974101</v>
      </c>
      <c r="E2" s="35">
        <v>1.20294528557783</v>
      </c>
      <c r="F2" s="35">
        <v>3.02321423017036E-3</v>
      </c>
      <c r="G2" s="35">
        <v>0</v>
      </c>
      <c r="H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0.34327761841615834</v>
      </c>
      <c r="I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9.7576529411360177E-2</v>
      </c>
      <c r="J2" s="34">
        <f>data_fitted_retention_second_pso__3[[#This Row],[FC]]-data_fitted_retention_second_pso__3[[#This Row],[WP]]</f>
        <v>0.24570108900479815</v>
      </c>
      <c r="K2" s="36">
        <f t="shared" ref="K2:K65" si="0">IFERROR(J2,0)</f>
        <v>0.24570108900479815</v>
      </c>
      <c r="L2">
        <v>0.24303549799999999</v>
      </c>
    </row>
    <row r="3" spans="1:12" x14ac:dyDescent="0.25">
      <c r="A3">
        <v>102</v>
      </c>
      <c r="B3">
        <v>6</v>
      </c>
      <c r="C3" s="35">
        <v>0.45446788905267699</v>
      </c>
      <c r="D3" s="35">
        <v>1.6923039608549E-3</v>
      </c>
      <c r="E3" s="35">
        <v>1.3740924188764201</v>
      </c>
      <c r="F3" s="35">
        <v>4.4064741099849401E-3</v>
      </c>
      <c r="G3" s="35">
        <v>0</v>
      </c>
      <c r="H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0.23823497011819378</v>
      </c>
      <c r="I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7.0740768602820497E-2</v>
      </c>
      <c r="J3" s="34">
        <f>data_fitted_retention_second_pso__3[[#This Row],[FC]]-data_fitted_retention_second_pso__3[[#This Row],[WP]]</f>
        <v>0.16749420151537328</v>
      </c>
      <c r="K3" s="36">
        <f t="shared" si="0"/>
        <v>0.16749420151537328</v>
      </c>
      <c r="L3">
        <v>0.29352518399999999</v>
      </c>
    </row>
    <row r="4" spans="1:12" x14ac:dyDescent="0.25">
      <c r="A4">
        <v>103</v>
      </c>
      <c r="B4">
        <v>6</v>
      </c>
      <c r="C4" s="35">
        <v>0.51097618269373102</v>
      </c>
      <c r="D4" s="35">
        <v>6.9852474878252802E-2</v>
      </c>
      <c r="E4" s="35">
        <v>1.21362414669192</v>
      </c>
      <c r="F4" s="35">
        <v>4.5577605094745104E-3</v>
      </c>
      <c r="G4" s="35">
        <v>0</v>
      </c>
      <c r="H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0.32562301341253574</v>
      </c>
      <c r="I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0.104646912882478</v>
      </c>
      <c r="J4" s="34">
        <f>data_fitted_retention_second_pso__3[[#This Row],[FC]]-data_fitted_retention_second_pso__3[[#This Row],[WP]]</f>
        <v>0.22097610053005773</v>
      </c>
      <c r="K4" s="36">
        <f t="shared" si="0"/>
        <v>0.22097610053005773</v>
      </c>
      <c r="L4">
        <v>0.28439556599999993</v>
      </c>
    </row>
    <row r="5" spans="1:12" x14ac:dyDescent="0.25">
      <c r="A5">
        <v>104</v>
      </c>
      <c r="B5">
        <v>6</v>
      </c>
      <c r="C5" s="35">
        <v>0.47488083166106199</v>
      </c>
      <c r="D5" s="35">
        <v>0.14702460311788701</v>
      </c>
      <c r="E5" s="35">
        <v>1.1563298217048801</v>
      </c>
      <c r="F5" s="35">
        <v>5.4672242592206802E-3</v>
      </c>
      <c r="G5" s="35">
        <v>0</v>
      </c>
      <c r="H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0.32980789656339504</v>
      </c>
      <c r="I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0.13686603563771496</v>
      </c>
      <c r="J5" s="34">
        <f>data_fitted_retention_second_pso__3[[#This Row],[FC]]-data_fitted_retention_second_pso__3[[#This Row],[WP]]</f>
        <v>0.19294186092568008</v>
      </c>
      <c r="K5" s="36">
        <f t="shared" si="0"/>
        <v>0.19294186092568008</v>
      </c>
      <c r="L5">
        <v>0.22059425000000007</v>
      </c>
    </row>
    <row r="6" spans="1:12" x14ac:dyDescent="0.25">
      <c r="A6">
        <v>105</v>
      </c>
      <c r="B6">
        <v>6</v>
      </c>
      <c r="C6" s="35">
        <v>0.50805463047077903</v>
      </c>
      <c r="D6" s="35">
        <v>8.7579310368402202E-3</v>
      </c>
      <c r="E6" s="35">
        <v>1.3238395781291501</v>
      </c>
      <c r="F6" s="35">
        <v>3.8981693748549998E-3</v>
      </c>
      <c r="G6" s="35">
        <v>0</v>
      </c>
      <c r="H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0.2815009130899494</v>
      </c>
      <c r="I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7.1915684585767137E-2</v>
      </c>
      <c r="J6" s="34">
        <f>data_fitted_retention_second_pso__3[[#This Row],[FC]]-data_fitted_retention_second_pso__3[[#This Row],[WP]]</f>
        <v>0.20958522850418226</v>
      </c>
      <c r="K6" s="36">
        <f t="shared" si="0"/>
        <v>0.20958522850418226</v>
      </c>
      <c r="L6">
        <v>0.35753196600000009</v>
      </c>
    </row>
    <row r="7" spans="1:12" x14ac:dyDescent="0.25">
      <c r="A7">
        <v>106</v>
      </c>
      <c r="B7">
        <v>6</v>
      </c>
      <c r="C7" s="35">
        <v>0.48906242540320999</v>
      </c>
      <c r="D7" s="35">
        <v>9.3734618789033603E-4</v>
      </c>
      <c r="E7" s="35">
        <v>1.39390909920011</v>
      </c>
      <c r="F7" s="35">
        <v>7.9870186216980804E-3</v>
      </c>
      <c r="G7" s="35">
        <v>0</v>
      </c>
      <c r="H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0.25112392322928834</v>
      </c>
      <c r="I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7.9412086653422628E-2</v>
      </c>
      <c r="J7" s="34">
        <f>data_fitted_retention_second_pso__3[[#This Row],[FC]]-data_fitted_retention_second_pso__3[[#This Row],[WP]]</f>
        <v>0.1717118365758657</v>
      </c>
      <c r="K7" s="36">
        <f t="shared" si="0"/>
        <v>0.1717118365758657</v>
      </c>
      <c r="L7">
        <v>0.29156512999999995</v>
      </c>
    </row>
    <row r="8" spans="1:12" x14ac:dyDescent="0.25">
      <c r="A8">
        <v>107</v>
      </c>
      <c r="B8">
        <v>6</v>
      </c>
      <c r="C8" s="35">
        <v>0.48689069494019199</v>
      </c>
      <c r="D8" s="35">
        <v>4.76538355859559E-2</v>
      </c>
      <c r="E8" s="35">
        <v>1.2314948904572001</v>
      </c>
      <c r="F8" s="35">
        <v>4.0908312257786402E-3</v>
      </c>
      <c r="G8" s="35">
        <v>0</v>
      </c>
      <c r="H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0.30270208004009963</v>
      </c>
      <c r="I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9.3146146044999781E-2</v>
      </c>
      <c r="J8" s="34">
        <f>data_fitted_retention_second_pso__3[[#This Row],[FC]]-data_fitted_retention_second_pso__3[[#This Row],[WP]]</f>
        <v>0.20955593399509986</v>
      </c>
      <c r="K8" s="36">
        <f t="shared" si="0"/>
        <v>0.20955593399509986</v>
      </c>
      <c r="L8">
        <v>0.28473827600000001</v>
      </c>
    </row>
    <row r="9" spans="1:12" x14ac:dyDescent="0.25">
      <c r="A9">
        <v>108</v>
      </c>
      <c r="B9">
        <v>6</v>
      </c>
      <c r="C9" s="35">
        <v>0.51680078287730902</v>
      </c>
      <c r="D9" s="35">
        <v>5.9897326283060499E-2</v>
      </c>
      <c r="E9" s="35">
        <v>1.20120420135795</v>
      </c>
      <c r="F9" s="35">
        <v>5.4485470589656698E-3</v>
      </c>
      <c r="G9" s="35">
        <v>0</v>
      </c>
      <c r="H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0.33522275183213374</v>
      </c>
      <c r="I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0.11963304506435583</v>
      </c>
      <c r="J9" s="34">
        <f>data_fitted_retention_second_pso__3[[#This Row],[FC]]-data_fitted_retention_second_pso__3[[#This Row],[WP]]</f>
        <v>0.21558970676777789</v>
      </c>
      <c r="K9" s="36">
        <f t="shared" si="0"/>
        <v>0.21558970676777789</v>
      </c>
      <c r="L9">
        <v>0.28862633999999998</v>
      </c>
    </row>
    <row r="10" spans="1:12" x14ac:dyDescent="0.25">
      <c r="A10">
        <v>109</v>
      </c>
      <c r="B10">
        <v>6</v>
      </c>
      <c r="C10" s="35">
        <v>0.50705776942953296</v>
      </c>
      <c r="D10" s="35">
        <v>8.5548167543913808E-3</v>
      </c>
      <c r="E10" s="35">
        <v>1.41212836303492</v>
      </c>
      <c r="F10" s="35">
        <v>3.6051204265897E-3</v>
      </c>
      <c r="G10" s="35">
        <v>0</v>
      </c>
      <c r="H1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0.25560040489324065</v>
      </c>
      <c r="I1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3.8675453542258251E-2</v>
      </c>
      <c r="J10" s="34">
        <f>data_fitted_retention_second_pso__3[[#This Row],[FC]]-data_fitted_retention_second_pso__3[[#This Row],[WP]]</f>
        <v>0.21692495135098239</v>
      </c>
      <c r="K10" s="36">
        <f t="shared" si="0"/>
        <v>0.21692495135098239</v>
      </c>
      <c r="L10">
        <v>0.38275667600000007</v>
      </c>
    </row>
    <row r="11" spans="1:12" x14ac:dyDescent="0.25">
      <c r="A11">
        <v>110</v>
      </c>
      <c r="B11">
        <v>6</v>
      </c>
      <c r="C11" s="35">
        <v>0.51996206389307797</v>
      </c>
      <c r="D11" s="35">
        <v>3.5546349213696302E-2</v>
      </c>
      <c r="E11" s="35">
        <v>1.21168320903955</v>
      </c>
      <c r="F11" s="35">
        <v>6.1402235621410397E-3</v>
      </c>
      <c r="G11" s="35">
        <v>0</v>
      </c>
      <c r="H1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0.33225802275776473</v>
      </c>
      <c r="I1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0.1216531513402654</v>
      </c>
      <c r="J11" s="34">
        <f>data_fitted_retention_second_pso__3[[#This Row],[FC]]-data_fitted_retention_second_pso__3[[#This Row],[WP]]</f>
        <v>0.21060487141749934</v>
      </c>
      <c r="K11" s="36">
        <f t="shared" si="0"/>
        <v>0.21060487141749934</v>
      </c>
      <c r="L11">
        <v>0.30561055600000009</v>
      </c>
    </row>
    <row r="12" spans="1:12" x14ac:dyDescent="0.25">
      <c r="A12">
        <v>111</v>
      </c>
      <c r="B12">
        <v>6</v>
      </c>
      <c r="C12" s="35">
        <v>0.56103446619840003</v>
      </c>
      <c r="D12" s="35">
        <v>8.6198213115234795E-4</v>
      </c>
      <c r="E12" s="35">
        <v>1.47280468560321</v>
      </c>
      <c r="F12" s="35">
        <v>1.11407693946437E-2</v>
      </c>
      <c r="G12" s="35">
        <v>0</v>
      </c>
      <c r="H1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0.26685569374371171</v>
      </c>
      <c r="I1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5.7302862234104135E-2</v>
      </c>
      <c r="J12" s="34">
        <f>data_fitted_retention_second_pso__3[[#This Row],[FC]]-data_fitted_retention_second_pso__3[[#This Row],[WP]]</f>
        <v>0.20955283150960757</v>
      </c>
      <c r="K12" s="36">
        <f t="shared" si="0"/>
        <v>0.20955283150960757</v>
      </c>
      <c r="L12">
        <v>0.36824422856944883</v>
      </c>
    </row>
    <row r="13" spans="1:12" x14ac:dyDescent="0.25">
      <c r="A13">
        <v>112</v>
      </c>
      <c r="B13">
        <v>6</v>
      </c>
      <c r="C13" s="35">
        <v>0.53944602979977196</v>
      </c>
      <c r="D13" s="35">
        <v>9.2774696131598799E-4</v>
      </c>
      <c r="E13" s="35">
        <v>1.4398844793493</v>
      </c>
      <c r="F13" s="35">
        <v>1.27992377222572E-2</v>
      </c>
      <c r="G13" s="35">
        <v>0</v>
      </c>
      <c r="H1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0.26463236120323286</v>
      </c>
      <c r="I1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6.6261516827022596E-2</v>
      </c>
      <c r="J13" s="34">
        <f>data_fitted_retention_second_pso__3[[#This Row],[FC]]-data_fitted_retention_second_pso__3[[#This Row],[WP]]</f>
        <v>0.19837084437621028</v>
      </c>
      <c r="K13" s="36">
        <f t="shared" si="0"/>
        <v>0.19837084437621028</v>
      </c>
      <c r="L13">
        <v>0.34219060543933177</v>
      </c>
    </row>
    <row r="14" spans="1:12" x14ac:dyDescent="0.25">
      <c r="A14">
        <v>113</v>
      </c>
      <c r="B14">
        <v>6</v>
      </c>
      <c r="C14" s="35">
        <v>0.739727465744902</v>
      </c>
      <c r="D14" s="35">
        <v>6.3022436169466997E-2</v>
      </c>
      <c r="E14" s="35">
        <v>1.1521075824449101</v>
      </c>
      <c r="F14" s="35">
        <v>1.9900287112207701E-2</v>
      </c>
      <c r="G14" s="35">
        <v>0</v>
      </c>
      <c r="H1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0.51725960612120447</v>
      </c>
      <c r="I1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0.2467969582012581</v>
      </c>
      <c r="J14" s="34">
        <f>data_fitted_retention_second_pso__3[[#This Row],[FC]]-data_fitted_retention_second_pso__3[[#This Row],[WP]]</f>
        <v>0.27046264791994634</v>
      </c>
      <c r="K14" s="36">
        <f t="shared" si="0"/>
        <v>0.27046264791994634</v>
      </c>
      <c r="L14">
        <v>0.40321264617482244</v>
      </c>
    </row>
    <row r="15" spans="1:12" x14ac:dyDescent="0.25">
      <c r="A15">
        <v>114</v>
      </c>
      <c r="B15">
        <v>6</v>
      </c>
      <c r="C15" s="35">
        <v>0.46388594071074002</v>
      </c>
      <c r="D15" s="35">
        <v>1.43681827188657E-3</v>
      </c>
      <c r="E15" s="35">
        <v>1.4172993442088</v>
      </c>
      <c r="F15" s="35">
        <v>4.3330918083073402E-3</v>
      </c>
      <c r="G15" s="35">
        <v>0</v>
      </c>
      <c r="H1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0.2326369150149612</v>
      </c>
      <c r="I1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5.7620603988802907E-2</v>
      </c>
      <c r="J15" s="34">
        <f>data_fitted_retention_second_pso__3[[#This Row],[FC]]-data_fitted_retention_second_pso__3[[#This Row],[WP]]</f>
        <v>0.17501631102615828</v>
      </c>
      <c r="K15" s="36">
        <f t="shared" si="0"/>
        <v>0.17501631102615828</v>
      </c>
      <c r="L15">
        <v>0.31648135999999999</v>
      </c>
    </row>
    <row r="16" spans="1:12" x14ac:dyDescent="0.25">
      <c r="A16">
        <v>115</v>
      </c>
      <c r="B16">
        <v>6</v>
      </c>
      <c r="C16" s="35">
        <v>0.44634370466293199</v>
      </c>
      <c r="D16" s="35">
        <v>2.03359513260649E-3</v>
      </c>
      <c r="E16" s="35">
        <v>1.40512354232184</v>
      </c>
      <c r="F16" s="35">
        <v>5.6623906666564304E-3</v>
      </c>
      <c r="G16" s="35">
        <v>0</v>
      </c>
      <c r="H1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0.2265848969960079</v>
      </c>
      <c r="I1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5.4179010291460244E-2</v>
      </c>
      <c r="J16" s="34">
        <f>data_fitted_retention_second_pso__3[[#This Row],[FC]]-data_fitted_retention_second_pso__3[[#This Row],[WP]]</f>
        <v>0.17240588670454765</v>
      </c>
      <c r="K16" s="36">
        <f t="shared" si="0"/>
        <v>0.17240588670454765</v>
      </c>
      <c r="L16">
        <v>0.30336844000000007</v>
      </c>
    </row>
    <row r="17" spans="1:12" x14ac:dyDescent="0.25">
      <c r="A17">
        <v>116</v>
      </c>
      <c r="B17">
        <v>5</v>
      </c>
      <c r="C17" s="35">
        <v>0.70066158639083398</v>
      </c>
      <c r="D17" s="35">
        <v>1.4392403766674501E-3</v>
      </c>
      <c r="E17" s="35">
        <v>1.4791346353566399</v>
      </c>
      <c r="F17" s="35">
        <v>8.3782230841921296E-3</v>
      </c>
      <c r="G17" s="35">
        <v>0</v>
      </c>
      <c r="H1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0.33135045087101184</v>
      </c>
      <c r="I1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5.8223246969526563E-2</v>
      </c>
      <c r="J17" s="34">
        <f>data_fitted_retention_second_pso__3[[#This Row],[FC]]-data_fitted_retention_second_pso__3[[#This Row],[WP]]</f>
        <v>0.27312720390148526</v>
      </c>
      <c r="K17" s="36">
        <f t="shared" si="0"/>
        <v>0.27312720390148526</v>
      </c>
      <c r="L17">
        <v>0.43900000000000006</v>
      </c>
    </row>
    <row r="18" spans="1:12" x14ac:dyDescent="0.25">
      <c r="A18">
        <v>117</v>
      </c>
      <c r="B18">
        <v>6</v>
      </c>
      <c r="C18" s="35">
        <v>0.50055693597915996</v>
      </c>
      <c r="D18" s="35">
        <v>9.3187431929938702E-4</v>
      </c>
      <c r="E18" s="35">
        <v>1.3978915732386601</v>
      </c>
      <c r="F18" s="35">
        <v>8.5497369662741306E-3</v>
      </c>
      <c r="G18" s="35">
        <v>0</v>
      </c>
      <c r="H1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0.25597966179263387</v>
      </c>
      <c r="I1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7.9480794508992453E-2</v>
      </c>
      <c r="J18" s="34">
        <f>data_fitted_retention_second_pso__3[[#This Row],[FC]]-data_fitted_retention_second_pso__3[[#This Row],[WP]]</f>
        <v>0.17649886728364142</v>
      </c>
      <c r="K18" s="36">
        <f t="shared" si="0"/>
        <v>0.17649886728364142</v>
      </c>
      <c r="L18">
        <v>0.29996169999999994</v>
      </c>
    </row>
    <row r="19" spans="1:12" x14ac:dyDescent="0.25">
      <c r="A19">
        <v>118</v>
      </c>
      <c r="B19">
        <v>6</v>
      </c>
      <c r="C19" s="35">
        <v>0.63743889275683796</v>
      </c>
      <c r="D19" s="35">
        <v>0.19933599021715701</v>
      </c>
      <c r="E19" s="35">
        <v>1.15758491054337</v>
      </c>
      <c r="F19" s="35">
        <v>1.0045010095045799E-2</v>
      </c>
      <c r="G19" s="35">
        <v>0</v>
      </c>
      <c r="H1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0.44181566266353928</v>
      </c>
      <c r="I1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0.17445940324895362</v>
      </c>
      <c r="J19" s="34">
        <f>data_fitted_retention_second_pso__3[[#This Row],[FC]]-data_fitted_retention_second_pso__3[[#This Row],[WP]]</f>
        <v>0.26735625941458563</v>
      </c>
      <c r="K19" s="36">
        <f t="shared" si="0"/>
        <v>0.26735625941458563</v>
      </c>
      <c r="L19">
        <v>0.30771356330796207</v>
      </c>
    </row>
    <row r="20" spans="1:12" x14ac:dyDescent="0.25">
      <c r="A20">
        <v>119</v>
      </c>
      <c r="B20">
        <v>6</v>
      </c>
      <c r="C20" s="35">
        <v>0.64271340168334601</v>
      </c>
      <c r="D20" s="35">
        <v>0.238906197941742</v>
      </c>
      <c r="E20" s="35">
        <v>1.16437089654657</v>
      </c>
      <c r="F20" s="35">
        <v>8.5346618395044493E-3</v>
      </c>
      <c r="G20" s="35">
        <v>0</v>
      </c>
      <c r="H2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0.44069949617712501</v>
      </c>
      <c r="I2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0.16194211993213606</v>
      </c>
      <c r="J20" s="34">
        <f>data_fitted_retention_second_pso__3[[#This Row],[FC]]-data_fitted_retention_second_pso__3[[#This Row],[WP]]</f>
        <v>0.27875737624498897</v>
      </c>
      <c r="K20" s="36">
        <f t="shared" si="0"/>
        <v>0.27875737624498897</v>
      </c>
      <c r="L20">
        <v>0.30341892029000389</v>
      </c>
    </row>
    <row r="21" spans="1:12" x14ac:dyDescent="0.25">
      <c r="A21">
        <v>120</v>
      </c>
      <c r="B21">
        <v>6</v>
      </c>
      <c r="C21" s="35">
        <v>0.52568667094058896</v>
      </c>
      <c r="D21" s="35">
        <v>1.93574786766926E-3</v>
      </c>
      <c r="E21" s="35">
        <v>1.35051836732596</v>
      </c>
      <c r="F21" s="35">
        <v>7.6425451658127096E-3</v>
      </c>
      <c r="G21" s="35">
        <v>0</v>
      </c>
      <c r="H2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0.28266857580124982</v>
      </c>
      <c r="I2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9.1406670936183987E-2</v>
      </c>
      <c r="J21" s="34">
        <f>data_fitted_retention_second_pso__3[[#This Row],[FC]]-data_fitted_retention_second_pso__3[[#This Row],[WP]]</f>
        <v>0.19126190486506583</v>
      </c>
      <c r="K21" s="36">
        <f t="shared" si="0"/>
        <v>0.19126190486506583</v>
      </c>
      <c r="L21">
        <v>0.33274919185292634</v>
      </c>
    </row>
    <row r="22" spans="1:12" x14ac:dyDescent="0.25">
      <c r="A22">
        <v>121</v>
      </c>
      <c r="B22">
        <v>5</v>
      </c>
      <c r="C22" s="35">
        <v>0.75373145573239497</v>
      </c>
      <c r="D22" s="35">
        <v>2.0841393647718399E-3</v>
      </c>
      <c r="E22" s="35">
        <v>1.45146238087308</v>
      </c>
      <c r="F22" s="35">
        <v>9.6938222970835101E-3</v>
      </c>
      <c r="G22" s="35">
        <v>0</v>
      </c>
      <c r="H2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0.36569954663981674</v>
      </c>
      <c r="I2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6.6947200880309518E-2</v>
      </c>
      <c r="J22" s="34">
        <f>data_fitted_retention_second_pso__3[[#This Row],[FC]]-data_fitted_retention_second_pso__3[[#This Row],[WP]]</f>
        <v>0.29875234575950721</v>
      </c>
      <c r="K22" s="36">
        <f t="shared" si="0"/>
        <v>0.29875234575950721</v>
      </c>
      <c r="L22">
        <v>0.43900000000000006</v>
      </c>
    </row>
    <row r="23" spans="1:12" x14ac:dyDescent="0.25">
      <c r="A23">
        <v>122</v>
      </c>
      <c r="B23">
        <v>5</v>
      </c>
      <c r="C23" s="35">
        <v>0.75373145549752996</v>
      </c>
      <c r="D23" s="35">
        <v>2.0841393650196001E-3</v>
      </c>
      <c r="E23" s="35">
        <v>1.4514623825330799</v>
      </c>
      <c r="F23" s="35">
        <v>9.6938222970835101E-3</v>
      </c>
      <c r="G23" s="35">
        <v>0</v>
      </c>
      <c r="H2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0.36569954595267684</v>
      </c>
      <c r="I2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6.6947200114115132E-2</v>
      </c>
      <c r="J23" s="34">
        <f>data_fitted_retention_second_pso__3[[#This Row],[FC]]-data_fitted_retention_second_pso__3[[#This Row],[WP]]</f>
        <v>0.29875234583856169</v>
      </c>
      <c r="K23" s="36">
        <f t="shared" si="0"/>
        <v>0.29875234583856169</v>
      </c>
      <c r="L23">
        <v>0.43900000000000006</v>
      </c>
    </row>
    <row r="24" spans="1:12" x14ac:dyDescent="0.25">
      <c r="A24">
        <v>123</v>
      </c>
      <c r="B24">
        <v>5</v>
      </c>
      <c r="C24" s="35">
        <v>0.75373145540853903</v>
      </c>
      <c r="D24" s="35">
        <v>2.0841393790891E-3</v>
      </c>
      <c r="E24" s="35">
        <v>1.4514623813965399</v>
      </c>
      <c r="F24" s="35">
        <v>9.6938222970835101E-3</v>
      </c>
      <c r="G24" s="35">
        <v>0</v>
      </c>
      <c r="H2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0.36569954630193935</v>
      </c>
      <c r="I2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6.6947200474304802E-2</v>
      </c>
      <c r="J24" s="34">
        <f>data_fitted_retention_second_pso__3[[#This Row],[FC]]-data_fitted_retention_second_pso__3[[#This Row],[WP]]</f>
        <v>0.29875234582763455</v>
      </c>
      <c r="K24" s="36">
        <f t="shared" si="0"/>
        <v>0.29875234582763455</v>
      </c>
      <c r="L24">
        <v>0.43900000000000006</v>
      </c>
    </row>
    <row r="25" spans="1:12" x14ac:dyDescent="0.25">
      <c r="A25">
        <v>124</v>
      </c>
      <c r="B25">
        <v>6</v>
      </c>
      <c r="C25" s="35">
        <v>0.48561124762063801</v>
      </c>
      <c r="D25" s="35">
        <v>2.1919282607730599E-3</v>
      </c>
      <c r="E25" s="35">
        <v>1.38992840670183</v>
      </c>
      <c r="F25" s="35">
        <v>7.5534526888816596E-3</v>
      </c>
      <c r="G25" s="35">
        <v>0</v>
      </c>
      <c r="H2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0.25037691318120958</v>
      </c>
      <c r="I2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6.3653972189254268E-2</v>
      </c>
      <c r="J25" s="34">
        <f>data_fitted_retention_second_pso__3[[#This Row],[FC]]-data_fitted_retention_second_pso__3[[#This Row],[WP]]</f>
        <v>0.1867229409919553</v>
      </c>
      <c r="K25" s="36">
        <f t="shared" si="0"/>
        <v>0.1867229409919553</v>
      </c>
      <c r="L25">
        <v>0.32719976000000001</v>
      </c>
    </row>
    <row r="26" spans="1:12" x14ac:dyDescent="0.25">
      <c r="A26">
        <v>125</v>
      </c>
      <c r="B26">
        <v>5</v>
      </c>
      <c r="C26" s="35">
        <v>0.75373145538209296</v>
      </c>
      <c r="D26" s="35">
        <v>2.0841393418903E-3</v>
      </c>
      <c r="E26" s="35">
        <v>1.4514623854322599</v>
      </c>
      <c r="F26" s="35">
        <v>9.6938222970835101E-3</v>
      </c>
      <c r="G26" s="35">
        <v>0</v>
      </c>
      <c r="H2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0.36569954489560103</v>
      </c>
      <c r="I2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6.6947199037458452E-2</v>
      </c>
      <c r="J26" s="34">
        <f>data_fitted_retention_second_pso__3[[#This Row],[FC]]-data_fitted_retention_second_pso__3[[#This Row],[WP]]</f>
        <v>0.29875234585814259</v>
      </c>
      <c r="K26" s="36">
        <f t="shared" si="0"/>
        <v>0.29875234585814259</v>
      </c>
      <c r="L26">
        <v>0.43900000000000006</v>
      </c>
    </row>
    <row r="27" spans="1:12" x14ac:dyDescent="0.25">
      <c r="A27">
        <v>126</v>
      </c>
      <c r="B27">
        <v>5</v>
      </c>
      <c r="C27" s="35">
        <v>0.75373145589810198</v>
      </c>
      <c r="D27" s="35">
        <v>2.0841393724245301E-3</v>
      </c>
      <c r="E27" s="35">
        <v>1.4514623807229301</v>
      </c>
      <c r="F27" s="35">
        <v>9.6938222970834997E-3</v>
      </c>
      <c r="G27" s="35">
        <v>0</v>
      </c>
      <c r="H2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0.36569954677206112</v>
      </c>
      <c r="I2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6.694720088579223E-2</v>
      </c>
      <c r="J27" s="34">
        <f>data_fitted_retention_second_pso__3[[#This Row],[FC]]-data_fitted_retention_second_pso__3[[#This Row],[WP]]</f>
        <v>0.29875234588626887</v>
      </c>
      <c r="K27" s="36">
        <f t="shared" si="0"/>
        <v>0.29875234588626887</v>
      </c>
      <c r="L27">
        <v>0.43900000000000006</v>
      </c>
    </row>
    <row r="28" spans="1:12" x14ac:dyDescent="0.25">
      <c r="A28">
        <v>127</v>
      </c>
      <c r="B28">
        <v>6</v>
      </c>
      <c r="C28" s="35">
        <v>0.56051869701076196</v>
      </c>
      <c r="D28" s="35">
        <v>2.8276480884479099E-3</v>
      </c>
      <c r="E28" s="35">
        <v>1.34016630072056</v>
      </c>
      <c r="F28" s="35">
        <v>1.2808846324879899E-2</v>
      </c>
      <c r="G28" s="35">
        <v>0</v>
      </c>
      <c r="H2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0.30487730618921521</v>
      </c>
      <c r="I2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9.4365930665927814E-2</v>
      </c>
      <c r="J28" s="34">
        <f>data_fitted_retention_second_pso__3[[#This Row],[FC]]-data_fitted_retention_second_pso__3[[#This Row],[WP]]</f>
        <v>0.21051137552328741</v>
      </c>
      <c r="K28" s="36">
        <f t="shared" si="0"/>
        <v>0.21051137552328741</v>
      </c>
      <c r="L28">
        <v>0.36320117663426282</v>
      </c>
    </row>
    <row r="29" spans="1:12" x14ac:dyDescent="0.25">
      <c r="A29">
        <v>128</v>
      </c>
      <c r="B29">
        <v>6</v>
      </c>
      <c r="C29" s="35">
        <v>0.48043332434560199</v>
      </c>
      <c r="D29" s="35">
        <v>0.13573926354249999</v>
      </c>
      <c r="E29" s="35">
        <v>1.2159025053772901</v>
      </c>
      <c r="F29" s="35">
        <v>2.69823206486849E-3</v>
      </c>
      <c r="G29" s="35">
        <v>0</v>
      </c>
      <c r="H2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0.3051810342557143</v>
      </c>
      <c r="I2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8.5901651278532623E-2</v>
      </c>
      <c r="J29" s="34">
        <f>data_fitted_retention_second_pso__3[[#This Row],[FC]]-data_fitted_retention_second_pso__3[[#This Row],[WP]]</f>
        <v>0.21927938297718169</v>
      </c>
      <c r="K29" s="36">
        <f t="shared" si="0"/>
        <v>0.21927938297718169</v>
      </c>
      <c r="L29">
        <v>0.23829916000000004</v>
      </c>
    </row>
    <row r="30" spans="1:12" x14ac:dyDescent="0.25">
      <c r="A30">
        <v>129</v>
      </c>
      <c r="B30">
        <v>6</v>
      </c>
      <c r="C30" s="35">
        <v>0.46197802011535299</v>
      </c>
      <c r="D30" s="35">
        <v>2.3644433036353798E-3</v>
      </c>
      <c r="E30" s="35">
        <v>1.3809170615872901</v>
      </c>
      <c r="F30" s="35">
        <v>6.8261747810920799E-3</v>
      </c>
      <c r="G30" s="35">
        <v>0</v>
      </c>
      <c r="H3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0.24043660260326677</v>
      </c>
      <c r="I3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6.283913485002815E-2</v>
      </c>
      <c r="J30" s="34">
        <f>data_fitted_retention_second_pso__3[[#This Row],[FC]]-data_fitted_retention_second_pso__3[[#This Row],[WP]]</f>
        <v>0.17759746775323862</v>
      </c>
      <c r="K30" s="36">
        <f t="shared" si="0"/>
        <v>0.17759746775323862</v>
      </c>
      <c r="L30">
        <v>0.30821078399999996</v>
      </c>
    </row>
    <row r="31" spans="1:12" x14ac:dyDescent="0.25">
      <c r="A31">
        <v>130</v>
      </c>
      <c r="B31">
        <v>6</v>
      </c>
      <c r="C31" s="35">
        <v>0.461978020213275</v>
      </c>
      <c r="D31" s="35">
        <v>2.3644433138677299E-3</v>
      </c>
      <c r="E31" s="35">
        <v>1.3809170613697399</v>
      </c>
      <c r="F31" s="35">
        <v>6.8261747810920799E-3</v>
      </c>
      <c r="G31" s="35">
        <v>0</v>
      </c>
      <c r="H3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0.24043660270905554</v>
      </c>
      <c r="I3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6.2839134876469777E-2</v>
      </c>
      <c r="J31" s="34">
        <f>data_fitted_retention_second_pso__3[[#This Row],[FC]]-data_fitted_retention_second_pso__3[[#This Row],[WP]]</f>
        <v>0.17759746783258576</v>
      </c>
      <c r="K31" s="36">
        <f t="shared" si="0"/>
        <v>0.17759746783258576</v>
      </c>
      <c r="L31">
        <v>0.30821078399999996</v>
      </c>
    </row>
    <row r="32" spans="1:12" x14ac:dyDescent="0.25">
      <c r="A32">
        <v>131</v>
      </c>
      <c r="B32">
        <v>6</v>
      </c>
      <c r="C32" s="35">
        <v>0.50120483620531597</v>
      </c>
      <c r="D32" s="35">
        <v>8.9034298243865302E-4</v>
      </c>
      <c r="E32" s="35">
        <v>1.42108204429176</v>
      </c>
      <c r="F32" s="35">
        <v>7.6176743661109398E-3</v>
      </c>
      <c r="G32" s="35">
        <v>0</v>
      </c>
      <c r="H3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0.25041323659046594</v>
      </c>
      <c r="I3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7.0024428323593013E-2</v>
      </c>
      <c r="J32" s="34">
        <f>data_fitted_retention_second_pso__3[[#This Row],[FC]]-data_fitted_retention_second_pso__3[[#This Row],[WP]]</f>
        <v>0.18038880826687292</v>
      </c>
      <c r="K32" s="36">
        <f t="shared" si="0"/>
        <v>0.18038880826687292</v>
      </c>
      <c r="L32">
        <v>0.30944357999999994</v>
      </c>
    </row>
    <row r="33" spans="1:12" x14ac:dyDescent="0.25">
      <c r="A33">
        <v>132</v>
      </c>
      <c r="B33">
        <v>6</v>
      </c>
      <c r="C33" s="35">
        <v>0.51939453471610997</v>
      </c>
      <c r="D33" s="35">
        <v>0.15296075328610301</v>
      </c>
      <c r="E33" s="35">
        <v>1.1890247949234101</v>
      </c>
      <c r="F33" s="35">
        <v>4.0453585782069899E-3</v>
      </c>
      <c r="G33" s="35">
        <v>0</v>
      </c>
      <c r="H3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0.34297162327263292</v>
      </c>
      <c r="I3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0.1136943276406203</v>
      </c>
      <c r="J33" s="34">
        <f>data_fitted_retention_second_pso__3[[#This Row],[FC]]-data_fitted_retention_second_pso__3[[#This Row],[WP]]</f>
        <v>0.2292772956320126</v>
      </c>
      <c r="K33" s="36">
        <f t="shared" si="0"/>
        <v>0.2292772956320126</v>
      </c>
      <c r="L33">
        <v>0.25284203999999999</v>
      </c>
    </row>
    <row r="34" spans="1:12" x14ac:dyDescent="0.25">
      <c r="A34">
        <v>133</v>
      </c>
      <c r="B34">
        <v>6</v>
      </c>
      <c r="C34" s="35">
        <v>0.50045622168760795</v>
      </c>
      <c r="D34" s="35">
        <v>0.18825661050183901</v>
      </c>
      <c r="E34" s="35">
        <v>1.1566860249019799</v>
      </c>
      <c r="F34" s="35">
        <v>5.5265342486259701E-3</v>
      </c>
      <c r="G34" s="35">
        <v>0</v>
      </c>
      <c r="H3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0.34737152227767393</v>
      </c>
      <c r="I3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0.13908154521343497</v>
      </c>
      <c r="J34" s="34">
        <f>data_fitted_retention_second_pso__3[[#This Row],[FC]]-data_fitted_retention_second_pso__3[[#This Row],[WP]]</f>
        <v>0.20828997706423896</v>
      </c>
      <c r="K34" s="36">
        <f t="shared" si="0"/>
        <v>0.20828997706423896</v>
      </c>
      <c r="L34">
        <v>0.22676964000000002</v>
      </c>
    </row>
    <row r="35" spans="1:12" x14ac:dyDescent="0.25">
      <c r="A35">
        <v>134</v>
      </c>
      <c r="B35">
        <v>5</v>
      </c>
      <c r="C35" s="35">
        <v>0.70066158640849596</v>
      </c>
      <c r="D35" s="35">
        <v>1.4392403786133499E-3</v>
      </c>
      <c r="E35" s="35">
        <v>1.4791346362661599</v>
      </c>
      <c r="F35" s="35">
        <v>8.3782230841921296E-3</v>
      </c>
      <c r="G35" s="35">
        <v>0</v>
      </c>
      <c r="H3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0.3313504506056642</v>
      </c>
      <c r="I3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5.822324659474893E-2</v>
      </c>
      <c r="J35" s="34">
        <f>data_fitted_retention_second_pso__3[[#This Row],[FC]]-data_fitted_retention_second_pso__3[[#This Row],[WP]]</f>
        <v>0.27312720401091528</v>
      </c>
      <c r="K35" s="36">
        <f t="shared" si="0"/>
        <v>0.27312720401091528</v>
      </c>
      <c r="L35">
        <v>0.43900000000000006</v>
      </c>
    </row>
    <row r="36" spans="1:12" x14ac:dyDescent="0.25">
      <c r="A36">
        <v>135</v>
      </c>
      <c r="B36">
        <v>6</v>
      </c>
      <c r="C36" s="35">
        <v>0.610033036862209</v>
      </c>
      <c r="D36" s="35">
        <v>0.24948194582720901</v>
      </c>
      <c r="E36" s="35">
        <v>1.16788829725448</v>
      </c>
      <c r="F36" s="35">
        <v>6.6604143894077204E-3</v>
      </c>
      <c r="G36" s="35">
        <v>0</v>
      </c>
      <c r="H3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0.41599185481018075</v>
      </c>
      <c r="I3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0.14822145044477769</v>
      </c>
      <c r="J36" s="34">
        <f>data_fitted_retention_second_pso__3[[#This Row],[FC]]-data_fitted_retention_second_pso__3[[#This Row],[WP]]</f>
        <v>0.26777040436540306</v>
      </c>
      <c r="K36" s="36">
        <f t="shared" si="0"/>
        <v>0.26777040436540306</v>
      </c>
      <c r="L36">
        <v>0.27959571287084306</v>
      </c>
    </row>
    <row r="37" spans="1:12" x14ac:dyDescent="0.25">
      <c r="A37">
        <v>136</v>
      </c>
      <c r="B37">
        <v>6</v>
      </c>
      <c r="C37" s="35">
        <v>0.52604025227886098</v>
      </c>
      <c r="D37" s="35">
        <v>0.21218894938743699</v>
      </c>
      <c r="E37" s="35">
        <v>1.2042378920636501</v>
      </c>
      <c r="F37" s="35">
        <v>2.94662755256538E-3</v>
      </c>
      <c r="G37" s="35">
        <v>0</v>
      </c>
      <c r="H3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0.33972746320453379</v>
      </c>
      <c r="I3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9.6003484534095615E-2</v>
      </c>
      <c r="J37" s="34">
        <f>data_fitted_retention_second_pso__3[[#This Row],[FC]]-data_fitted_retention_second_pso__3[[#This Row],[WP]]</f>
        <v>0.24372397867043816</v>
      </c>
      <c r="K37" s="36">
        <f t="shared" si="0"/>
        <v>0.24372397867043816</v>
      </c>
      <c r="L37">
        <v>0.24156234000000001</v>
      </c>
    </row>
    <row r="38" spans="1:12" x14ac:dyDescent="0.25">
      <c r="A38">
        <v>137</v>
      </c>
      <c r="B38">
        <v>6</v>
      </c>
      <c r="C38" s="35">
        <v>0.52885683122522298</v>
      </c>
      <c r="D38" s="35">
        <v>0.205247034659471</v>
      </c>
      <c r="E38" s="35">
        <v>1.18822102648332</v>
      </c>
      <c r="F38" s="35">
        <v>3.63145572440466E-3</v>
      </c>
      <c r="G38" s="35">
        <v>0</v>
      </c>
      <c r="H3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0.34963736125268025</v>
      </c>
      <c r="I3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0.11123605116356064</v>
      </c>
      <c r="J38" s="34">
        <f>data_fitted_retention_second_pso__3[[#This Row],[FC]]-data_fitted_retention_second_pso__3[[#This Row],[WP]]</f>
        <v>0.23840131008911961</v>
      </c>
      <c r="K38" s="36">
        <f t="shared" si="0"/>
        <v>0.23840131008911961</v>
      </c>
      <c r="L38">
        <v>0.244319956</v>
      </c>
    </row>
    <row r="39" spans="1:12" x14ac:dyDescent="0.25">
      <c r="A39">
        <v>138</v>
      </c>
      <c r="B39">
        <v>6</v>
      </c>
      <c r="C39" s="35">
        <v>0.54656386383440503</v>
      </c>
      <c r="D39" s="35">
        <v>0.19758982098993699</v>
      </c>
      <c r="E39" s="35">
        <v>1.1763248885879101</v>
      </c>
      <c r="F39" s="35">
        <v>4.6032829625325799E-3</v>
      </c>
      <c r="G39" s="35">
        <v>0</v>
      </c>
      <c r="H3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0.36788581976207824</v>
      </c>
      <c r="I3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0.12789372321005368</v>
      </c>
      <c r="J39" s="34">
        <f>data_fitted_retention_second_pso__3[[#This Row],[FC]]-data_fitted_retention_second_pso__3[[#This Row],[WP]]</f>
        <v>0.23999209655202455</v>
      </c>
      <c r="K39" s="36">
        <f t="shared" si="0"/>
        <v>0.23999209655202455</v>
      </c>
      <c r="L39">
        <v>0.24943596435011117</v>
      </c>
    </row>
    <row r="40" spans="1:12" x14ac:dyDescent="0.25">
      <c r="A40">
        <v>139</v>
      </c>
      <c r="B40">
        <v>6</v>
      </c>
      <c r="C40" s="35">
        <v>0.66164408991943402</v>
      </c>
      <c r="D40" s="35">
        <v>0.39396544918577597</v>
      </c>
      <c r="E40" s="35">
        <v>1.1632220533025299</v>
      </c>
      <c r="F40" s="35">
        <v>7.34745241697159E-3</v>
      </c>
      <c r="G40" s="35">
        <v>0</v>
      </c>
      <c r="H4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0.4545021615380811</v>
      </c>
      <c r="I4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0.15694842990595989</v>
      </c>
      <c r="J40" s="34">
        <f>data_fitted_retention_second_pso__3[[#This Row],[FC]]-data_fitted_retention_second_pso__3[[#This Row],[WP]]</f>
        <v>0.29755373163212118</v>
      </c>
      <c r="K40" s="36">
        <f t="shared" si="0"/>
        <v>0.29755373163212118</v>
      </c>
      <c r="L40">
        <v>0.28775619632445676</v>
      </c>
    </row>
    <row r="41" spans="1:12" x14ac:dyDescent="0.25">
      <c r="A41">
        <v>140</v>
      </c>
      <c r="B41">
        <v>6</v>
      </c>
      <c r="C41" s="35">
        <v>0.668653650971334</v>
      </c>
      <c r="D41" s="35">
        <v>0.28212779420726902</v>
      </c>
      <c r="E41" s="35">
        <v>1.1688473485709701</v>
      </c>
      <c r="F41" s="35">
        <v>8.40016099437353E-3</v>
      </c>
      <c r="G41" s="35">
        <v>0</v>
      </c>
      <c r="H4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0.45528523888750899</v>
      </c>
      <c r="I4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0.15829343720487885</v>
      </c>
      <c r="J41" s="34">
        <f>data_fitted_retention_second_pso__3[[#This Row],[FC]]-data_fitted_retention_second_pso__3[[#This Row],[WP]]</f>
        <v>0.29699180168263017</v>
      </c>
      <c r="K41" s="36">
        <f t="shared" si="0"/>
        <v>0.29699180168263017</v>
      </c>
      <c r="L41">
        <v>0.31175619632445672</v>
      </c>
    </row>
    <row r="42" spans="1:12" x14ac:dyDescent="0.25">
      <c r="A42">
        <v>141</v>
      </c>
      <c r="B42">
        <v>6</v>
      </c>
      <c r="C42" s="35">
        <v>0.66865365075596095</v>
      </c>
      <c r="D42" s="35">
        <v>0.282127793161211</v>
      </c>
      <c r="E42" s="35">
        <v>1.1688473486411299</v>
      </c>
      <c r="F42" s="35">
        <v>8.40016099437353E-3</v>
      </c>
      <c r="G42" s="35">
        <v>0</v>
      </c>
      <c r="H4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0.45528523869113757</v>
      </c>
      <c r="I4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0.15829343714216673</v>
      </c>
      <c r="J42" s="34">
        <f>data_fitted_retention_second_pso__3[[#This Row],[FC]]-data_fitted_retention_second_pso__3[[#This Row],[WP]]</f>
        <v>0.29699180154897087</v>
      </c>
      <c r="K42" s="36">
        <f t="shared" si="0"/>
        <v>0.29699180154897087</v>
      </c>
      <c r="L42">
        <v>0.31175619632445672</v>
      </c>
    </row>
    <row r="43" spans="1:12" x14ac:dyDescent="0.25">
      <c r="A43">
        <v>142</v>
      </c>
      <c r="B43">
        <v>6</v>
      </c>
      <c r="C43" s="35">
        <v>0.66962940074659005</v>
      </c>
      <c r="D43" s="35">
        <v>0.44609584217335702</v>
      </c>
      <c r="E43" s="35">
        <v>1.16155107747912</v>
      </c>
      <c r="F43" s="35">
        <v>1.9505829274327801E-3</v>
      </c>
      <c r="G43" s="35">
        <v>0</v>
      </c>
      <c r="H4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0.46120468755569444</v>
      </c>
      <c r="I4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0.15846700932019919</v>
      </c>
      <c r="J43" s="34">
        <f>data_fitted_retention_second_pso__3[[#This Row],[FC]]-data_fitted_retention_second_pso__3[[#This Row],[WP]]</f>
        <v>0.30273767823549524</v>
      </c>
      <c r="K43" s="36">
        <f t="shared" si="0"/>
        <v>0.30273767823549524</v>
      </c>
      <c r="L43">
        <v>0.239257717789157</v>
      </c>
    </row>
    <row r="44" spans="1:12" x14ac:dyDescent="0.25">
      <c r="A44">
        <v>143</v>
      </c>
      <c r="B44">
        <v>6</v>
      </c>
      <c r="C44" s="35">
        <v>0.48283305994673897</v>
      </c>
      <c r="D44" s="35">
        <v>0.14694179788942399</v>
      </c>
      <c r="E44" s="35">
        <v>1.17807440294404</v>
      </c>
      <c r="F44" s="35">
        <v>3.8888330809871601E-3</v>
      </c>
      <c r="G44" s="35">
        <v>0</v>
      </c>
      <c r="H4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0.32412284588445783</v>
      </c>
      <c r="I4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0.11642027650872427</v>
      </c>
      <c r="J44" s="34">
        <f>data_fitted_retention_second_pso__3[[#This Row],[FC]]-data_fitted_retention_second_pso__3[[#This Row],[WP]]</f>
        <v>0.20770256937573356</v>
      </c>
      <c r="K44" s="36">
        <f t="shared" si="0"/>
        <v>0.20770256937573356</v>
      </c>
      <c r="L44">
        <v>0.23096689200000001</v>
      </c>
    </row>
    <row r="45" spans="1:12" x14ac:dyDescent="0.25">
      <c r="A45">
        <v>144</v>
      </c>
      <c r="B45">
        <v>6</v>
      </c>
      <c r="C45" s="35">
        <v>0.47582045163056402</v>
      </c>
      <c r="D45" s="35">
        <v>7.68533324832185E-3</v>
      </c>
      <c r="E45" s="35">
        <v>1.4235032055351799</v>
      </c>
      <c r="F45" s="35">
        <v>2.4784827013682202E-3</v>
      </c>
      <c r="G45" s="35">
        <v>0</v>
      </c>
      <c r="H4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0.23716441285583581</v>
      </c>
      <c r="I4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3.4503858355734135E-2</v>
      </c>
      <c r="J45" s="34">
        <f>data_fitted_retention_second_pso__3[[#This Row],[FC]]-data_fitted_retention_second_pso__3[[#This Row],[WP]]</f>
        <v>0.20266055450010168</v>
      </c>
      <c r="K45" s="36">
        <f t="shared" si="0"/>
        <v>0.20266055450010168</v>
      </c>
      <c r="L45">
        <v>0.36335696999999995</v>
      </c>
    </row>
    <row r="46" spans="1:12" x14ac:dyDescent="0.25">
      <c r="A46">
        <v>145</v>
      </c>
      <c r="B46">
        <v>6</v>
      </c>
      <c r="C46" s="35">
        <v>0.50998471027311199</v>
      </c>
      <c r="D46" s="35">
        <v>0.16972412218032301</v>
      </c>
      <c r="E46" s="35">
        <v>1.17229563010499</v>
      </c>
      <c r="F46" s="35">
        <v>4.5980532768242497E-3</v>
      </c>
      <c r="G46" s="35">
        <v>0</v>
      </c>
      <c r="H4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0.34539650112547393</v>
      </c>
      <c r="I4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0.12625159727599661</v>
      </c>
      <c r="J46" s="34">
        <f>data_fitted_retention_second_pso__3[[#This Row],[FC]]-data_fitted_retention_second_pso__3[[#This Row],[WP]]</f>
        <v>0.21914490384947732</v>
      </c>
      <c r="K46" s="36">
        <f t="shared" si="0"/>
        <v>0.21914490384947732</v>
      </c>
      <c r="L46">
        <v>0.23980583999999999</v>
      </c>
    </row>
    <row r="47" spans="1:12" x14ac:dyDescent="0.25">
      <c r="A47">
        <v>146</v>
      </c>
      <c r="B47">
        <v>6</v>
      </c>
      <c r="C47" s="35">
        <v>0.50998471005963497</v>
      </c>
      <c r="D47" s="35">
        <v>0.16972412353658001</v>
      </c>
      <c r="E47" s="35">
        <v>1.1722956299762</v>
      </c>
      <c r="F47" s="35">
        <v>4.5980532768242497E-3</v>
      </c>
      <c r="G47" s="35">
        <v>0</v>
      </c>
      <c r="H4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0.34539650104956782</v>
      </c>
      <c r="I4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0.12625159721025028</v>
      </c>
      <c r="J47" s="34">
        <f>data_fitted_retention_second_pso__3[[#This Row],[FC]]-data_fitted_retention_second_pso__3[[#This Row],[WP]]</f>
        <v>0.21914490383931753</v>
      </c>
      <c r="K47" s="36">
        <f t="shared" si="0"/>
        <v>0.21914490383931753</v>
      </c>
      <c r="L47">
        <v>0.23980583999999999</v>
      </c>
    </row>
    <row r="48" spans="1:12" x14ac:dyDescent="0.25">
      <c r="A48">
        <v>147</v>
      </c>
      <c r="B48">
        <v>6</v>
      </c>
      <c r="C48" s="35">
        <v>0.439505017887722</v>
      </c>
      <c r="D48" s="35">
        <v>7.8518079149647005E-4</v>
      </c>
      <c r="E48" s="35">
        <v>1.3777132599143</v>
      </c>
      <c r="F48" s="35">
        <v>1.2777599533195399E-3</v>
      </c>
      <c r="G48" s="35">
        <v>0</v>
      </c>
      <c r="H4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0.22951184113387191</v>
      </c>
      <c r="I4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8.2528759766232876E-2</v>
      </c>
      <c r="J48" s="34">
        <f>data_fitted_retention_second_pso__3[[#This Row],[FC]]-data_fitted_retention_second_pso__3[[#This Row],[WP]]</f>
        <v>0.14698308136763905</v>
      </c>
      <c r="K48" s="36">
        <f t="shared" si="0"/>
        <v>0.14698308136763905</v>
      </c>
      <c r="L48">
        <v>0.25448129999999997</v>
      </c>
    </row>
    <row r="49" spans="1:12" x14ac:dyDescent="0.25">
      <c r="A49">
        <v>148</v>
      </c>
      <c r="B49">
        <v>6</v>
      </c>
      <c r="C49" s="35">
        <v>0.51070741313949197</v>
      </c>
      <c r="D49" s="35">
        <v>1.76733718060099E-3</v>
      </c>
      <c r="E49" s="35">
        <v>1.40616424491945</v>
      </c>
      <c r="F49" s="35">
        <v>7.1921400084449302E-3</v>
      </c>
      <c r="G49" s="35">
        <v>0</v>
      </c>
      <c r="H4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0.25898668579107892</v>
      </c>
      <c r="I4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6.4120582053719011E-2</v>
      </c>
      <c r="J49" s="34">
        <f>data_fitted_retention_second_pso__3[[#This Row],[FC]]-data_fitted_retention_second_pso__3[[#This Row],[WP]]</f>
        <v>0.19486610373735991</v>
      </c>
      <c r="K49" s="36">
        <f t="shared" si="0"/>
        <v>0.19486610373735991</v>
      </c>
      <c r="L49">
        <v>0.34847334985856654</v>
      </c>
    </row>
    <row r="50" spans="1:12" x14ac:dyDescent="0.25">
      <c r="A50">
        <v>149</v>
      </c>
      <c r="B50">
        <v>6</v>
      </c>
      <c r="C50" s="35">
        <v>0.48898214343139101</v>
      </c>
      <c r="D50" s="35">
        <v>0.125821195435176</v>
      </c>
      <c r="E50" s="35">
        <v>1.2371064205817099</v>
      </c>
      <c r="F50" s="35">
        <v>2.9091099002033298E-3</v>
      </c>
      <c r="G50" s="35">
        <v>0</v>
      </c>
      <c r="H5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0.30170769602991976</v>
      </c>
      <c r="I5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7.4413806152163822E-2</v>
      </c>
      <c r="J50" s="34">
        <f>data_fitted_retention_second_pso__3[[#This Row],[FC]]-data_fitted_retention_second_pso__3[[#This Row],[WP]]</f>
        <v>0.22729388987775595</v>
      </c>
      <c r="K50" s="36">
        <f t="shared" si="0"/>
        <v>0.22729388987775595</v>
      </c>
      <c r="L50">
        <v>0.24876586000000003</v>
      </c>
    </row>
    <row r="51" spans="1:12" x14ac:dyDescent="0.25">
      <c r="A51">
        <v>150</v>
      </c>
      <c r="B51">
        <v>6</v>
      </c>
      <c r="C51" s="35">
        <v>0.44956533803807203</v>
      </c>
      <c r="D51" s="35">
        <v>1.7955066181632501E-3</v>
      </c>
      <c r="E51" s="35">
        <v>1.4166815337577101</v>
      </c>
      <c r="F51" s="35">
        <v>5.1241682227833501E-3</v>
      </c>
      <c r="G51" s="35">
        <v>0</v>
      </c>
      <c r="H5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0.22559349334837742</v>
      </c>
      <c r="I5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5.2507198590410739E-2</v>
      </c>
      <c r="J51" s="34">
        <f>data_fitted_retention_second_pso__3[[#This Row],[FC]]-data_fitted_retention_second_pso__3[[#This Row],[WP]]</f>
        <v>0.17308629475796666</v>
      </c>
      <c r="K51" s="36">
        <f t="shared" si="0"/>
        <v>0.17308629475796666</v>
      </c>
      <c r="L51">
        <v>0.30848455600000008</v>
      </c>
    </row>
    <row r="52" spans="1:12" x14ac:dyDescent="0.25">
      <c r="A52">
        <v>151</v>
      </c>
      <c r="B52">
        <v>6</v>
      </c>
      <c r="C52" s="35">
        <v>0.44640428746586103</v>
      </c>
      <c r="D52" s="35">
        <v>1.3562015851300601E-3</v>
      </c>
      <c r="E52" s="35">
        <v>1.4010308895310299</v>
      </c>
      <c r="F52" s="35">
        <v>3.37446894313517E-3</v>
      </c>
      <c r="G52" s="35">
        <v>0</v>
      </c>
      <c r="H5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0.22755749247804952</v>
      </c>
      <c r="I5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6.2474201991159196E-2</v>
      </c>
      <c r="J52" s="34">
        <f>data_fitted_retention_second_pso__3[[#This Row],[FC]]-data_fitted_retention_second_pso__3[[#This Row],[WP]]</f>
        <v>0.16508329048689033</v>
      </c>
      <c r="K52" s="36">
        <f t="shared" si="0"/>
        <v>0.16508329048689033</v>
      </c>
      <c r="L52">
        <v>0.29623332800000002</v>
      </c>
    </row>
    <row r="53" spans="1:12" x14ac:dyDescent="0.25">
      <c r="A53">
        <v>152</v>
      </c>
      <c r="B53">
        <v>6</v>
      </c>
      <c r="C53" s="35">
        <v>0.50164336682445598</v>
      </c>
      <c r="D53" s="35">
        <v>9.4438240193776802E-4</v>
      </c>
      <c r="E53" s="35">
        <v>1.35751348555773</v>
      </c>
      <c r="F53" s="35">
        <v>7.5267461517244099E-3</v>
      </c>
      <c r="G53" s="35">
        <v>0</v>
      </c>
      <c r="H5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0.26768509226269821</v>
      </c>
      <c r="I5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0.10086701977374508</v>
      </c>
      <c r="J53" s="34">
        <f>data_fitted_retention_second_pso__3[[#This Row],[FC]]-data_fitted_retention_second_pso__3[[#This Row],[WP]]</f>
        <v>0.16681807248895314</v>
      </c>
      <c r="K53" s="36">
        <f t="shared" si="0"/>
        <v>0.16681807248895314</v>
      </c>
      <c r="L53">
        <v>0.28221300999999999</v>
      </c>
    </row>
    <row r="54" spans="1:12" x14ac:dyDescent="0.25">
      <c r="A54">
        <v>153</v>
      </c>
      <c r="B54">
        <v>6</v>
      </c>
      <c r="C54" s="35">
        <v>0.46133362069593398</v>
      </c>
      <c r="D54" s="35">
        <v>8.6658671932575296E-4</v>
      </c>
      <c r="E54" s="35">
        <v>1.20685614498546</v>
      </c>
      <c r="F54" s="35">
        <v>1.9304353696843501E-3</v>
      </c>
      <c r="G54" s="35">
        <v>0</v>
      </c>
      <c r="H5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0.29682334172911534</v>
      </c>
      <c r="I5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0.2109828297957371</v>
      </c>
      <c r="J54" s="34">
        <f>data_fitted_retention_second_pso__3[[#This Row],[FC]]-data_fitted_retention_second_pso__3[[#This Row],[WP]]</f>
        <v>8.5840511933378244E-2</v>
      </c>
      <c r="K54" s="36">
        <f t="shared" si="0"/>
        <v>8.5840511933378244E-2</v>
      </c>
      <c r="L54">
        <v>0.17622685000000005</v>
      </c>
    </row>
    <row r="55" spans="1:12" x14ac:dyDescent="0.25">
      <c r="A55">
        <v>154</v>
      </c>
      <c r="B55">
        <v>6</v>
      </c>
      <c r="C55" s="35">
        <v>0.44962929925739598</v>
      </c>
      <c r="D55" s="35">
        <v>1.54718315095326E-3</v>
      </c>
      <c r="E55" s="35">
        <v>1.4192539815992</v>
      </c>
      <c r="F55" s="35">
        <v>4.2539019060388403E-3</v>
      </c>
      <c r="G55" s="35">
        <v>0</v>
      </c>
      <c r="H5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0.2250510285119236</v>
      </c>
      <c r="I5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5.3967909971929927E-2</v>
      </c>
      <c r="J55" s="34">
        <f>data_fitted_retention_second_pso__3[[#This Row],[FC]]-data_fitted_retention_second_pso__3[[#This Row],[WP]]</f>
        <v>0.17108311853999367</v>
      </c>
      <c r="K55" s="36">
        <f t="shared" si="0"/>
        <v>0.17108311853999367</v>
      </c>
      <c r="L55">
        <v>0.30798089999999995</v>
      </c>
    </row>
    <row r="56" spans="1:12" x14ac:dyDescent="0.25">
      <c r="A56">
        <v>155</v>
      </c>
      <c r="B56">
        <v>6</v>
      </c>
      <c r="C56" s="35">
        <v>0.45649436810764998</v>
      </c>
      <c r="D56" s="35">
        <v>1.2464714477970801E-3</v>
      </c>
      <c r="E56" s="35">
        <v>1.3835046130345201</v>
      </c>
      <c r="F56" s="35">
        <v>3.2310303598124999E-3</v>
      </c>
      <c r="G56" s="35">
        <v>0</v>
      </c>
      <c r="H5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0.23694043318216426</v>
      </c>
      <c r="I5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7.2911318661216487E-2</v>
      </c>
      <c r="J56" s="34">
        <f>data_fitted_retention_second_pso__3[[#This Row],[FC]]-data_fitted_retention_second_pso__3[[#This Row],[WP]]</f>
        <v>0.16402911452094776</v>
      </c>
      <c r="K56" s="36">
        <f t="shared" si="0"/>
        <v>0.16402911452094776</v>
      </c>
      <c r="L56">
        <v>0.29324687199999999</v>
      </c>
    </row>
    <row r="57" spans="1:12" x14ac:dyDescent="0.25">
      <c r="A57">
        <v>156</v>
      </c>
      <c r="B57">
        <v>6</v>
      </c>
      <c r="C57" s="35">
        <v>0.41464556008356102</v>
      </c>
      <c r="D57" s="35">
        <v>1.0818942796570899E-3</v>
      </c>
      <c r="E57" s="35">
        <v>1.38651052379221</v>
      </c>
      <c r="F57" s="35">
        <v>1.8844373545983499E-3</v>
      </c>
      <c r="G57" s="35">
        <v>0</v>
      </c>
      <c r="H5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0.21454631245537495</v>
      </c>
      <c r="I5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6.7632871073691786E-2</v>
      </c>
      <c r="J57" s="34">
        <f>data_fitted_retention_second_pso__3[[#This Row],[FC]]-data_fitted_retention_second_pso__3[[#This Row],[WP]]</f>
        <v>0.14691344138168316</v>
      </c>
      <c r="K57" s="36">
        <f t="shared" si="0"/>
        <v>0.14691344138168316</v>
      </c>
      <c r="L57">
        <v>0.26379577999999998</v>
      </c>
    </row>
    <row r="58" spans="1:12" x14ac:dyDescent="0.25">
      <c r="A58">
        <v>157</v>
      </c>
      <c r="B58">
        <v>6</v>
      </c>
      <c r="C58" s="35">
        <v>0.47039935778419401</v>
      </c>
      <c r="D58" s="35">
        <v>8.7701045501122196E-4</v>
      </c>
      <c r="E58" s="35">
        <v>1.42234612772169</v>
      </c>
      <c r="F58" s="35">
        <v>5.6325736308350102E-3</v>
      </c>
      <c r="G58" s="35">
        <v>0</v>
      </c>
      <c r="H5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0.23472945954456445</v>
      </c>
      <c r="I5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6.5505033992568268E-2</v>
      </c>
      <c r="J58" s="34">
        <f>data_fitted_retention_second_pso__3[[#This Row],[FC]]-data_fitted_retention_second_pso__3[[#This Row],[WP]]</f>
        <v>0.16922442555199618</v>
      </c>
      <c r="K58" s="36">
        <f t="shared" si="0"/>
        <v>0.16922442555199618</v>
      </c>
      <c r="L58">
        <v>0.29096425000000004</v>
      </c>
    </row>
    <row r="59" spans="1:12" x14ac:dyDescent="0.25">
      <c r="A59">
        <v>158</v>
      </c>
      <c r="B59">
        <v>6</v>
      </c>
      <c r="C59" s="35">
        <v>0.48898214369967202</v>
      </c>
      <c r="D59" s="35">
        <v>0.12582119539677</v>
      </c>
      <c r="E59" s="35">
        <v>1.2371064205990601</v>
      </c>
      <c r="F59" s="35">
        <v>2.9091099002033298E-3</v>
      </c>
      <c r="G59" s="35">
        <v>0</v>
      </c>
      <c r="H5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0.30170769618842341</v>
      </c>
      <c r="I5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7.4413806186678311E-2</v>
      </c>
      <c r="J59" s="34">
        <f>data_fitted_retention_second_pso__3[[#This Row],[FC]]-data_fitted_retention_second_pso__3[[#This Row],[WP]]</f>
        <v>0.2272938900017451</v>
      </c>
      <c r="K59" s="36">
        <f t="shared" si="0"/>
        <v>0.2272938900017451</v>
      </c>
      <c r="L59">
        <v>0.24876586000000003</v>
      </c>
    </row>
    <row r="60" spans="1:12" x14ac:dyDescent="0.25">
      <c r="A60">
        <v>159</v>
      </c>
      <c r="B60">
        <v>6</v>
      </c>
      <c r="C60" s="35">
        <v>0.47327334980966801</v>
      </c>
      <c r="D60" s="35">
        <v>1.7164794041256599E-3</v>
      </c>
      <c r="E60" s="35">
        <v>1.3589030401109501</v>
      </c>
      <c r="F60" s="35">
        <v>4.9703394164396899E-3</v>
      </c>
      <c r="G60" s="35">
        <v>0</v>
      </c>
      <c r="H6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0.25216555416621178</v>
      </c>
      <c r="I6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8.0635271270572378E-2</v>
      </c>
      <c r="J60" s="34">
        <f>data_fitted_retention_second_pso__3[[#This Row],[FC]]-data_fitted_retention_second_pso__3[[#This Row],[WP]]</f>
        <v>0.1715302828956394</v>
      </c>
      <c r="K60" s="36">
        <f t="shared" si="0"/>
        <v>0.1715302828956394</v>
      </c>
      <c r="L60">
        <v>0.29932187199999999</v>
      </c>
    </row>
    <row r="61" spans="1:12" x14ac:dyDescent="0.25">
      <c r="A61">
        <v>160</v>
      </c>
      <c r="B61">
        <v>6</v>
      </c>
      <c r="C61" s="35">
        <v>0.47438004701688802</v>
      </c>
      <c r="D61" s="35">
        <v>8.9781743655527801E-4</v>
      </c>
      <c r="E61" s="35">
        <v>1.40940968439155</v>
      </c>
      <c r="F61" s="35">
        <v>6.2395095453055801E-3</v>
      </c>
      <c r="G61" s="35">
        <v>0</v>
      </c>
      <c r="H6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0.23978022406225916</v>
      </c>
      <c r="I6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7.1000096594026604E-2</v>
      </c>
      <c r="J61" s="34">
        <f>data_fitted_retention_second_pso__3[[#This Row],[FC]]-data_fitted_retention_second_pso__3[[#This Row],[WP]]</f>
        <v>0.16878012746823257</v>
      </c>
      <c r="K61" s="36">
        <f t="shared" si="0"/>
        <v>0.16878012746823257</v>
      </c>
      <c r="L61">
        <v>0.28856025000000007</v>
      </c>
    </row>
    <row r="62" spans="1:12" x14ac:dyDescent="0.25">
      <c r="A62">
        <v>161</v>
      </c>
      <c r="B62">
        <v>6</v>
      </c>
      <c r="C62" s="35">
        <v>0.52716153933822896</v>
      </c>
      <c r="D62" s="35">
        <v>1.91611769180505E-3</v>
      </c>
      <c r="E62" s="35">
        <v>1.37229133649948</v>
      </c>
      <c r="F62" s="35">
        <v>8.1580946397029307E-3</v>
      </c>
      <c r="G62" s="35">
        <v>0</v>
      </c>
      <c r="H6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0.27686990585107973</v>
      </c>
      <c r="I6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8.0234910300452017E-2</v>
      </c>
      <c r="J62" s="34">
        <f>data_fitted_retention_second_pso__3[[#This Row],[FC]]-data_fitted_retention_second_pso__3[[#This Row],[WP]]</f>
        <v>0.19663499555062772</v>
      </c>
      <c r="K62" s="36">
        <f t="shared" si="0"/>
        <v>0.19663499555062772</v>
      </c>
      <c r="L62">
        <v>0.34491827485319138</v>
      </c>
    </row>
    <row r="63" spans="1:12" x14ac:dyDescent="0.25">
      <c r="A63">
        <v>162</v>
      </c>
      <c r="B63">
        <v>6</v>
      </c>
      <c r="C63" s="35">
        <v>0.43422475375214598</v>
      </c>
      <c r="D63" s="35">
        <v>1.22046797602398E-3</v>
      </c>
      <c r="E63" s="35">
        <v>1.4084858563171101</v>
      </c>
      <c r="F63" s="35">
        <v>2.7534831311663002E-3</v>
      </c>
      <c r="G63" s="35">
        <v>0</v>
      </c>
      <c r="H6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0.21968710166823543</v>
      </c>
      <c r="I6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5.9794877288189427E-2</v>
      </c>
      <c r="J63" s="34">
        <f>data_fitted_retention_second_pso__3[[#This Row],[FC]]-data_fitted_retention_second_pso__3[[#This Row],[WP]]</f>
        <v>0.15989222438004602</v>
      </c>
      <c r="K63" s="36">
        <f t="shared" si="0"/>
        <v>0.15989222438004602</v>
      </c>
      <c r="L63">
        <v>0.28917758400000004</v>
      </c>
    </row>
    <row r="64" spans="1:12" x14ac:dyDescent="0.25">
      <c r="A64">
        <v>163</v>
      </c>
      <c r="B64">
        <v>6</v>
      </c>
      <c r="C64" s="35">
        <v>0.48815894995505799</v>
      </c>
      <c r="D64" s="35">
        <v>9.41355616995616E-4</v>
      </c>
      <c r="E64" s="35">
        <v>1.3623420327734399</v>
      </c>
      <c r="F64" s="35">
        <v>6.9246177438997596E-3</v>
      </c>
      <c r="G64" s="35">
        <v>0</v>
      </c>
      <c r="H6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0.25913084927178509</v>
      </c>
      <c r="I6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9.550535581370051E-2</v>
      </c>
      <c r="J64" s="34">
        <f>data_fitted_retention_second_pso__3[[#This Row],[FC]]-data_fitted_retention_second_pso__3[[#This Row],[WP]]</f>
        <v>0.16362549345808458</v>
      </c>
      <c r="K64" s="36">
        <f t="shared" si="0"/>
        <v>0.16362549345808458</v>
      </c>
      <c r="L64">
        <v>0.27695544</v>
      </c>
    </row>
    <row r="65" spans="1:12" x14ac:dyDescent="0.25">
      <c r="A65">
        <v>164</v>
      </c>
      <c r="B65">
        <v>6</v>
      </c>
      <c r="C65" s="35">
        <v>0.47712726026902502</v>
      </c>
      <c r="D65" s="35">
        <v>9.5660404102433996E-2</v>
      </c>
      <c r="E65" s="35">
        <v>1.1902207330688499</v>
      </c>
      <c r="F65" s="35">
        <v>3.9575956225047903E-3</v>
      </c>
      <c r="G65" s="35">
        <v>0</v>
      </c>
      <c r="H6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0.31450293007131613</v>
      </c>
      <c r="I6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0.11146702414286495</v>
      </c>
      <c r="J65" s="34">
        <f>data_fitted_retention_second_pso__3[[#This Row],[FC]]-data_fitted_retention_second_pso__3[[#This Row],[WP]]</f>
        <v>0.20303590592845117</v>
      </c>
      <c r="K65" s="36">
        <f t="shared" si="0"/>
        <v>0.20303590592845117</v>
      </c>
      <c r="L65">
        <v>0.24600707600000005</v>
      </c>
    </row>
    <row r="66" spans="1:12" x14ac:dyDescent="0.25">
      <c r="A66">
        <v>165</v>
      </c>
      <c r="B66">
        <v>6</v>
      </c>
      <c r="C66" s="35">
        <v>0.42896832907071702</v>
      </c>
      <c r="D66" s="35">
        <v>1.1813172795933E-3</v>
      </c>
      <c r="E66" s="35">
        <v>1.4008221057525401</v>
      </c>
      <c r="F66" s="35">
        <v>2.48001378764574E-3</v>
      </c>
      <c r="G66" s="35">
        <v>0</v>
      </c>
      <c r="H6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0.21871582024365846</v>
      </c>
      <c r="I6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6.2531806087926411E-2</v>
      </c>
      <c r="J66" s="34">
        <f>data_fitted_retention_second_pso__3[[#This Row],[FC]]-data_fitted_retention_second_pso__3[[#This Row],[WP]]</f>
        <v>0.15618401415573205</v>
      </c>
      <c r="K66" s="36">
        <f t="shared" ref="K66:K128" si="1">IFERROR(J66,0)</f>
        <v>0.15618401415573205</v>
      </c>
      <c r="L66">
        <v>0.28160943999999999</v>
      </c>
    </row>
    <row r="67" spans="1:12" x14ac:dyDescent="0.25">
      <c r="A67">
        <v>166</v>
      </c>
      <c r="B67">
        <v>6</v>
      </c>
      <c r="C67" s="35">
        <v>0.47438004710314902</v>
      </c>
      <c r="D67" s="35">
        <v>8.9781743964362497E-4</v>
      </c>
      <c r="E67" s="35">
        <v>1.4094096833796701</v>
      </c>
      <c r="F67" s="35">
        <v>6.2395095453055801E-3</v>
      </c>
      <c r="G67" s="35">
        <v>0</v>
      </c>
      <c r="H6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0.23978022434942248</v>
      </c>
      <c r="I6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7.1000096972959642E-2</v>
      </c>
      <c r="J67" s="34">
        <f>data_fitted_retention_second_pso__3[[#This Row],[FC]]-data_fitted_retention_second_pso__3[[#This Row],[WP]]</f>
        <v>0.16878012737646284</v>
      </c>
      <c r="K67" s="36">
        <f t="shared" si="1"/>
        <v>0.16878012737646284</v>
      </c>
      <c r="L67">
        <v>0.28856025000000007</v>
      </c>
    </row>
    <row r="68" spans="1:12" x14ac:dyDescent="0.25">
      <c r="A68">
        <v>167</v>
      </c>
      <c r="B68">
        <v>6</v>
      </c>
      <c r="C68" s="35">
        <v>0.64899886106664795</v>
      </c>
      <c r="D68" s="35">
        <v>0.106736989829205</v>
      </c>
      <c r="E68" s="35">
        <v>1.1761235352453101</v>
      </c>
      <c r="F68" s="35">
        <v>1.11026778582665E-2</v>
      </c>
      <c r="G68" s="35">
        <v>0</v>
      </c>
      <c r="H6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0.43696818757724565</v>
      </c>
      <c r="I6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0.16681594116277784</v>
      </c>
      <c r="J68" s="34">
        <f>data_fitted_retention_second_pso__3[[#This Row],[FC]]-data_fitted_retention_second_pso__3[[#This Row],[WP]]</f>
        <v>0.27015224641446778</v>
      </c>
      <c r="K68" s="36">
        <f t="shared" si="1"/>
        <v>0.27015224641446778</v>
      </c>
      <c r="L68">
        <v>0.349966241798983</v>
      </c>
    </row>
    <row r="69" spans="1:12" x14ac:dyDescent="0.25">
      <c r="A69">
        <v>168</v>
      </c>
      <c r="B69">
        <v>6</v>
      </c>
      <c r="C69" s="35">
        <v>0.58597760374524599</v>
      </c>
      <c r="D69" s="35">
        <v>4.8991156957245898E-3</v>
      </c>
      <c r="E69" s="35">
        <v>1.32608662545353</v>
      </c>
      <c r="F69" s="35">
        <v>9.1541646642045692E-3</v>
      </c>
      <c r="G69" s="35">
        <v>0</v>
      </c>
      <c r="H6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0.32384092672526588</v>
      </c>
      <c r="I6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9.4200620148765901E-2</v>
      </c>
      <c r="J69" s="34">
        <f>data_fitted_retention_second_pso__3[[#This Row],[FC]]-data_fitted_retention_second_pso__3[[#This Row],[WP]]</f>
        <v>0.22964030657649998</v>
      </c>
      <c r="K69" s="36">
        <f t="shared" si="1"/>
        <v>0.22964030657649998</v>
      </c>
      <c r="L69">
        <v>0.40482711939373045</v>
      </c>
    </row>
    <row r="70" spans="1:12" x14ac:dyDescent="0.25">
      <c r="A70">
        <v>169</v>
      </c>
      <c r="B70">
        <v>6</v>
      </c>
      <c r="C70" s="35">
        <v>0.51958471445691801</v>
      </c>
      <c r="D70" s="35">
        <v>0.21446770096242701</v>
      </c>
      <c r="E70" s="35">
        <v>1.1805903766410799</v>
      </c>
      <c r="F70" s="35">
        <v>3.7361416466412602E-3</v>
      </c>
      <c r="G70" s="35">
        <v>0</v>
      </c>
      <c r="H7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0.34746401124328852</v>
      </c>
      <c r="I7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0.11581634070916984</v>
      </c>
      <c r="J70" s="34">
        <f>data_fitted_retention_second_pso__3[[#This Row],[FC]]-data_fitted_retention_second_pso__3[[#This Row],[WP]]</f>
        <v>0.23164767053411867</v>
      </c>
      <c r="K70" s="36">
        <f t="shared" si="1"/>
        <v>0.23164767053411867</v>
      </c>
      <c r="L70">
        <v>0.236328698</v>
      </c>
    </row>
    <row r="71" spans="1:12" x14ac:dyDescent="0.25">
      <c r="A71">
        <v>170</v>
      </c>
      <c r="B71">
        <v>6</v>
      </c>
      <c r="C71" s="35">
        <v>0.44673764068756899</v>
      </c>
      <c r="D71" s="35">
        <v>1.81118240207671E-3</v>
      </c>
      <c r="E71" s="35">
        <v>1.3857551238066399</v>
      </c>
      <c r="F71" s="35">
        <v>4.6562560049164198E-3</v>
      </c>
      <c r="G71" s="35">
        <v>0</v>
      </c>
      <c r="H7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0.23133305646053079</v>
      </c>
      <c r="I7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6.3430911489912339E-2</v>
      </c>
      <c r="J71" s="34">
        <f>data_fitted_retention_second_pso__3[[#This Row],[FC]]-data_fitted_retention_second_pso__3[[#This Row],[WP]]</f>
        <v>0.16790214497061845</v>
      </c>
      <c r="K71" s="36">
        <f t="shared" si="1"/>
        <v>0.16790214497061845</v>
      </c>
      <c r="L71">
        <v>0.29429823999999999</v>
      </c>
    </row>
    <row r="72" spans="1:12" x14ac:dyDescent="0.25">
      <c r="A72">
        <v>171</v>
      </c>
      <c r="B72">
        <v>6</v>
      </c>
      <c r="C72" s="35">
        <v>0.571873355801225</v>
      </c>
      <c r="D72" s="35">
        <v>0.168005405469286</v>
      </c>
      <c r="E72" s="35">
        <v>1.1979164442658601</v>
      </c>
      <c r="F72" s="35">
        <v>4.4610346294306899E-3</v>
      </c>
      <c r="G72" s="35">
        <v>0</v>
      </c>
      <c r="H7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0.37271937560556878</v>
      </c>
      <c r="I7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0.11449023202504689</v>
      </c>
      <c r="J72" s="34">
        <f>data_fitted_retention_second_pso__3[[#This Row],[FC]]-data_fitted_retention_second_pso__3[[#This Row],[WP]]</f>
        <v>0.2582291435805219</v>
      </c>
      <c r="K72" s="36">
        <f t="shared" si="1"/>
        <v>0.2582291435805219</v>
      </c>
      <c r="L72">
        <v>0.27702988732179007</v>
      </c>
    </row>
    <row r="73" spans="1:12" x14ac:dyDescent="0.25">
      <c r="A73">
        <v>201</v>
      </c>
      <c r="B73">
        <v>6</v>
      </c>
      <c r="C73" s="35">
        <v>0.397778227999322</v>
      </c>
      <c r="D73" s="35">
        <v>1</v>
      </c>
      <c r="E73" s="35">
        <v>1.2005226567799501</v>
      </c>
      <c r="F73" s="35">
        <v>3.8240397484119699E-4</v>
      </c>
      <c r="G73" s="35">
        <v>0</v>
      </c>
      <c r="H7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0.25827334858679529</v>
      </c>
      <c r="I7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5.7841479271699421E-2</v>
      </c>
      <c r="J73" s="34">
        <f>data_fitted_retention_second_pso__3[[#This Row],[FC]]-data_fitted_retention_second_pso__3[[#This Row],[WP]]</f>
        <v>0.20043186931509588</v>
      </c>
      <c r="K73" s="36">
        <f t="shared" si="1"/>
        <v>0.20043186931509588</v>
      </c>
      <c r="L73" s="27">
        <v>9.7457155999999989E-2</v>
      </c>
    </row>
    <row r="74" spans="1:12" x14ac:dyDescent="0.25">
      <c r="A74">
        <v>202</v>
      </c>
      <c r="B74">
        <v>6</v>
      </c>
      <c r="C74" s="35">
        <v>0.39808240612521101</v>
      </c>
      <c r="D74" s="35">
        <v>0.193417382129532</v>
      </c>
      <c r="E74" s="35">
        <v>1.2182786378594599</v>
      </c>
      <c r="F74" s="35">
        <v>1.2416472526260199E-3</v>
      </c>
      <c r="G74" s="35">
        <v>0</v>
      </c>
      <c r="H7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0.25203143697327923</v>
      </c>
      <c r="I7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6.5502305007301462E-2</v>
      </c>
      <c r="J74" s="34">
        <f>data_fitted_retention_second_pso__3[[#This Row],[FC]]-data_fitted_retention_second_pso__3[[#This Row],[WP]]</f>
        <v>0.18652913196597776</v>
      </c>
      <c r="K74" s="36">
        <f t="shared" si="1"/>
        <v>0.18652913196597776</v>
      </c>
      <c r="L74" s="27">
        <v>0.17948097400000002</v>
      </c>
    </row>
    <row r="75" spans="1:12" x14ac:dyDescent="0.25">
      <c r="A75">
        <v>203</v>
      </c>
      <c r="B75">
        <v>6</v>
      </c>
      <c r="C75" s="35">
        <v>0.43204993393875402</v>
      </c>
      <c r="D75" s="35">
        <v>4.76552407649437E-2</v>
      </c>
      <c r="E75" s="35">
        <v>1.2354863016864099</v>
      </c>
      <c r="F75" s="35">
        <v>3.0812583242654599E-3</v>
      </c>
      <c r="G75" s="35">
        <v>0</v>
      </c>
      <c r="H7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0.2671613355106921</v>
      </c>
      <c r="I7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8.0179718822471685E-2</v>
      </c>
      <c r="J75" s="34">
        <f>data_fitted_retention_second_pso__3[[#This Row],[FC]]-data_fitted_retention_second_pso__3[[#This Row],[WP]]</f>
        <v>0.18698161668822041</v>
      </c>
      <c r="K75" s="36">
        <f t="shared" si="1"/>
        <v>0.18698161668822041</v>
      </c>
      <c r="L75" s="27">
        <v>0.25274138000000002</v>
      </c>
    </row>
    <row r="76" spans="1:12" x14ac:dyDescent="0.25">
      <c r="A76">
        <v>204</v>
      </c>
      <c r="B76">
        <v>6</v>
      </c>
      <c r="C76" s="35">
        <v>0.408091620490381</v>
      </c>
      <c r="D76" s="35">
        <v>5.0781098903478199E-2</v>
      </c>
      <c r="E76" s="35">
        <v>1.24906898284464</v>
      </c>
      <c r="F76" s="35">
        <v>2.5728172717890498E-3</v>
      </c>
      <c r="G76" s="35">
        <v>0</v>
      </c>
      <c r="H7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0.24783109434523254</v>
      </c>
      <c r="I7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6.7406271893080946E-2</v>
      </c>
      <c r="J76" s="34">
        <f>data_fitted_retention_second_pso__3[[#This Row],[FC]]-data_fitted_retention_second_pso__3[[#This Row],[WP]]</f>
        <v>0.18042482245215158</v>
      </c>
      <c r="K76" s="36">
        <f t="shared" si="1"/>
        <v>0.18042482245215158</v>
      </c>
      <c r="L76" s="27">
        <v>0.23867353199999999</v>
      </c>
    </row>
    <row r="77" spans="1:12" x14ac:dyDescent="0.25">
      <c r="A77">
        <v>205</v>
      </c>
      <c r="B77">
        <v>6</v>
      </c>
      <c r="C77" s="35">
        <v>0.45055778773102001</v>
      </c>
      <c r="D77" s="35">
        <v>6.2296091652449702E-3</v>
      </c>
      <c r="E77" s="35">
        <v>1.36561696278991</v>
      </c>
      <c r="F77" s="35">
        <v>2.3184485606728002E-3</v>
      </c>
      <c r="G77" s="35">
        <v>0</v>
      </c>
      <c r="H7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0.23832946312275438</v>
      </c>
      <c r="I7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5.2161883245671996E-2</v>
      </c>
      <c r="J77" s="34">
        <f>data_fitted_retention_second_pso__3[[#This Row],[FC]]-data_fitted_retention_second_pso__3[[#This Row],[WP]]</f>
        <v>0.18616757987708238</v>
      </c>
      <c r="K77" s="36">
        <f t="shared" si="1"/>
        <v>0.18616757987708238</v>
      </c>
      <c r="L77" s="27">
        <v>0.33139775399999999</v>
      </c>
    </row>
    <row r="78" spans="1:12" x14ac:dyDescent="0.25">
      <c r="A78">
        <v>206</v>
      </c>
      <c r="B78">
        <v>6</v>
      </c>
      <c r="C78" s="35">
        <v>0.38840015780291498</v>
      </c>
      <c r="D78" s="35">
        <v>1.1061030028089701E-3</v>
      </c>
      <c r="E78" s="35">
        <v>1.2417650600964201</v>
      </c>
      <c r="F78" s="35">
        <v>2.2946464251592099E-3</v>
      </c>
      <c r="G78" s="35">
        <v>0</v>
      </c>
      <c r="H7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0.2381598110572738</v>
      </c>
      <c r="I7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0.14279294713160856</v>
      </c>
      <c r="J78" s="34">
        <f>data_fitted_retention_second_pso__3[[#This Row],[FC]]-data_fitted_retention_second_pso__3[[#This Row],[WP]]</f>
        <v>9.5366863925665235E-2</v>
      </c>
      <c r="K78" s="36">
        <f t="shared" si="1"/>
        <v>9.5366863925665235E-2</v>
      </c>
      <c r="L78" s="27">
        <v>0.17269806999999993</v>
      </c>
    </row>
    <row r="79" spans="1:12" x14ac:dyDescent="0.25">
      <c r="A79">
        <v>207</v>
      </c>
      <c r="B79">
        <v>6</v>
      </c>
      <c r="C79" s="35">
        <v>0.41218359065301602</v>
      </c>
      <c r="D79" s="35">
        <v>6.0155984795691397E-2</v>
      </c>
      <c r="E79" s="35">
        <v>1.2539300771333799</v>
      </c>
      <c r="F79" s="35">
        <v>2.62343901968864E-3</v>
      </c>
      <c r="G79" s="35">
        <v>0</v>
      </c>
      <c r="H7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0.24873212284524171</v>
      </c>
      <c r="I7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6.3365383728255079E-2</v>
      </c>
      <c r="J79" s="34">
        <f>data_fitted_retention_second_pso__3[[#This Row],[FC]]-data_fitted_retention_second_pso__3[[#This Row],[WP]]</f>
        <v>0.18536673911698665</v>
      </c>
      <c r="K79" s="36">
        <f t="shared" si="1"/>
        <v>0.18536673911698665</v>
      </c>
      <c r="L79" s="27">
        <v>0.23748313200000001</v>
      </c>
    </row>
    <row r="80" spans="1:12" x14ac:dyDescent="0.25">
      <c r="A80">
        <v>208</v>
      </c>
      <c r="B80">
        <v>6</v>
      </c>
      <c r="C80" s="35">
        <v>0.408234495356187</v>
      </c>
      <c r="D80" s="35">
        <v>2.53389642020177E-2</v>
      </c>
      <c r="E80" s="35">
        <v>1.3003156121531201</v>
      </c>
      <c r="F80" s="35">
        <v>2.8774924186195198E-3</v>
      </c>
      <c r="G80" s="35">
        <v>0</v>
      </c>
      <c r="H8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0.23251362470557518</v>
      </c>
      <c r="I8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5.3137857569647548E-2</v>
      </c>
      <c r="J80" s="34">
        <f>data_fitted_retention_second_pso__3[[#This Row],[FC]]-data_fitted_retention_second_pso__3[[#This Row],[WP]]</f>
        <v>0.17937576713592762</v>
      </c>
      <c r="K80" s="36">
        <f t="shared" si="1"/>
        <v>0.17937576713592762</v>
      </c>
      <c r="L80" s="27">
        <v>0.26317813200000001</v>
      </c>
    </row>
    <row r="81" spans="1:12" x14ac:dyDescent="0.25">
      <c r="A81">
        <v>209</v>
      </c>
      <c r="B81">
        <v>6</v>
      </c>
      <c r="C81" s="35">
        <v>0.41134211751967398</v>
      </c>
      <c r="D81" s="35">
        <v>4.0519100472504101E-2</v>
      </c>
      <c r="E81" s="35">
        <v>1.3196064936779599</v>
      </c>
      <c r="F81" s="35">
        <v>3.66418518940461E-3</v>
      </c>
      <c r="G81" s="35">
        <v>0</v>
      </c>
      <c r="H8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0.22902949697501179</v>
      </c>
      <c r="I8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4.1372500020570621E-2</v>
      </c>
      <c r="J81" s="34">
        <f>data_fitted_retention_second_pso__3[[#This Row],[FC]]-data_fitted_retention_second_pso__3[[#This Row],[WP]]</f>
        <v>0.18765699695444116</v>
      </c>
      <c r="K81" s="36">
        <f t="shared" si="1"/>
        <v>0.18765699695444116</v>
      </c>
      <c r="L81" s="27">
        <v>0.25666061600000001</v>
      </c>
    </row>
    <row r="82" spans="1:12" x14ac:dyDescent="0.25">
      <c r="A82">
        <v>210</v>
      </c>
      <c r="B82">
        <v>6</v>
      </c>
      <c r="C82" s="35">
        <v>0.39253229912410398</v>
      </c>
      <c r="D82" s="35">
        <v>5.6321467732934997E-2</v>
      </c>
      <c r="E82" s="35">
        <v>1.19846628788231</v>
      </c>
      <c r="F82" s="35">
        <v>2.8788148705641298E-3</v>
      </c>
      <c r="G82" s="35">
        <v>0</v>
      </c>
      <c r="H8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0.25562892103618906</v>
      </c>
      <c r="I8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9.3742842184284386E-2</v>
      </c>
      <c r="J82" s="34">
        <f>data_fitted_retention_second_pso__3[[#This Row],[FC]]-data_fitted_retention_second_pso__3[[#This Row],[WP]]</f>
        <v>0.16188607885190467</v>
      </c>
      <c r="K82" s="36">
        <f t="shared" si="1"/>
        <v>0.16188607885190467</v>
      </c>
      <c r="L82" s="27">
        <v>0.21553663199999998</v>
      </c>
    </row>
    <row r="83" spans="1:12" x14ac:dyDescent="0.25">
      <c r="A83">
        <v>211</v>
      </c>
      <c r="B83">
        <v>6</v>
      </c>
      <c r="C83" s="35">
        <v>0.44372397671715402</v>
      </c>
      <c r="D83" s="35">
        <v>0.28948779108503198</v>
      </c>
      <c r="E83" s="35">
        <v>1.0274173994626601</v>
      </c>
      <c r="F83" s="35">
        <v>1.1223996731693599E-3</v>
      </c>
      <c r="G83" s="35">
        <v>0</v>
      </c>
      <c r="H8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0.40046387232306413</v>
      </c>
      <c r="I8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0.35235471085895997</v>
      </c>
      <c r="J83" s="34">
        <f>data_fitted_retention_second_pso__3[[#This Row],[FC]]-data_fitted_retention_second_pso__3[[#This Row],[WP]]</f>
        <v>4.8109161464104155E-2</v>
      </c>
      <c r="K83" s="36">
        <f t="shared" si="1"/>
        <v>4.8109161464104155E-2</v>
      </c>
      <c r="L83" s="27">
        <v>7.3386449999999992E-2</v>
      </c>
    </row>
    <row r="84" spans="1:12" x14ac:dyDescent="0.25">
      <c r="A84">
        <v>212</v>
      </c>
      <c r="B84">
        <v>6</v>
      </c>
      <c r="C84" s="35">
        <v>0.50359009675941302</v>
      </c>
      <c r="D84" s="35">
        <v>1.7677778440281299E-2</v>
      </c>
      <c r="E84" s="35">
        <v>1.29675658982445</v>
      </c>
      <c r="F84" s="35">
        <v>5.3122625625505798E-3</v>
      </c>
      <c r="G84" s="35">
        <v>0</v>
      </c>
      <c r="H8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0.28805084271302805</v>
      </c>
      <c r="I8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7.3087117402343388E-2</v>
      </c>
      <c r="J84" s="34">
        <f>data_fitted_retention_second_pso__3[[#This Row],[FC]]-data_fitted_retention_second_pso__3[[#This Row],[WP]]</f>
        <v>0.21496372531068467</v>
      </c>
      <c r="K84" s="36">
        <f t="shared" si="1"/>
        <v>0.21496372531068467</v>
      </c>
      <c r="L84" s="27">
        <v>0.33779595000000007</v>
      </c>
    </row>
    <row r="85" spans="1:12" x14ac:dyDescent="0.25">
      <c r="A85">
        <v>213</v>
      </c>
      <c r="B85">
        <v>6</v>
      </c>
      <c r="C85" s="35">
        <v>0.39828549033928401</v>
      </c>
      <c r="D85" s="35">
        <v>1.0380646187282E-3</v>
      </c>
      <c r="E85" s="35">
        <v>1.27286946072777</v>
      </c>
      <c r="F85" s="35">
        <v>2.5290375954952898E-3</v>
      </c>
      <c r="G85" s="35">
        <v>0</v>
      </c>
      <c r="H8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0.23460147034993215</v>
      </c>
      <c r="I8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0.12585673821592208</v>
      </c>
      <c r="J85" s="34">
        <f>data_fitted_retention_second_pso__3[[#This Row],[FC]]-data_fitted_retention_second_pso__3[[#This Row],[WP]]</f>
        <v>0.10874473213401006</v>
      </c>
      <c r="K85" s="36">
        <f t="shared" si="1"/>
        <v>0.10874473213401006</v>
      </c>
      <c r="L85" s="27">
        <v>0.19092513999999997</v>
      </c>
    </row>
    <row r="86" spans="1:12" x14ac:dyDescent="0.25">
      <c r="A86">
        <v>214</v>
      </c>
      <c r="B86">
        <v>6</v>
      </c>
      <c r="C86" s="35">
        <v>0.38701798383499397</v>
      </c>
      <c r="D86" s="35">
        <v>0.29205369076308801</v>
      </c>
      <c r="E86" s="35">
        <v>1.1801785711059101</v>
      </c>
      <c r="F86" s="35">
        <v>1.00818984679093E-3</v>
      </c>
      <c r="G86" s="35">
        <v>0</v>
      </c>
      <c r="H8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0.25897361231092192</v>
      </c>
      <c r="I8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8.2583720543073474E-2</v>
      </c>
      <c r="J86" s="34">
        <f>data_fitted_retention_second_pso__3[[#This Row],[FC]]-data_fitted_retention_second_pso__3[[#This Row],[WP]]</f>
        <v>0.17638989176784844</v>
      </c>
      <c r="K86" s="36">
        <f t="shared" si="1"/>
        <v>0.17638989176784844</v>
      </c>
      <c r="L86" s="27">
        <v>0.15251020799999998</v>
      </c>
    </row>
    <row r="87" spans="1:12" x14ac:dyDescent="0.25">
      <c r="A87">
        <v>215</v>
      </c>
      <c r="B87">
        <v>6</v>
      </c>
      <c r="C87" s="35">
        <v>0.40159425554356898</v>
      </c>
      <c r="D87" s="35">
        <v>2.4985947392528001E-2</v>
      </c>
      <c r="E87" s="35">
        <v>1.32075903478007</v>
      </c>
      <c r="F87" s="35">
        <v>2.9586234881744198E-3</v>
      </c>
      <c r="G87" s="35">
        <v>0</v>
      </c>
      <c r="H8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0.22330443359077085</v>
      </c>
      <c r="I8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4.5018455877277569E-2</v>
      </c>
      <c r="J87" s="34">
        <f>data_fitted_retention_second_pso__3[[#This Row],[FC]]-data_fitted_retention_second_pso__3[[#This Row],[WP]]</f>
        <v>0.17828597771349328</v>
      </c>
      <c r="K87" s="36">
        <f t="shared" si="1"/>
        <v>0.17828597771349328</v>
      </c>
      <c r="L87" s="27">
        <v>0.26161091600000003</v>
      </c>
    </row>
    <row r="88" spans="1:12" x14ac:dyDescent="0.25">
      <c r="A88">
        <v>216</v>
      </c>
      <c r="B88">
        <v>6</v>
      </c>
      <c r="C88" s="35">
        <v>0.43136609509926199</v>
      </c>
      <c r="D88" s="35">
        <v>0.113045415279785</v>
      </c>
      <c r="E88" s="35">
        <v>1.0704235542018801</v>
      </c>
      <c r="F88" s="35">
        <v>3.3745922546337299E-3</v>
      </c>
      <c r="G88" s="35">
        <v>0</v>
      </c>
      <c r="H8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0.35066119924954431</v>
      </c>
      <c r="I8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0.25294674223178981</v>
      </c>
      <c r="J88" s="34">
        <f>data_fitted_retention_second_pso__3[[#This Row],[FC]]-data_fitted_retention_second_pso__3[[#This Row],[WP]]</f>
        <v>9.7714457017754497E-2</v>
      </c>
      <c r="K88" s="36">
        <f t="shared" si="1"/>
        <v>9.7714457017754497E-2</v>
      </c>
      <c r="L88" s="27">
        <v>0.14622306999999998</v>
      </c>
    </row>
    <row r="89" spans="1:12" x14ac:dyDescent="0.25">
      <c r="A89">
        <v>217</v>
      </c>
      <c r="B89">
        <v>6</v>
      </c>
      <c r="C89" s="35">
        <v>0.40604513478868798</v>
      </c>
      <c r="D89" s="35">
        <v>1.39153373076485E-3</v>
      </c>
      <c r="E89" s="35">
        <v>1.22514806228134</v>
      </c>
      <c r="F89" s="35">
        <v>4.67629019746641E-3</v>
      </c>
      <c r="G89" s="35">
        <v>0</v>
      </c>
      <c r="H8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0.25463881565912577</v>
      </c>
      <c r="I8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0.15589927993931374</v>
      </c>
      <c r="J89" s="34">
        <f>data_fitted_retention_second_pso__3[[#This Row],[FC]]-data_fitted_retention_second_pso__3[[#This Row],[WP]]</f>
        <v>9.8739535719812033E-2</v>
      </c>
      <c r="K89" s="36">
        <f t="shared" si="1"/>
        <v>9.8739535719812033E-2</v>
      </c>
      <c r="L89" s="27">
        <v>0.17624232999999989</v>
      </c>
    </row>
    <row r="90" spans="1:12" x14ac:dyDescent="0.25">
      <c r="A90">
        <v>218</v>
      </c>
      <c r="B90">
        <v>6</v>
      </c>
      <c r="C90" s="35">
        <v>0.41438796070657202</v>
      </c>
      <c r="D90" s="35">
        <v>0.13916767353227599</v>
      </c>
      <c r="E90" s="35">
        <v>1.24927135785344</v>
      </c>
      <c r="F90" s="35">
        <v>1.9054856867155401E-3</v>
      </c>
      <c r="G90" s="35">
        <v>0</v>
      </c>
      <c r="H9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0.25158802195259888</v>
      </c>
      <c r="I9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5.588768395259356E-2</v>
      </c>
      <c r="J90" s="34">
        <f>data_fitted_retention_second_pso__3[[#This Row],[FC]]-data_fitted_retention_second_pso__3[[#This Row],[WP]]</f>
        <v>0.19570033800000533</v>
      </c>
      <c r="K90" s="36">
        <f t="shared" si="1"/>
        <v>0.19570033800000533</v>
      </c>
      <c r="L90" s="27">
        <v>0.204268332</v>
      </c>
    </row>
    <row r="91" spans="1:12" x14ac:dyDescent="0.25">
      <c r="A91">
        <v>219</v>
      </c>
      <c r="B91">
        <v>6</v>
      </c>
      <c r="C91" s="35">
        <v>0.40237421256015199</v>
      </c>
      <c r="D91" s="35">
        <v>0.97002484897270003</v>
      </c>
      <c r="E91" s="35">
        <v>1.17482358212489</v>
      </c>
      <c r="F91" s="35">
        <v>5.1225545776508504E-4</v>
      </c>
      <c r="G91" s="35">
        <v>0</v>
      </c>
      <c r="H9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0.27145701541314693</v>
      </c>
      <c r="I9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7.5251801424421047E-2</v>
      </c>
      <c r="J91" s="34">
        <f>data_fitted_retention_second_pso__3[[#This Row],[FC]]-data_fitted_retention_second_pso__3[[#This Row],[WP]]</f>
        <v>0.19620521398872587</v>
      </c>
      <c r="K91" s="36">
        <f t="shared" si="1"/>
        <v>0.19620521398872587</v>
      </c>
      <c r="L91" s="27">
        <v>0.11903026</v>
      </c>
    </row>
    <row r="92" spans="1:12" x14ac:dyDescent="0.25">
      <c r="A92">
        <v>220</v>
      </c>
      <c r="B92">
        <v>6</v>
      </c>
      <c r="C92" s="35">
        <v>0.44507850790333298</v>
      </c>
      <c r="D92" s="35">
        <v>1.0837892442627501E-2</v>
      </c>
      <c r="E92" s="35">
        <v>1.2773074403803499</v>
      </c>
      <c r="F92" s="35">
        <v>3.7633932225530201E-3</v>
      </c>
      <c r="G92" s="35">
        <v>0</v>
      </c>
      <c r="H9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0.26071363490908683</v>
      </c>
      <c r="I9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8.259519291159878E-2</v>
      </c>
      <c r="J92" s="34">
        <f>data_fitted_retention_second_pso__3[[#This Row],[FC]]-data_fitted_retention_second_pso__3[[#This Row],[WP]]</f>
        <v>0.17811844199748805</v>
      </c>
      <c r="K92" s="36">
        <f t="shared" si="1"/>
        <v>0.17811844199748805</v>
      </c>
      <c r="L92" s="27">
        <v>0.29451652800000006</v>
      </c>
    </row>
    <row r="93" spans="1:12" x14ac:dyDescent="0.25">
      <c r="A93">
        <v>221</v>
      </c>
      <c r="B93">
        <v>5</v>
      </c>
      <c r="C93" s="35">
        <v>0.75373145528699104</v>
      </c>
      <c r="D93" s="35">
        <v>2.0841393553914199E-3</v>
      </c>
      <c r="E93" s="35">
        <v>1.45146238294748</v>
      </c>
      <c r="F93" s="35">
        <v>9.6938222970835101E-3</v>
      </c>
      <c r="G93" s="35">
        <v>0</v>
      </c>
      <c r="H9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0.36569954570743685</v>
      </c>
      <c r="I9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6.6947200006126431E-2</v>
      </c>
      <c r="J93" s="34">
        <f>data_fitted_retention_second_pso__3[[#This Row],[FC]]-data_fitted_retention_second_pso__3[[#This Row],[WP]]</f>
        <v>0.29875234570131043</v>
      </c>
      <c r="K93" s="36">
        <f t="shared" si="1"/>
        <v>0.29875234570131043</v>
      </c>
      <c r="L93" s="27">
        <v>0.43900000000000006</v>
      </c>
    </row>
    <row r="94" spans="1:12" x14ac:dyDescent="0.25">
      <c r="A94">
        <v>222</v>
      </c>
      <c r="B94">
        <v>5</v>
      </c>
      <c r="C94" s="35">
        <v>0.75373145589036095</v>
      </c>
      <c r="D94" s="35">
        <v>2.0841393447626798E-3</v>
      </c>
      <c r="E94" s="35">
        <v>1.45146238342829</v>
      </c>
      <c r="F94" s="35">
        <v>9.6938222970834893E-3</v>
      </c>
      <c r="G94" s="35">
        <v>0</v>
      </c>
      <c r="H9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0.36569954583416264</v>
      </c>
      <c r="I9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6.6947199950703862E-2</v>
      </c>
      <c r="J94" s="34">
        <f>data_fitted_retention_second_pso__3[[#This Row],[FC]]-data_fitted_retention_second_pso__3[[#This Row],[WP]]</f>
        <v>0.29875234588345878</v>
      </c>
      <c r="K94" s="36">
        <f t="shared" si="1"/>
        <v>0.29875234588345878</v>
      </c>
      <c r="L94" s="27">
        <v>0.43900000000000006</v>
      </c>
    </row>
    <row r="95" spans="1:12" x14ac:dyDescent="0.25">
      <c r="A95">
        <v>223</v>
      </c>
      <c r="B95">
        <v>5</v>
      </c>
      <c r="C95" s="35">
        <v>0.75373145534755503</v>
      </c>
      <c r="D95" s="35">
        <v>2.0841393583513998E-3</v>
      </c>
      <c r="E95" s="35">
        <v>1.45146238417586</v>
      </c>
      <c r="F95" s="35">
        <v>9.6938222970834997E-3</v>
      </c>
      <c r="G95" s="35">
        <v>0</v>
      </c>
      <c r="H9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0.36569954531267024</v>
      </c>
      <c r="I9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6.6947199432237425E-2</v>
      </c>
      <c r="J95" s="34">
        <f>data_fitted_retention_second_pso__3[[#This Row],[FC]]-data_fitted_retention_second_pso__3[[#This Row],[WP]]</f>
        <v>0.29875234588043281</v>
      </c>
      <c r="K95" s="36">
        <f t="shared" si="1"/>
        <v>0.29875234588043281</v>
      </c>
      <c r="L95" s="27">
        <v>0.43900000000000006</v>
      </c>
    </row>
    <row r="96" spans="1:12" x14ac:dyDescent="0.25">
      <c r="A96">
        <v>224</v>
      </c>
      <c r="B96">
        <v>5</v>
      </c>
      <c r="C96" s="35">
        <v>0.75373145562301602</v>
      </c>
      <c r="D96" s="35">
        <v>2.0841393459783298E-3</v>
      </c>
      <c r="E96" s="35">
        <v>1.45146238335113</v>
      </c>
      <c r="F96" s="35">
        <v>9.6938222970835101E-3</v>
      </c>
      <c r="G96" s="35">
        <v>0</v>
      </c>
      <c r="H9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0.36569954573109359</v>
      </c>
      <c r="I9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6.6947199949346684E-2</v>
      </c>
      <c r="J96" s="34">
        <f>data_fitted_retention_second_pso__3[[#This Row],[FC]]-data_fitted_retention_second_pso__3[[#This Row],[WP]]</f>
        <v>0.29875234578174692</v>
      </c>
      <c r="K96" s="36">
        <f t="shared" si="1"/>
        <v>0.29875234578174692</v>
      </c>
      <c r="L96" s="27">
        <v>0.43900000000000006</v>
      </c>
    </row>
    <row r="97" spans="1:12" x14ac:dyDescent="0.25">
      <c r="A97">
        <v>225</v>
      </c>
      <c r="B97">
        <v>5</v>
      </c>
      <c r="C97" s="35">
        <v>0.75373145533132202</v>
      </c>
      <c r="D97" s="35">
        <v>2.0841393698813201E-3</v>
      </c>
      <c r="E97" s="35">
        <v>1.45146238196488</v>
      </c>
      <c r="F97" s="35">
        <v>9.6938222970835101E-3</v>
      </c>
      <c r="G97" s="35">
        <v>0</v>
      </c>
      <c r="H9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0.36569954606823074</v>
      </c>
      <c r="I9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6.6947200305070342E-2</v>
      </c>
      <c r="J97" s="34">
        <f>data_fitted_retention_second_pso__3[[#This Row],[FC]]-data_fitted_retention_second_pso__3[[#This Row],[WP]]</f>
        <v>0.2987523457631604</v>
      </c>
      <c r="K97" s="36">
        <f t="shared" si="1"/>
        <v>0.2987523457631604</v>
      </c>
      <c r="L97" s="27">
        <v>0.43900000000000006</v>
      </c>
    </row>
    <row r="98" spans="1:12" x14ac:dyDescent="0.25">
      <c r="A98">
        <v>226</v>
      </c>
      <c r="B98">
        <v>5</v>
      </c>
      <c r="C98" s="35">
        <v>0.75373145546099596</v>
      </c>
      <c r="D98" s="35">
        <v>2.08413934659764E-3</v>
      </c>
      <c r="E98" s="35">
        <v>1.4514623840137799</v>
      </c>
      <c r="F98" s="35">
        <v>9.6938222970835101E-3</v>
      </c>
      <c r="G98" s="35">
        <v>0</v>
      </c>
      <c r="H9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0.36569954542367522</v>
      </c>
      <c r="I9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6.694719963223135E-2</v>
      </c>
      <c r="J98" s="34">
        <f>data_fitted_retention_second_pso__3[[#This Row],[FC]]-data_fitted_retention_second_pso__3[[#This Row],[WP]]</f>
        <v>0.29875234579144389</v>
      </c>
      <c r="K98" s="36">
        <f t="shared" si="1"/>
        <v>0.29875234579144389</v>
      </c>
      <c r="L98" s="27">
        <v>0.43900000000000006</v>
      </c>
    </row>
    <row r="99" spans="1:12" x14ac:dyDescent="0.25">
      <c r="A99">
        <v>227</v>
      </c>
      <c r="B99">
        <v>5</v>
      </c>
      <c r="C99" s="35">
        <v>0.753731455453161</v>
      </c>
      <c r="D99" s="35">
        <v>2.08413935248843E-3</v>
      </c>
      <c r="E99" s="35">
        <v>1.4514623826135999</v>
      </c>
      <c r="F99" s="35">
        <v>9.6938222970834997E-3</v>
      </c>
      <c r="G99" s="35">
        <v>0</v>
      </c>
      <c r="H9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0.36569954590334658</v>
      </c>
      <c r="I9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6.694720019929154E-2</v>
      </c>
      <c r="J99" s="34">
        <f>data_fitted_retention_second_pso__3[[#This Row],[FC]]-data_fitted_retention_second_pso__3[[#This Row],[WP]]</f>
        <v>0.29875234570405507</v>
      </c>
      <c r="K99" s="36">
        <f t="shared" si="1"/>
        <v>0.29875234570405507</v>
      </c>
      <c r="L99" s="27">
        <v>0.43900000000000006</v>
      </c>
    </row>
    <row r="100" spans="1:12" x14ac:dyDescent="0.25">
      <c r="A100">
        <v>228</v>
      </c>
      <c r="B100">
        <v>6</v>
      </c>
      <c r="C100" s="35">
        <v>0.37966688483153599</v>
      </c>
      <c r="D100" s="35">
        <v>0.85134232675889399</v>
      </c>
      <c r="E100" s="35">
        <v>1.2208484652303799</v>
      </c>
      <c r="F100" s="35">
        <v>9.5457572776311004E-5</v>
      </c>
      <c r="G100" s="35">
        <v>0</v>
      </c>
      <c r="H10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0.23951465797238639</v>
      </c>
      <c r="I10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4.6747954257797056E-2</v>
      </c>
      <c r="J100" s="34">
        <f>data_fitted_retention_second_pso__3[[#This Row],[FC]]-data_fitted_retention_second_pso__3[[#This Row],[WP]]</f>
        <v>0.19276670371458932</v>
      </c>
      <c r="K100" s="36">
        <f t="shared" si="1"/>
        <v>0.19276670371458932</v>
      </c>
      <c r="L100" s="27">
        <v>0.10025885200000001</v>
      </c>
    </row>
    <row r="101" spans="1:12" x14ac:dyDescent="0.25">
      <c r="A101">
        <v>229</v>
      </c>
      <c r="B101">
        <v>6</v>
      </c>
      <c r="C101" s="35">
        <v>0.398403808567936</v>
      </c>
      <c r="D101" s="35">
        <v>2.17227206784563E-3</v>
      </c>
      <c r="E101" s="35">
        <v>1.3786895495055</v>
      </c>
      <c r="F101" s="35">
        <v>4.6302162419489196E-3</v>
      </c>
      <c r="G101" s="35">
        <v>0</v>
      </c>
      <c r="H10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0.20783489370912225</v>
      </c>
      <c r="I10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5.6268410559744728E-2</v>
      </c>
      <c r="J101" s="34">
        <f>data_fitted_retention_second_pso__3[[#This Row],[FC]]-data_fitted_retention_second_pso__3[[#This Row],[WP]]</f>
        <v>0.15156648314937754</v>
      </c>
      <c r="K101" s="36">
        <f t="shared" si="1"/>
        <v>0.15156648314937754</v>
      </c>
      <c r="L101" s="27">
        <v>0.25940960399999996</v>
      </c>
    </row>
    <row r="102" spans="1:12" x14ac:dyDescent="0.25">
      <c r="A102">
        <v>230</v>
      </c>
      <c r="B102">
        <v>6</v>
      </c>
      <c r="C102" s="35">
        <v>0.39966458326644499</v>
      </c>
      <c r="D102" s="35">
        <v>2.1326929280014398E-3</v>
      </c>
      <c r="E102" s="35">
        <v>1.3853464774611699</v>
      </c>
      <c r="F102" s="35">
        <v>4.4769601341990003E-3</v>
      </c>
      <c r="G102" s="35">
        <v>0</v>
      </c>
      <c r="H10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0.20704536396520407</v>
      </c>
      <c r="I10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5.4367979457103359E-2</v>
      </c>
      <c r="J102" s="34">
        <f>data_fitted_retention_second_pso__3[[#This Row],[FC]]-data_fitted_retention_second_pso__3[[#This Row],[WP]]</f>
        <v>0.1526773845081007</v>
      </c>
      <c r="K102" s="36">
        <f t="shared" si="1"/>
        <v>0.1526773845081007</v>
      </c>
      <c r="L102" s="27">
        <v>0.26256860399999993</v>
      </c>
    </row>
    <row r="103" spans="1:12" x14ac:dyDescent="0.25">
      <c r="A103">
        <v>231</v>
      </c>
      <c r="B103">
        <v>6</v>
      </c>
      <c r="C103" s="35">
        <v>0.49245077133519799</v>
      </c>
      <c r="D103" s="35">
        <v>9.9743990633011591E-4</v>
      </c>
      <c r="E103" s="35">
        <v>1.37821466506003</v>
      </c>
      <c r="F103" s="35">
        <v>9.0589338370951501E-3</v>
      </c>
      <c r="G103" s="35">
        <v>0</v>
      </c>
      <c r="H10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0.25702466216514713</v>
      </c>
      <c r="I10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8.6351651628889317E-2</v>
      </c>
      <c r="J103" s="34">
        <f>data_fitted_retention_second_pso__3[[#This Row],[FC]]-data_fitted_retention_second_pso__3[[#This Row],[WP]]</f>
        <v>0.17067301053625783</v>
      </c>
      <c r="K103" s="36">
        <f t="shared" si="1"/>
        <v>0.17067301053625783</v>
      </c>
      <c r="L103" s="27">
        <v>0.28714857999999988</v>
      </c>
    </row>
    <row r="104" spans="1:12" x14ac:dyDescent="0.25">
      <c r="A104">
        <v>232</v>
      </c>
      <c r="B104">
        <v>6</v>
      </c>
      <c r="C104" s="35">
        <v>0.405436610471196</v>
      </c>
      <c r="D104" s="35">
        <v>2.7050907295974098E-2</v>
      </c>
      <c r="E104" s="35">
        <v>1.2816934053053199</v>
      </c>
      <c r="F104" s="35">
        <v>2.6928253871041702E-3</v>
      </c>
      <c r="G104" s="35">
        <v>0</v>
      </c>
      <c r="H10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0.23620445528168657</v>
      </c>
      <c r="I10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5.9718440817497491E-2</v>
      </c>
      <c r="J104" s="34">
        <f>data_fitted_retention_second_pso__3[[#This Row],[FC]]-data_fitted_retention_second_pso__3[[#This Row],[WP]]</f>
        <v>0.17648601446418907</v>
      </c>
      <c r="K104" s="36">
        <f t="shared" si="1"/>
        <v>0.17648601446418907</v>
      </c>
      <c r="L104" s="27">
        <v>0.25666003199999998</v>
      </c>
    </row>
    <row r="105" spans="1:12" x14ac:dyDescent="0.25">
      <c r="A105">
        <v>233</v>
      </c>
      <c r="B105">
        <v>6</v>
      </c>
      <c r="C105" s="35">
        <v>0.41202647652833901</v>
      </c>
      <c r="D105" s="35">
        <v>0.14859016366856601</v>
      </c>
      <c r="E105" s="35">
        <v>1.26271956733885</v>
      </c>
      <c r="F105" s="35">
        <v>1.8977609295675001E-3</v>
      </c>
      <c r="G105" s="35">
        <v>0</v>
      </c>
      <c r="H10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0.24583582179199881</v>
      </c>
      <c r="I10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4.8984143486032396E-2</v>
      </c>
      <c r="J105" s="34">
        <f>data_fitted_retention_second_pso__3[[#This Row],[FC]]-data_fitted_retention_second_pso__3[[#This Row],[WP]]</f>
        <v>0.19685167830596642</v>
      </c>
      <c r="K105" s="36">
        <f t="shared" si="1"/>
        <v>0.19685167830596642</v>
      </c>
      <c r="L105" s="27">
        <v>0.19903527399999998</v>
      </c>
    </row>
    <row r="106" spans="1:12" x14ac:dyDescent="0.25">
      <c r="A106">
        <v>234</v>
      </c>
      <c r="B106">
        <v>6</v>
      </c>
      <c r="C106" s="35">
        <v>0.40331371036121599</v>
      </c>
      <c r="D106" s="35">
        <v>6.9917745943608806E-2</v>
      </c>
      <c r="E106" s="35">
        <v>1.23729629122755</v>
      </c>
      <c r="F106" s="35">
        <v>2.2809792531285999E-3</v>
      </c>
      <c r="G106" s="35">
        <v>0</v>
      </c>
      <c r="H10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0.24878584823265606</v>
      </c>
      <c r="I10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6.8589247732789016E-2</v>
      </c>
      <c r="J106" s="34">
        <f>data_fitted_retention_second_pso__3[[#This Row],[FC]]-data_fitted_retention_second_pso__3[[#This Row],[WP]]</f>
        <v>0.18019660049986705</v>
      </c>
      <c r="K106" s="36">
        <f t="shared" si="1"/>
        <v>0.18019660049986705</v>
      </c>
      <c r="L106" s="27">
        <v>0.22435287399999995</v>
      </c>
    </row>
    <row r="107" spans="1:12" x14ac:dyDescent="0.25">
      <c r="A107">
        <v>235</v>
      </c>
      <c r="B107">
        <v>6</v>
      </c>
      <c r="C107" s="35">
        <v>0.41648869866587301</v>
      </c>
      <c r="D107" s="35">
        <v>0.17042198803449299</v>
      </c>
      <c r="E107" s="35">
        <v>1.24217535645611</v>
      </c>
      <c r="F107" s="35">
        <v>1.6311003121516599E-3</v>
      </c>
      <c r="G107" s="35">
        <v>0</v>
      </c>
      <c r="H10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0.2552438591194755</v>
      </c>
      <c r="I10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5.7289613771164025E-2</v>
      </c>
      <c r="J107" s="34">
        <f>data_fitted_retention_second_pso__3[[#This Row],[FC]]-data_fitted_retention_second_pso__3[[#This Row],[WP]]</f>
        <v>0.19795424534831146</v>
      </c>
      <c r="K107" s="36">
        <f t="shared" si="1"/>
        <v>0.19795424534831146</v>
      </c>
      <c r="L107" s="27">
        <v>0.19546348999999999</v>
      </c>
    </row>
    <row r="108" spans="1:12" x14ac:dyDescent="0.25">
      <c r="A108">
        <v>236</v>
      </c>
      <c r="B108">
        <v>6</v>
      </c>
      <c r="C108" s="35">
        <v>0.41281715885534498</v>
      </c>
      <c r="D108" s="35">
        <v>0.121350810271867</v>
      </c>
      <c r="E108" s="35">
        <v>1.21881973053466</v>
      </c>
      <c r="F108" s="35">
        <v>1.8503851801959801E-3</v>
      </c>
      <c r="G108" s="35">
        <v>0</v>
      </c>
      <c r="H10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0.26116317087408097</v>
      </c>
      <c r="I10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7.3516859466136023E-2</v>
      </c>
      <c r="J108" s="34">
        <f>data_fitted_retention_second_pso__3[[#This Row],[FC]]-data_fitted_retention_second_pso__3[[#This Row],[WP]]</f>
        <v>0.18764631140794497</v>
      </c>
      <c r="K108" s="36">
        <f t="shared" si="1"/>
        <v>0.18764631140794497</v>
      </c>
      <c r="L108" s="27">
        <v>0.20601534799999999</v>
      </c>
    </row>
    <row r="109" spans="1:12" x14ac:dyDescent="0.25">
      <c r="A109">
        <v>237</v>
      </c>
      <c r="B109">
        <v>6</v>
      </c>
      <c r="C109" s="35">
        <v>0.41096592729394099</v>
      </c>
      <c r="D109" s="35">
        <v>0.89027620034263899</v>
      </c>
      <c r="E109" s="35">
        <v>1.2061193657776801</v>
      </c>
      <c r="F109" s="35">
        <v>1.6396730548470101E-4</v>
      </c>
      <c r="G109" s="35">
        <v>0</v>
      </c>
      <c r="H10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0.26469526230927992</v>
      </c>
      <c r="I10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5.7764060956840543E-2</v>
      </c>
      <c r="J109" s="34">
        <f>data_fitted_retention_second_pso__3[[#This Row],[FC]]-data_fitted_retention_second_pso__3[[#This Row],[WP]]</f>
        <v>0.20693120135243936</v>
      </c>
      <c r="K109" s="36">
        <f t="shared" si="1"/>
        <v>0.20693120135243936</v>
      </c>
      <c r="L109" s="27">
        <v>0.11059396399999998</v>
      </c>
    </row>
    <row r="110" spans="1:12" x14ac:dyDescent="0.25">
      <c r="A110">
        <v>238</v>
      </c>
      <c r="B110">
        <v>6</v>
      </c>
      <c r="C110" s="35">
        <v>0.42070642064741798</v>
      </c>
      <c r="D110" s="35">
        <v>0.80525017154644896</v>
      </c>
      <c r="E110" s="35">
        <v>1.1877448484181601</v>
      </c>
      <c r="F110" s="35">
        <v>3.8418948038941797E-4</v>
      </c>
      <c r="G110" s="35">
        <v>0</v>
      </c>
      <c r="H11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0.27833428995169723</v>
      </c>
      <c r="I11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7.1582678143798081E-2</v>
      </c>
      <c r="J110" s="34">
        <f>data_fitted_retention_second_pso__3[[#This Row],[FC]]-data_fitted_retention_second_pso__3[[#This Row],[WP]]</f>
        <v>0.20675161180789914</v>
      </c>
      <c r="K110" s="36">
        <f t="shared" si="1"/>
        <v>0.20675161180789914</v>
      </c>
      <c r="L110" s="27">
        <v>0.12398866800000002</v>
      </c>
    </row>
    <row r="111" spans="1:12" x14ac:dyDescent="0.25">
      <c r="A111">
        <v>239</v>
      </c>
      <c r="B111">
        <v>6</v>
      </c>
      <c r="C111" s="35">
        <v>0.37384833274409701</v>
      </c>
      <c r="D111" s="35">
        <v>0.27042010376812398</v>
      </c>
      <c r="E111" s="35">
        <v>1.2382370333458299</v>
      </c>
      <c r="F111" s="35">
        <v>3.3644263192268698E-4</v>
      </c>
      <c r="G111" s="35">
        <v>0</v>
      </c>
      <c r="H11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0.23031925963041699</v>
      </c>
      <c r="I11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4.8648513795288777E-2</v>
      </c>
      <c r="J111" s="34">
        <f>data_fitted_retention_second_pso__3[[#This Row],[FC]]-data_fitted_retention_second_pso__3[[#This Row],[WP]]</f>
        <v>0.18167074583512821</v>
      </c>
      <c r="K111" s="36">
        <f t="shared" si="1"/>
        <v>0.18167074583512821</v>
      </c>
      <c r="L111" s="27">
        <v>0.13847335599999996</v>
      </c>
    </row>
    <row r="112" spans="1:12" x14ac:dyDescent="0.25">
      <c r="A112">
        <v>240</v>
      </c>
      <c r="B112">
        <v>6</v>
      </c>
      <c r="C112" s="35">
        <v>0.476985297844298</v>
      </c>
      <c r="D112" s="35">
        <v>0.13621242038419101</v>
      </c>
      <c r="E112" s="35">
        <v>1.24186266755942</v>
      </c>
      <c r="F112" s="35">
        <v>3.1869267598899301E-3</v>
      </c>
      <c r="G112" s="35">
        <v>0</v>
      </c>
      <c r="H11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0.29244060550020184</v>
      </c>
      <c r="I11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6.8719277188195371E-2</v>
      </c>
      <c r="J112" s="34">
        <f>data_fitted_retention_second_pso__3[[#This Row],[FC]]-data_fitted_retention_second_pso__3[[#This Row],[WP]]</f>
        <v>0.22372132831200647</v>
      </c>
      <c r="K112" s="36">
        <f t="shared" si="1"/>
        <v>0.22372132831200647</v>
      </c>
      <c r="L112" s="27">
        <v>0.24388132800000001</v>
      </c>
    </row>
    <row r="113" spans="1:12" x14ac:dyDescent="0.25">
      <c r="A113">
        <v>241</v>
      </c>
      <c r="B113">
        <v>6</v>
      </c>
      <c r="C113" s="35">
        <v>0.47698529809172002</v>
      </c>
      <c r="D113" s="35">
        <v>0.13621242141280501</v>
      </c>
      <c r="E113" s="35">
        <v>1.2418626675989901</v>
      </c>
      <c r="F113" s="35">
        <v>3.1869267598899301E-3</v>
      </c>
      <c r="G113" s="35">
        <v>0</v>
      </c>
      <c r="H11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0.29244060563650248</v>
      </c>
      <c r="I11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6.8719277100146761E-2</v>
      </c>
      <c r="J113" s="34">
        <f>data_fitted_retention_second_pso__3[[#This Row],[FC]]-data_fitted_retention_second_pso__3[[#This Row],[WP]]</f>
        <v>0.22372132853635573</v>
      </c>
      <c r="K113" s="36">
        <f t="shared" si="1"/>
        <v>0.22372132853635573</v>
      </c>
      <c r="L113" s="27">
        <v>0.24388132800000001</v>
      </c>
    </row>
    <row r="114" spans="1:12" x14ac:dyDescent="0.25">
      <c r="A114">
        <v>242</v>
      </c>
      <c r="B114">
        <v>6</v>
      </c>
      <c r="C114" s="35">
        <v>0.43418564433976298</v>
      </c>
      <c r="D114" s="35">
        <v>0.62641473974497497</v>
      </c>
      <c r="E114" s="35">
        <v>1.1929218985013701</v>
      </c>
      <c r="F114" s="35">
        <v>3.7280745114128401E-4</v>
      </c>
      <c r="G114" s="35">
        <v>0</v>
      </c>
      <c r="H11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0.28505822084133015</v>
      </c>
      <c r="I11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7.3259973414172688E-2</v>
      </c>
      <c r="J114" s="34">
        <f>data_fitted_retention_second_pso__3[[#This Row],[FC]]-data_fitted_retention_second_pso__3[[#This Row],[WP]]</f>
        <v>0.21179824742715747</v>
      </c>
      <c r="K114" s="36">
        <f t="shared" si="1"/>
        <v>0.21179824742715747</v>
      </c>
      <c r="L114" s="27">
        <v>0.13578707599999995</v>
      </c>
    </row>
    <row r="115" spans="1:12" x14ac:dyDescent="0.25">
      <c r="A115">
        <v>243</v>
      </c>
      <c r="B115">
        <v>6</v>
      </c>
      <c r="C115" s="35">
        <v>0.433931991270052</v>
      </c>
      <c r="D115" s="35">
        <v>6.9696197325441203E-2</v>
      </c>
      <c r="E115" s="35">
        <v>1.1988492851446499</v>
      </c>
      <c r="F115" s="35">
        <v>3.4416345896914001E-3</v>
      </c>
      <c r="G115" s="35">
        <v>0</v>
      </c>
      <c r="H11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0.28243234921918647</v>
      </c>
      <c r="I11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9.9740588188485718E-2</v>
      </c>
      <c r="J115" s="34">
        <f>data_fitted_retention_second_pso__3[[#This Row],[FC]]-data_fitted_retention_second_pso__3[[#This Row],[WP]]</f>
        <v>0.18269176103070076</v>
      </c>
      <c r="K115" s="36">
        <f t="shared" si="1"/>
        <v>0.18269176103070076</v>
      </c>
      <c r="L115" s="27">
        <v>0.23604349599999999</v>
      </c>
    </row>
    <row r="116" spans="1:12" x14ac:dyDescent="0.25">
      <c r="A116">
        <v>244</v>
      </c>
      <c r="B116">
        <v>6</v>
      </c>
      <c r="C116" s="35">
        <v>0.43885724947281102</v>
      </c>
      <c r="D116" s="35">
        <v>4.5208504780258696E-3</v>
      </c>
      <c r="E116" s="35">
        <v>1.5203007686582499</v>
      </c>
      <c r="F116" s="35">
        <v>1.39456337848202E-3</v>
      </c>
      <c r="G116" s="35">
        <v>0</v>
      </c>
      <c r="H11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0.20013120560822667</v>
      </c>
      <c r="I11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1.8704744357710693E-2</v>
      </c>
      <c r="J116" s="34">
        <f>data_fitted_retention_second_pso__3[[#This Row],[FC]]-data_fitted_retention_second_pso__3[[#This Row],[WP]]</f>
        <v>0.18142646125051598</v>
      </c>
      <c r="K116" s="36">
        <f t="shared" si="1"/>
        <v>0.18142646125051598</v>
      </c>
      <c r="L116" s="27">
        <v>0.36439257400000002</v>
      </c>
    </row>
    <row r="117" spans="1:12" x14ac:dyDescent="0.25">
      <c r="A117">
        <v>245</v>
      </c>
      <c r="B117">
        <v>6</v>
      </c>
      <c r="C117" s="35">
        <v>0.415524145099949</v>
      </c>
      <c r="D117" s="35">
        <v>0.18049581193113001</v>
      </c>
      <c r="E117" s="35">
        <v>1.2524449110087399</v>
      </c>
      <c r="F117" s="35">
        <v>1.7419872821801E-3</v>
      </c>
      <c r="G117" s="35">
        <v>0</v>
      </c>
      <c r="H11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0.25123320796662346</v>
      </c>
      <c r="I11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5.1787883892046978E-2</v>
      </c>
      <c r="J117" s="34">
        <f>data_fitted_retention_second_pso__3[[#This Row],[FC]]-data_fitted_retention_second_pso__3[[#This Row],[WP]]</f>
        <v>0.19944532407457649</v>
      </c>
      <c r="K117" s="36">
        <f t="shared" si="1"/>
        <v>0.19944532407457649</v>
      </c>
      <c r="L117" s="27">
        <v>0.19316593199999998</v>
      </c>
    </row>
    <row r="118" spans="1:12" x14ac:dyDescent="0.25">
      <c r="A118">
        <v>246</v>
      </c>
      <c r="B118">
        <v>6</v>
      </c>
      <c r="C118" s="35">
        <v>0.41552414518908698</v>
      </c>
      <c r="D118" s="35">
        <v>0.18049581226365399</v>
      </c>
      <c r="E118" s="35">
        <v>1.2524449109012401</v>
      </c>
      <c r="F118" s="35">
        <v>1.7419872821801E-3</v>
      </c>
      <c r="G118" s="35">
        <v>0</v>
      </c>
      <c r="H11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0.25123320805572324</v>
      </c>
      <c r="I11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5.1787883931383061E-2</v>
      </c>
      <c r="J118" s="34">
        <f>data_fitted_retention_second_pso__3[[#This Row],[FC]]-data_fitted_retention_second_pso__3[[#This Row],[WP]]</f>
        <v>0.19944532412434018</v>
      </c>
      <c r="K118" s="36">
        <f t="shared" si="1"/>
        <v>0.19944532412434018</v>
      </c>
      <c r="L118" s="27">
        <v>0.19316593199999998</v>
      </c>
    </row>
    <row r="119" spans="1:12" x14ac:dyDescent="0.25">
      <c r="A119">
        <v>247</v>
      </c>
      <c r="B119">
        <v>6</v>
      </c>
      <c r="C119" s="35">
        <v>0.38700645946372902</v>
      </c>
      <c r="D119" s="35">
        <v>0.283180646970706</v>
      </c>
      <c r="E119" s="35">
        <v>1.1817383768490599</v>
      </c>
      <c r="F119" s="35">
        <v>9.9584839388713094E-4</v>
      </c>
      <c r="G119" s="35">
        <v>0</v>
      </c>
      <c r="H11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0.25835556889927558</v>
      </c>
      <c r="I11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8.1851384504678146E-2</v>
      </c>
      <c r="J119" s="34">
        <f>data_fitted_retention_second_pso__3[[#This Row],[FC]]-data_fitted_retention_second_pso__3[[#This Row],[WP]]</f>
        <v>0.17650418439459742</v>
      </c>
      <c r="K119" s="36">
        <f t="shared" si="1"/>
        <v>0.17650418439459742</v>
      </c>
      <c r="L119" s="27">
        <v>0.153056208</v>
      </c>
    </row>
    <row r="120" spans="1:12" x14ac:dyDescent="0.25">
      <c r="A120">
        <v>248</v>
      </c>
      <c r="B120">
        <v>6</v>
      </c>
      <c r="C120" s="35">
        <v>0.38700342386743403</v>
      </c>
      <c r="D120" s="35">
        <v>1.0860563713220601E-3</v>
      </c>
      <c r="E120" s="35">
        <v>1.29064007323291</v>
      </c>
      <c r="F120" s="35">
        <v>3.1866592047675299E-3</v>
      </c>
      <c r="G120" s="35">
        <v>0</v>
      </c>
      <c r="H12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0.22300715603528179</v>
      </c>
      <c r="I12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0.10992775542663365</v>
      </c>
      <c r="J120" s="34">
        <f>data_fitted_retention_second_pso__3[[#This Row],[FC]]-data_fitted_retention_second_pso__3[[#This Row],[WP]]</f>
        <v>0.11307940060864814</v>
      </c>
      <c r="K120" s="36">
        <f t="shared" si="1"/>
        <v>0.11307940060864814</v>
      </c>
      <c r="L120" s="27">
        <v>0.19415056999999991</v>
      </c>
    </row>
    <row r="121" spans="1:12" x14ac:dyDescent="0.25">
      <c r="A121">
        <v>249</v>
      </c>
      <c r="B121">
        <v>6</v>
      </c>
      <c r="C121" s="35">
        <v>0.41485877997798898</v>
      </c>
      <c r="D121" s="35">
        <v>0.12013916638779799</v>
      </c>
      <c r="E121" s="35">
        <v>1.2685791479405799</v>
      </c>
      <c r="F121" s="35">
        <v>2.3209838651578598E-3</v>
      </c>
      <c r="G121" s="35">
        <v>0</v>
      </c>
      <c r="H12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0.24568807136378842</v>
      </c>
      <c r="I12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4.9105637994830718E-2</v>
      </c>
      <c r="J121" s="34">
        <f>data_fitted_retention_second_pso__3[[#This Row],[FC]]-data_fitted_retention_second_pso__3[[#This Row],[WP]]</f>
        <v>0.1965824333689577</v>
      </c>
      <c r="K121" s="36">
        <f t="shared" si="1"/>
        <v>0.1965824333689577</v>
      </c>
      <c r="L121" s="27">
        <v>0.21188277399999997</v>
      </c>
    </row>
    <row r="122" spans="1:12" x14ac:dyDescent="0.25">
      <c r="A122">
        <v>250</v>
      </c>
      <c r="B122">
        <v>6</v>
      </c>
      <c r="C122" s="35">
        <v>0.40772998593015503</v>
      </c>
      <c r="D122" s="35">
        <v>9.3615781024433201E-3</v>
      </c>
      <c r="E122" s="35">
        <v>1.3711486080534601</v>
      </c>
      <c r="F122" s="35">
        <v>1.9765184409688799E-3</v>
      </c>
      <c r="G122" s="35">
        <v>0</v>
      </c>
      <c r="H12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0.2144037275065909</v>
      </c>
      <c r="I12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4.0693295682788164E-2</v>
      </c>
      <c r="J122" s="34">
        <f>data_fitted_retention_second_pso__3[[#This Row],[FC]]-data_fitted_retention_second_pso__3[[#This Row],[WP]]</f>
        <v>0.17371043182380275</v>
      </c>
      <c r="K122" s="36">
        <f t="shared" si="1"/>
        <v>0.17371043182380275</v>
      </c>
      <c r="L122" s="27">
        <v>0.29629887399999993</v>
      </c>
    </row>
    <row r="123" spans="1:12" x14ac:dyDescent="0.25">
      <c r="A123">
        <v>251</v>
      </c>
      <c r="B123">
        <v>6</v>
      </c>
      <c r="C123" s="35">
        <v>0.36291242435154503</v>
      </c>
      <c r="D123" s="35">
        <v>1.8315940319725599E-2</v>
      </c>
      <c r="E123" s="35">
        <v>1.20050261163858</v>
      </c>
      <c r="F123" s="35">
        <v>3.7853832403380999E-3</v>
      </c>
      <c r="G123" s="35">
        <v>0</v>
      </c>
      <c r="H12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0.23564217705284873</v>
      </c>
      <c r="I12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0.10293920022481561</v>
      </c>
      <c r="J123" s="34">
        <f>data_fitted_retention_second_pso__3[[#This Row],[FC]]-data_fitted_retention_second_pso__3[[#This Row],[WP]]</f>
        <v>0.13270297682803311</v>
      </c>
      <c r="K123" s="36">
        <f t="shared" si="1"/>
        <v>0.13270297682803311</v>
      </c>
      <c r="L123" s="27">
        <v>0.20670791600000002</v>
      </c>
    </row>
    <row r="124" spans="1:12" x14ac:dyDescent="0.25">
      <c r="A124">
        <v>252</v>
      </c>
      <c r="B124">
        <v>6</v>
      </c>
      <c r="C124" s="35">
        <v>0.425140344073906</v>
      </c>
      <c r="D124" s="35">
        <v>6.3526764473966304E-4</v>
      </c>
      <c r="E124" s="35">
        <v>1.1041183933526799</v>
      </c>
      <c r="F124" s="35">
        <v>6.2651686921587498E-4</v>
      </c>
      <c r="G124" s="35">
        <v>0</v>
      </c>
      <c r="H12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0.32314333628024394</v>
      </c>
      <c r="I12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0.31164211733035996</v>
      </c>
      <c r="J124" s="34">
        <f>data_fitted_retention_second_pso__3[[#This Row],[FC]]-data_fitted_retention_second_pso__3[[#This Row],[WP]]</f>
        <v>1.1501218949883985E-2</v>
      </c>
      <c r="K124" s="36">
        <f t="shared" si="1"/>
        <v>1.1501218949883985E-2</v>
      </c>
      <c r="L124" s="27">
        <v>8.3477449999999967E-2</v>
      </c>
    </row>
    <row r="125" spans="1:12" x14ac:dyDescent="0.25">
      <c r="A125">
        <v>253</v>
      </c>
      <c r="B125">
        <v>6</v>
      </c>
      <c r="C125" s="35">
        <v>0.43228392028851598</v>
      </c>
      <c r="D125" s="35">
        <v>0.28035170187513497</v>
      </c>
      <c r="E125" s="35">
        <v>1.0348492620726499</v>
      </c>
      <c r="F125" s="35">
        <v>1.38554365436278E-3</v>
      </c>
      <c r="G125" s="35">
        <v>0</v>
      </c>
      <c r="H12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0.38223907671716401</v>
      </c>
      <c r="I12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0.32272445103944952</v>
      </c>
      <c r="J125" s="34">
        <f>data_fitted_retention_second_pso__3[[#This Row],[FC]]-data_fitted_retention_second_pso__3[[#This Row],[WP]]</f>
        <v>5.9514625677714483E-2</v>
      </c>
      <c r="K125" s="36">
        <f t="shared" si="1"/>
        <v>5.9514625677714483E-2</v>
      </c>
      <c r="L125" s="27">
        <v>8.639637999999987E-2</v>
      </c>
    </row>
    <row r="126" spans="1:12" x14ac:dyDescent="0.25">
      <c r="A126">
        <v>254</v>
      </c>
      <c r="B126">
        <v>6</v>
      </c>
      <c r="C126" s="35">
        <v>0.35819278814553301</v>
      </c>
      <c r="D126" s="35">
        <v>1.0378535894116901E-3</v>
      </c>
      <c r="E126" s="35">
        <v>1.3773896238663901</v>
      </c>
      <c r="F126" s="35">
        <v>9.6070298022500904E-4</v>
      </c>
      <c r="G126" s="35">
        <v>0</v>
      </c>
      <c r="H12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0.18711395752762203</v>
      </c>
      <c r="I12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6.2437647451990382E-2</v>
      </c>
      <c r="J126" s="34">
        <f>data_fitted_retention_second_pso__3[[#This Row],[FC]]-data_fitted_retention_second_pso__3[[#This Row],[WP]]</f>
        <v>0.12467631007563165</v>
      </c>
      <c r="K126" s="36">
        <f t="shared" si="1"/>
        <v>0.12467631007563165</v>
      </c>
      <c r="L126" s="27">
        <v>0.22158637199999986</v>
      </c>
    </row>
    <row r="127" spans="1:12" x14ac:dyDescent="0.25">
      <c r="A127">
        <v>255</v>
      </c>
      <c r="B127">
        <v>6</v>
      </c>
      <c r="C127" s="35">
        <v>0.40496962169789003</v>
      </c>
      <c r="D127" s="35">
        <v>1.1022689419414901E-3</v>
      </c>
      <c r="E127" s="35">
        <v>1.2119763275377899</v>
      </c>
      <c r="F127" s="35">
        <v>2.2213665205567698E-3</v>
      </c>
      <c r="G127" s="35">
        <v>0</v>
      </c>
      <c r="H12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0.25867016132683018</v>
      </c>
      <c r="I12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0.1733412449527964</v>
      </c>
      <c r="J127" s="34">
        <f>data_fitted_retention_second_pso__3[[#This Row],[FC]]-data_fitted_retention_second_pso__3[[#This Row],[WP]]</f>
        <v>8.5328916374033781E-2</v>
      </c>
      <c r="K127" s="36">
        <f t="shared" si="1"/>
        <v>8.5328916374033781E-2</v>
      </c>
      <c r="L127" s="27">
        <v>0.16375944999999995</v>
      </c>
    </row>
    <row r="128" spans="1:12" x14ac:dyDescent="0.25">
      <c r="A128">
        <v>256</v>
      </c>
      <c r="B128">
        <v>6</v>
      </c>
      <c r="C128" s="35">
        <v>0.404969621742921</v>
      </c>
      <c r="D128" s="35">
        <v>1.1022689316151199E-3</v>
      </c>
      <c r="E128" s="35">
        <v>1.21197632878007</v>
      </c>
      <c r="F128" s="35">
        <v>2.2213665205567802E-3</v>
      </c>
      <c r="G128" s="35">
        <v>0</v>
      </c>
      <c r="H12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0.25867016090153894</v>
      </c>
      <c r="I12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0.17334124418330443</v>
      </c>
      <c r="J128" s="34">
        <f>data_fitted_retention_second_pso__3[[#This Row],[FC]]-data_fitted_retention_second_pso__3[[#This Row],[WP]]</f>
        <v>8.5328916718234504E-2</v>
      </c>
      <c r="K128" s="36">
        <f t="shared" si="1"/>
        <v>8.5328916718234504E-2</v>
      </c>
      <c r="L128" s="27">
        <v>0.16375944999999995</v>
      </c>
    </row>
    <row r="129" spans="1:12" x14ac:dyDescent="0.25">
      <c r="A129">
        <v>257</v>
      </c>
      <c r="B129">
        <v>6</v>
      </c>
      <c r="C129" s="35">
        <v>0.401594255586111</v>
      </c>
      <c r="D129" s="35">
        <v>2.4985947486088698E-2</v>
      </c>
      <c r="E129" s="35">
        <v>1.32075903499865</v>
      </c>
      <c r="F129" s="35">
        <v>2.9586234881744198E-3</v>
      </c>
      <c r="G129" s="35">
        <v>0</v>
      </c>
      <c r="H12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0.22330443355807988</v>
      </c>
      <c r="I12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4.5018455767305246E-2</v>
      </c>
      <c r="J129" s="34">
        <f>data_fitted_retention_second_pso__3[[#This Row],[FC]]-data_fitted_retention_second_pso__3[[#This Row],[WP]]</f>
        <v>0.17828597779077465</v>
      </c>
      <c r="K129" s="36">
        <f t="shared" ref="K129:K191" si="2">IFERROR(J129,0)</f>
        <v>0.17828597779077465</v>
      </c>
      <c r="L129" s="27">
        <v>0.26161091600000003</v>
      </c>
    </row>
    <row r="130" spans="1:12" x14ac:dyDescent="0.25">
      <c r="A130">
        <v>258</v>
      </c>
      <c r="B130">
        <v>6</v>
      </c>
      <c r="C130" s="35">
        <v>0.41521286610972602</v>
      </c>
      <c r="D130" s="35">
        <v>0.13068784491254901</v>
      </c>
      <c r="E130" s="35">
        <v>1.26282723797653</v>
      </c>
      <c r="F130" s="35">
        <v>2.3176027257590802E-3</v>
      </c>
      <c r="G130" s="35">
        <v>0</v>
      </c>
      <c r="H13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0.24770288247343528</v>
      </c>
      <c r="I13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5.0653686868031851E-2</v>
      </c>
      <c r="J130" s="34">
        <f>data_fitted_retention_second_pso__3[[#This Row],[FC]]-data_fitted_retention_second_pso__3[[#This Row],[WP]]</f>
        <v>0.19704919560540343</v>
      </c>
      <c r="K130" s="36">
        <f t="shared" si="2"/>
        <v>0.19704919560540343</v>
      </c>
      <c r="L130" s="27">
        <v>0.20967927400000005</v>
      </c>
    </row>
    <row r="131" spans="1:12" x14ac:dyDescent="0.25">
      <c r="A131">
        <v>259</v>
      </c>
      <c r="B131">
        <v>6</v>
      </c>
      <c r="C131" s="35">
        <v>0.40621112489600503</v>
      </c>
      <c r="D131" s="35">
        <v>1.0629281047795001E-3</v>
      </c>
      <c r="E131" s="35">
        <v>1.2180491932981901</v>
      </c>
      <c r="F131" s="35">
        <v>2.1072255839404402E-3</v>
      </c>
      <c r="G131" s="35">
        <v>0</v>
      </c>
      <c r="H13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0.25726016576982202</v>
      </c>
      <c r="I13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0.16977056348339775</v>
      </c>
      <c r="J131" s="34">
        <f>data_fitted_retention_second_pso__3[[#This Row],[FC]]-data_fitted_retention_second_pso__3[[#This Row],[WP]]</f>
        <v>8.7489602286424273E-2</v>
      </c>
      <c r="K131" s="36">
        <f t="shared" si="2"/>
        <v>8.7489602286424273E-2</v>
      </c>
      <c r="L131" s="27">
        <v>0.16694445000000002</v>
      </c>
    </row>
    <row r="132" spans="1:12" x14ac:dyDescent="0.25">
      <c r="A132">
        <v>260</v>
      </c>
      <c r="B132">
        <v>6</v>
      </c>
      <c r="C132" s="35">
        <v>0.38579639043585101</v>
      </c>
      <c r="D132" s="35">
        <v>1.6460497372435001E-3</v>
      </c>
      <c r="E132" s="35">
        <v>1.3431091418308201</v>
      </c>
      <c r="F132" s="35">
        <v>2.75164134693577E-3</v>
      </c>
      <c r="G132" s="35">
        <v>0</v>
      </c>
      <c r="H13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0.20915473529254003</v>
      </c>
      <c r="I13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7.3184932965363048E-2</v>
      </c>
      <c r="J132" s="34">
        <f>data_fitted_retention_second_pso__3[[#This Row],[FC]]-data_fitted_retention_second_pso__3[[#This Row],[WP]]</f>
        <v>0.13596980232717698</v>
      </c>
      <c r="K132" s="36">
        <f t="shared" si="2"/>
        <v>0.13596980232717698</v>
      </c>
      <c r="L132" s="27">
        <v>0.23302048799999994</v>
      </c>
    </row>
    <row r="133" spans="1:12" x14ac:dyDescent="0.25">
      <c r="A133">
        <v>261</v>
      </c>
      <c r="B133">
        <v>6</v>
      </c>
      <c r="C133" s="35">
        <v>0.42913701317455</v>
      </c>
      <c r="D133" s="35">
        <v>0.110377172985759</v>
      </c>
      <c r="E133" s="35">
        <v>1.2367573178006901</v>
      </c>
      <c r="F133" s="35">
        <v>2.55208288950374E-3</v>
      </c>
      <c r="G133" s="35">
        <v>0</v>
      </c>
      <c r="H13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0.26490674140594328</v>
      </c>
      <c r="I13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6.7157735221776232E-2</v>
      </c>
      <c r="J133" s="34">
        <f>data_fitted_retention_second_pso__3[[#This Row],[FC]]-data_fitted_retention_second_pso__3[[#This Row],[WP]]</f>
        <v>0.19774900618416705</v>
      </c>
      <c r="K133" s="36">
        <f t="shared" si="2"/>
        <v>0.19774900618416705</v>
      </c>
      <c r="L133" s="27">
        <v>0.22566120599999998</v>
      </c>
    </row>
    <row r="134" spans="1:12" x14ac:dyDescent="0.25">
      <c r="A134">
        <v>262</v>
      </c>
      <c r="B134">
        <v>6</v>
      </c>
      <c r="C134" s="35">
        <v>0.34607459988017403</v>
      </c>
      <c r="D134" s="35">
        <v>8.8876323798493502E-4</v>
      </c>
      <c r="E134" s="35">
        <v>1.4247063285277</v>
      </c>
      <c r="F134" s="35">
        <v>8.5183482082349597E-4</v>
      </c>
      <c r="G134" s="35">
        <v>0</v>
      </c>
      <c r="H13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0.17229112022785339</v>
      </c>
      <c r="I13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4.7311170929828582E-2</v>
      </c>
      <c r="J134" s="34">
        <f>data_fitted_retention_second_pso__3[[#This Row],[FC]]-data_fitted_retention_second_pso__3[[#This Row],[WP]]</f>
        <v>0.12497994929802481</v>
      </c>
      <c r="K134" s="36">
        <f t="shared" si="2"/>
        <v>0.12497994929802481</v>
      </c>
      <c r="L134" s="27">
        <v>0.22750194399999996</v>
      </c>
    </row>
    <row r="135" spans="1:12" x14ac:dyDescent="0.25">
      <c r="A135">
        <v>263</v>
      </c>
      <c r="B135">
        <v>6</v>
      </c>
      <c r="C135" s="35">
        <v>0.40496962184575402</v>
      </c>
      <c r="D135" s="35">
        <v>1.1022689489249499E-3</v>
      </c>
      <c r="E135" s="35">
        <v>1.2119763279657301</v>
      </c>
      <c r="F135" s="35">
        <v>2.2213665205567698E-3</v>
      </c>
      <c r="G135" s="35">
        <v>0</v>
      </c>
      <c r="H13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0.25867016126486431</v>
      </c>
      <c r="I13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0.17334124445672058</v>
      </c>
      <c r="J135" s="34">
        <f>data_fitted_retention_second_pso__3[[#This Row],[FC]]-data_fitted_retention_second_pso__3[[#This Row],[WP]]</f>
        <v>8.5328916808143723E-2</v>
      </c>
      <c r="K135" s="36">
        <f t="shared" si="2"/>
        <v>8.5328916808143723E-2</v>
      </c>
      <c r="L135" s="27">
        <v>0.16375944999999995</v>
      </c>
    </row>
    <row r="136" spans="1:12" x14ac:dyDescent="0.25">
      <c r="A136">
        <v>264</v>
      </c>
      <c r="B136">
        <v>6</v>
      </c>
      <c r="C136" s="35">
        <v>0.36291242362548698</v>
      </c>
      <c r="D136" s="35">
        <v>1.8315939431988702E-2</v>
      </c>
      <c r="E136" s="35">
        <v>1.2005026134597301</v>
      </c>
      <c r="F136" s="35">
        <v>3.7853832403380899E-3</v>
      </c>
      <c r="G136" s="35">
        <v>0</v>
      </c>
      <c r="H13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0.23564217596001769</v>
      </c>
      <c r="I13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0.10293919956945653</v>
      </c>
      <c r="J136" s="34">
        <f>data_fitted_retention_second_pso__3[[#This Row],[FC]]-data_fitted_retention_second_pso__3[[#This Row],[WP]]</f>
        <v>0.13270297639056117</v>
      </c>
      <c r="K136" s="36">
        <f t="shared" si="2"/>
        <v>0.13270297639056117</v>
      </c>
      <c r="L136" s="27">
        <v>0.20670791600000002</v>
      </c>
    </row>
    <row r="137" spans="1:12" x14ac:dyDescent="0.25">
      <c r="A137">
        <v>265</v>
      </c>
      <c r="B137">
        <v>6</v>
      </c>
      <c r="C137" s="35">
        <v>0.35727993451603701</v>
      </c>
      <c r="D137" s="35">
        <v>1.0824980537495099E-3</v>
      </c>
      <c r="E137" s="35">
        <v>1.39578219450378</v>
      </c>
      <c r="F137" s="35">
        <v>1.06558496093433E-3</v>
      </c>
      <c r="G137" s="35">
        <v>0</v>
      </c>
      <c r="H13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0.1831039616137792</v>
      </c>
      <c r="I13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5.5071005162386728E-2</v>
      </c>
      <c r="J137" s="34">
        <f>data_fitted_retention_second_pso__3[[#This Row],[FC]]-data_fitted_retention_second_pso__3[[#This Row],[WP]]</f>
        <v>0.12803295645139248</v>
      </c>
      <c r="K137" s="36">
        <f t="shared" si="2"/>
        <v>0.12803295645139248</v>
      </c>
      <c r="L137" s="27">
        <v>0.22869054399999997</v>
      </c>
    </row>
    <row r="138" spans="1:12" x14ac:dyDescent="0.25">
      <c r="A138">
        <v>266</v>
      </c>
      <c r="B138">
        <v>6</v>
      </c>
      <c r="C138" s="35">
        <v>0.407935386372199</v>
      </c>
      <c r="D138" s="35">
        <v>1.0707413411994199E-3</v>
      </c>
      <c r="E138" s="35">
        <v>1.24409675789518</v>
      </c>
      <c r="F138" s="35">
        <v>2.6041964299262101E-3</v>
      </c>
      <c r="G138" s="35">
        <v>0</v>
      </c>
      <c r="H13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0.24936535373889035</v>
      </c>
      <c r="I13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0.14910867652398391</v>
      </c>
      <c r="J138" s="34">
        <f>data_fitted_retention_second_pso__3[[#This Row],[FC]]-data_fitted_retention_second_pso__3[[#This Row],[WP]]</f>
        <v>0.10025667721490644</v>
      </c>
      <c r="K138" s="36">
        <f t="shared" si="2"/>
        <v>0.10025667721490644</v>
      </c>
      <c r="L138" s="27">
        <v>0.18172432999999993</v>
      </c>
    </row>
    <row r="139" spans="1:12" x14ac:dyDescent="0.25">
      <c r="A139">
        <v>267</v>
      </c>
      <c r="B139">
        <v>6</v>
      </c>
      <c r="C139" s="35">
        <v>0.414387959891514</v>
      </c>
      <c r="D139" s="35">
        <v>0.13916767108209399</v>
      </c>
      <c r="E139" s="35">
        <v>1.24927135815623</v>
      </c>
      <c r="F139" s="35">
        <v>1.9054856867155401E-3</v>
      </c>
      <c r="G139" s="35">
        <v>0</v>
      </c>
      <c r="H13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0.25158802135784741</v>
      </c>
      <c r="I13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5.5887683897655034E-2</v>
      </c>
      <c r="J139" s="34">
        <f>data_fitted_retention_second_pso__3[[#This Row],[FC]]-data_fitted_retention_second_pso__3[[#This Row],[WP]]</f>
        <v>0.19570033746019239</v>
      </c>
      <c r="K139" s="36">
        <f t="shared" si="2"/>
        <v>0.19570033746019239</v>
      </c>
      <c r="L139" s="27">
        <v>0.204268332</v>
      </c>
    </row>
    <row r="140" spans="1:12" x14ac:dyDescent="0.25">
      <c r="A140">
        <v>268</v>
      </c>
      <c r="B140">
        <v>6</v>
      </c>
      <c r="C140" s="35">
        <v>0.421786485506913</v>
      </c>
      <c r="D140" s="35">
        <v>6.5320211235405795E-2</v>
      </c>
      <c r="E140" s="35">
        <v>1.24779945941995</v>
      </c>
      <c r="F140" s="35">
        <v>2.75758318517107E-3</v>
      </c>
      <c r="G140" s="35">
        <v>0</v>
      </c>
      <c r="H14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0.25657539159858073</v>
      </c>
      <c r="I14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6.6922182846865935E-2</v>
      </c>
      <c r="J140" s="34">
        <f>data_fitted_retention_second_pso__3[[#This Row],[FC]]-data_fitted_retention_second_pso__3[[#This Row],[WP]]</f>
        <v>0.18965320875171479</v>
      </c>
      <c r="K140" s="36">
        <f t="shared" si="2"/>
        <v>0.18965320875171479</v>
      </c>
      <c r="L140" s="27">
        <v>0.24042944800000002</v>
      </c>
    </row>
    <row r="141" spans="1:12" x14ac:dyDescent="0.25">
      <c r="A141">
        <v>269</v>
      </c>
      <c r="B141">
        <v>6</v>
      </c>
      <c r="C141" s="35">
        <v>0.39887193912609198</v>
      </c>
      <c r="D141" s="35">
        <v>3.06078084436756E-2</v>
      </c>
      <c r="E141" s="35">
        <v>1.2546895080553</v>
      </c>
      <c r="F141" s="35">
        <v>2.9243239254397898E-3</v>
      </c>
      <c r="G141" s="35">
        <v>0</v>
      </c>
      <c r="H14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0.24046188614974753</v>
      </c>
      <c r="I14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6.9915149272348237E-2</v>
      </c>
      <c r="J141" s="34">
        <f>data_fitted_retention_second_pso__3[[#This Row],[FC]]-data_fitted_retention_second_pso__3[[#This Row],[WP]]</f>
        <v>0.1705467368773993</v>
      </c>
      <c r="K141" s="36">
        <f t="shared" si="2"/>
        <v>0.1705467368773993</v>
      </c>
      <c r="L141" s="27">
        <v>0.24719727399999997</v>
      </c>
    </row>
    <row r="142" spans="1:12" x14ac:dyDescent="0.25">
      <c r="A142">
        <v>270</v>
      </c>
      <c r="B142">
        <v>6</v>
      </c>
      <c r="C142" s="35">
        <v>0.40462644845536</v>
      </c>
      <c r="D142" s="35">
        <v>1.00687962798175E-2</v>
      </c>
      <c r="E142" s="35">
        <v>1.35198412081514</v>
      </c>
      <c r="F142" s="35">
        <v>2.4981464606404699E-3</v>
      </c>
      <c r="G142" s="35">
        <v>0</v>
      </c>
      <c r="H14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0.21722298562579592</v>
      </c>
      <c r="I14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4.5397148792377877E-2</v>
      </c>
      <c r="J142" s="34">
        <f>data_fitted_retention_second_pso__3[[#This Row],[FC]]-data_fitted_retention_second_pso__3[[#This Row],[WP]]</f>
        <v>0.17182583683341804</v>
      </c>
      <c r="K142" s="36">
        <f t="shared" si="2"/>
        <v>0.17182583683341804</v>
      </c>
      <c r="L142" s="27">
        <v>0.28968837399999997</v>
      </c>
    </row>
    <row r="143" spans="1:12" x14ac:dyDescent="0.25">
      <c r="A143">
        <v>271</v>
      </c>
      <c r="B143">
        <v>6</v>
      </c>
      <c r="C143" s="35">
        <v>0.43036675373232502</v>
      </c>
      <c r="D143" s="35">
        <v>7.2809814182890994E-2</v>
      </c>
      <c r="E143" s="35">
        <v>1.2537948854165799</v>
      </c>
      <c r="F143" s="35">
        <v>2.9476955980996698E-3</v>
      </c>
      <c r="G143" s="35">
        <v>0</v>
      </c>
      <c r="H14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0.25975039819819551</v>
      </c>
      <c r="I14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6.3720354050844405E-2</v>
      </c>
      <c r="J143" s="34">
        <f>data_fitted_retention_second_pso__3[[#This Row],[FC]]-data_fitted_retention_second_pso__3[[#This Row],[WP]]</f>
        <v>0.19603004414735109</v>
      </c>
      <c r="K143" s="36">
        <f t="shared" si="2"/>
        <v>0.19603004414735109</v>
      </c>
      <c r="L143" s="27">
        <v>0.24328170599999999</v>
      </c>
    </row>
    <row r="144" spans="1:12" x14ac:dyDescent="0.25">
      <c r="A144">
        <v>301</v>
      </c>
      <c r="B144">
        <v>6</v>
      </c>
      <c r="C144" s="35">
        <v>0.385756805261667</v>
      </c>
      <c r="D144" s="35">
        <v>0.99674886292908804</v>
      </c>
      <c r="E144" s="35">
        <v>1.2154427396469401</v>
      </c>
      <c r="F144" s="35">
        <v>9.7181104504068705E-5</v>
      </c>
      <c r="G144" s="35">
        <v>0</v>
      </c>
      <c r="H14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0.24519859865226418</v>
      </c>
      <c r="I14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4.8624493249419393E-2</v>
      </c>
      <c r="J144" s="34">
        <f>data_fitted_retention_second_pso__3[[#This Row],[FC]]-data_fitted_retention_second_pso__3[[#This Row],[WP]]</f>
        <v>0.19657410540284478</v>
      </c>
      <c r="K144" s="36">
        <f t="shared" si="2"/>
        <v>0.19657410540284478</v>
      </c>
      <c r="L144">
        <v>9.8272103999999999E-2</v>
      </c>
    </row>
    <row r="145" spans="1:18" x14ac:dyDescent="0.25">
      <c r="A145">
        <v>302</v>
      </c>
      <c r="B145">
        <v>6</v>
      </c>
      <c r="C145" s="35">
        <v>0.38969298193214402</v>
      </c>
      <c r="D145" s="35">
        <v>0.30603445180601602</v>
      </c>
      <c r="E145" s="35">
        <v>1.19832314900514</v>
      </c>
      <c r="F145" s="35">
        <v>1.2696750084404101E-3</v>
      </c>
      <c r="G145" s="35">
        <v>0</v>
      </c>
      <c r="H14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0.25383271879047742</v>
      </c>
      <c r="I14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7.0406051465810041E-2</v>
      </c>
      <c r="J145" s="34">
        <f>data_fitted_retention_second_pso__3[[#This Row],[FC]]-data_fitted_retention_second_pso__3[[#This Row],[WP]]</f>
        <v>0.18342666732466739</v>
      </c>
      <c r="K145" s="36">
        <f t="shared" si="2"/>
        <v>0.18342666732466739</v>
      </c>
      <c r="L145">
        <v>0.16551715800000003</v>
      </c>
    </row>
    <row r="146" spans="1:18" x14ac:dyDescent="0.25">
      <c r="A146">
        <v>303</v>
      </c>
      <c r="B146">
        <v>6</v>
      </c>
      <c r="C146" s="35">
        <v>0.405366037356855</v>
      </c>
      <c r="D146" s="35">
        <v>4.7773297321855701E-2</v>
      </c>
      <c r="E146" s="35">
        <v>1.2351523952406001</v>
      </c>
      <c r="F146" s="35">
        <v>2.81656230168113E-3</v>
      </c>
      <c r="G146" s="35">
        <v>0</v>
      </c>
      <c r="H14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0.25077395268207037</v>
      </c>
      <c r="I14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7.538389198576953E-2</v>
      </c>
      <c r="J146" s="34">
        <f>data_fitted_retention_second_pso__3[[#This Row],[FC]]-data_fitted_retention_second_pso__3[[#This Row],[WP]]</f>
        <v>0.17539006069630084</v>
      </c>
      <c r="K146" s="36">
        <f t="shared" si="2"/>
        <v>0.17539006069630084</v>
      </c>
      <c r="L146">
        <v>0.23802643199999998</v>
      </c>
    </row>
    <row r="147" spans="1:18" x14ac:dyDescent="0.25">
      <c r="A147">
        <v>304</v>
      </c>
      <c r="B147">
        <v>6</v>
      </c>
      <c r="C147" s="35">
        <v>0.36950391892501699</v>
      </c>
      <c r="D147" s="35">
        <v>1.66204732971087E-3</v>
      </c>
      <c r="E147" s="35">
        <v>1.32089669267347</v>
      </c>
      <c r="F147" s="35">
        <v>2.91898846985582E-3</v>
      </c>
      <c r="G147" s="35">
        <v>0</v>
      </c>
      <c r="H14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0.20542812194450724</v>
      </c>
      <c r="I14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7.9899626155085418E-2</v>
      </c>
      <c r="J147" s="34">
        <f>data_fitted_retention_second_pso__3[[#This Row],[FC]]-data_fitted_retention_second_pso__3[[#This Row],[WP]]</f>
        <v>0.12552849578942182</v>
      </c>
      <c r="K147" s="36">
        <f t="shared" si="2"/>
        <v>0.12552849578942182</v>
      </c>
      <c r="L147">
        <v>0.21259537199999992</v>
      </c>
    </row>
    <row r="148" spans="1:18" x14ac:dyDescent="0.25">
      <c r="A148">
        <v>305</v>
      </c>
      <c r="B148">
        <v>6</v>
      </c>
      <c r="C148" s="35">
        <v>0.41090153824863301</v>
      </c>
      <c r="D148" s="35">
        <v>1.0410296901644E-2</v>
      </c>
      <c r="E148" s="35">
        <v>1.35797567397716</v>
      </c>
      <c r="F148" s="35">
        <v>3.1375183667385498E-3</v>
      </c>
      <c r="G148" s="35">
        <v>0</v>
      </c>
      <c r="H14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0.21915365667116438</v>
      </c>
      <c r="I14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4.3791654149305755E-2</v>
      </c>
      <c r="J148" s="34">
        <f>data_fitted_retention_second_pso__3[[#This Row],[FC]]-data_fitted_retention_second_pso__3[[#This Row],[WP]]</f>
        <v>0.17536200252185863</v>
      </c>
      <c r="K148" s="36">
        <f t="shared" si="2"/>
        <v>0.17536200252185863</v>
      </c>
      <c r="L148">
        <v>0.29584213199999998</v>
      </c>
    </row>
    <row r="149" spans="1:18" x14ac:dyDescent="0.25">
      <c r="A149">
        <v>306</v>
      </c>
      <c r="B149">
        <v>6</v>
      </c>
      <c r="C149" s="35">
        <v>0.37213799563934902</v>
      </c>
      <c r="D149" s="35">
        <v>1.7289258011808899E-3</v>
      </c>
      <c r="E149" s="35">
        <v>1.1759716135831899</v>
      </c>
      <c r="F149" s="35">
        <v>2.9232173013749802E-3</v>
      </c>
      <c r="G149" s="35">
        <v>0</v>
      </c>
      <c r="H14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0.25061719121395859</v>
      </c>
      <c r="I14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0.17729971284514032</v>
      </c>
      <c r="J149" s="34">
        <f>data_fitted_retention_second_pso__3[[#This Row],[FC]]-data_fitted_retention_second_pso__3[[#This Row],[WP]]</f>
        <v>7.3317478368818273E-2</v>
      </c>
      <c r="K149" s="36">
        <f t="shared" si="2"/>
        <v>7.3317478368818273E-2</v>
      </c>
      <c r="L149">
        <v>0.14063018999999996</v>
      </c>
    </row>
    <row r="150" spans="1:18" x14ac:dyDescent="0.25">
      <c r="A150">
        <v>307</v>
      </c>
      <c r="B150">
        <v>6</v>
      </c>
      <c r="C150" s="35">
        <v>0.38026392014560301</v>
      </c>
      <c r="D150" s="35">
        <v>1.6099075983166601E-2</v>
      </c>
      <c r="E150" s="35">
        <v>1.26122405003006</v>
      </c>
      <c r="F150" s="35">
        <v>2.8562949652141201E-3</v>
      </c>
      <c r="G150" s="35">
        <v>0</v>
      </c>
      <c r="H15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0.22731954704322918</v>
      </c>
      <c r="I15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7.2538048357205273E-2</v>
      </c>
      <c r="J150" s="34">
        <f>data_fitted_retention_second_pso__3[[#This Row],[FC]]-data_fitted_retention_second_pso__3[[#This Row],[WP]]</f>
        <v>0.15478149868602392</v>
      </c>
      <c r="K150" s="36">
        <f t="shared" si="2"/>
        <v>0.15478149868602392</v>
      </c>
      <c r="L150">
        <v>0.24479425800000001</v>
      </c>
    </row>
    <row r="151" spans="1:18" x14ac:dyDescent="0.25">
      <c r="A151">
        <v>308</v>
      </c>
      <c r="B151">
        <v>6</v>
      </c>
      <c r="C151" s="35">
        <v>0.36882248858889799</v>
      </c>
      <c r="D151" s="35">
        <v>1.6319155599497899E-3</v>
      </c>
      <c r="E151" s="35">
        <v>1.32207314721164</v>
      </c>
      <c r="F151" s="35">
        <v>2.8349669369429598E-3</v>
      </c>
      <c r="G151" s="35">
        <v>0</v>
      </c>
      <c r="H15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0.20477132516817667</v>
      </c>
      <c r="I15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7.9549283720515562E-2</v>
      </c>
      <c r="J151" s="34">
        <f>data_fitted_retention_second_pso__3[[#This Row],[FC]]-data_fitted_retention_second_pso__3[[#This Row],[WP]]</f>
        <v>0.12522204144766111</v>
      </c>
      <c r="K151" s="36">
        <f t="shared" si="2"/>
        <v>0.12522204144766111</v>
      </c>
      <c r="L151">
        <v>0.21235237199999993</v>
      </c>
    </row>
    <row r="152" spans="1:18" x14ac:dyDescent="0.25">
      <c r="A152">
        <v>309</v>
      </c>
      <c r="B152">
        <v>6</v>
      </c>
      <c r="C152" s="35">
        <v>0.39649323919750601</v>
      </c>
      <c r="D152" s="35">
        <v>0.41302724594700602</v>
      </c>
      <c r="E152" s="35">
        <v>1.2434870644367499</v>
      </c>
      <c r="F152" s="35">
        <v>8.40506494410233E-4</v>
      </c>
      <c r="G152" s="35">
        <v>0</v>
      </c>
      <c r="H15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0.24256685286447191</v>
      </c>
      <c r="I15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4.5352938638079862E-2</v>
      </c>
      <c r="J152" s="34">
        <f>data_fitted_retention_second_pso__3[[#This Row],[FC]]-data_fitted_retention_second_pso__3[[#This Row],[WP]]</f>
        <v>0.19721391422639206</v>
      </c>
      <c r="K152" s="36">
        <f t="shared" si="2"/>
        <v>0.19721391422639206</v>
      </c>
      <c r="L152">
        <v>0.14790805800000001</v>
      </c>
    </row>
    <row r="153" spans="1:18" x14ac:dyDescent="0.25">
      <c r="A153">
        <v>310</v>
      </c>
      <c r="C153" s="6"/>
      <c r="D153" s="6"/>
      <c r="E153" s="6"/>
      <c r="F153" s="6"/>
      <c r="G153" s="6"/>
      <c r="H153"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53"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53" s="34" t="e">
        <f>data_fitted_retention_second_pso__3[[#This Row],[FC]]-data_fitted_retention_second_pso__3[[#This Row],[WP]]</f>
        <v>#DIV/0!</v>
      </c>
      <c r="K153" s="36">
        <f t="shared" si="2"/>
        <v>0</v>
      </c>
      <c r="L153">
        <v>0</v>
      </c>
    </row>
    <row r="154" spans="1:18" x14ac:dyDescent="0.25">
      <c r="A154">
        <v>311</v>
      </c>
      <c r="C154" s="6"/>
      <c r="D154" s="6"/>
      <c r="E154" s="6"/>
      <c r="F154" s="6"/>
      <c r="G154" s="6"/>
      <c r="H154"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54"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54" s="34" t="e">
        <f>data_fitted_retention_second_pso__3[[#This Row],[FC]]-data_fitted_retention_second_pso__3[[#This Row],[WP]]</f>
        <v>#DIV/0!</v>
      </c>
      <c r="K154" s="36">
        <f t="shared" si="2"/>
        <v>0</v>
      </c>
      <c r="L154">
        <v>0</v>
      </c>
      <c r="N154" s="29"/>
      <c r="O154" s="29"/>
      <c r="P154" s="29"/>
      <c r="Q154" s="29"/>
      <c r="R154" s="29"/>
    </row>
    <row r="155" spans="1:18" x14ac:dyDescent="0.25">
      <c r="A155">
        <v>312</v>
      </c>
      <c r="B155">
        <v>6</v>
      </c>
      <c r="C155" s="6">
        <v>0.41496138103005797</v>
      </c>
      <c r="D155" s="6">
        <v>1.07463996436873E-2</v>
      </c>
      <c r="E155" s="6">
        <v>1.3528484185190499</v>
      </c>
      <c r="F155" s="6">
        <v>3.2810278669401201E-3</v>
      </c>
      <c r="G155" s="6">
        <v>0</v>
      </c>
      <c r="H15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0.22256032939638609</v>
      </c>
      <c r="I15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4.5492590170941115E-2</v>
      </c>
      <c r="J155" s="34">
        <f>data_fitted_retention_second_pso__3[[#This Row],[FC]]-data_fitted_retention_second_pso__3[[#This Row],[WP]]</f>
        <v>0.17706773922544497</v>
      </c>
      <c r="K155" s="36">
        <f t="shared" si="2"/>
        <v>0.17706773922544497</v>
      </c>
      <c r="L155">
        <v>0.29731529000000001</v>
      </c>
      <c r="N155" s="29"/>
      <c r="O155" s="29"/>
      <c r="P155" s="29"/>
      <c r="Q155" s="29"/>
      <c r="R155" s="29"/>
    </row>
    <row r="156" spans="1:18" x14ac:dyDescent="0.25">
      <c r="A156">
        <v>313</v>
      </c>
      <c r="B156">
        <v>6</v>
      </c>
      <c r="C156" s="6">
        <v>0.373610170650649</v>
      </c>
      <c r="D156" s="6">
        <v>1.40541457909186E-3</v>
      </c>
      <c r="E156" s="6">
        <v>1.2025735734665</v>
      </c>
      <c r="F156" s="6">
        <v>2.7217521260062901E-3</v>
      </c>
      <c r="G156" s="6">
        <v>0</v>
      </c>
      <c r="H15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0.24186356577347165</v>
      </c>
      <c r="I15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0.16084676742564236</v>
      </c>
      <c r="J156" s="34">
        <f>data_fitted_retention_second_pso__3[[#This Row],[FC]]-data_fitted_retention_second_pso__3[[#This Row],[WP]]</f>
        <v>8.1016798347829294E-2</v>
      </c>
      <c r="K156" s="36">
        <f t="shared" si="2"/>
        <v>8.1016798347829294E-2</v>
      </c>
      <c r="L156">
        <v>0.15067687999999996</v>
      </c>
      <c r="N156" s="29"/>
      <c r="O156" s="30"/>
      <c r="P156" s="29"/>
      <c r="Q156" s="29"/>
      <c r="R156" s="29"/>
    </row>
    <row r="157" spans="1:18" x14ac:dyDescent="0.25">
      <c r="A157">
        <v>314</v>
      </c>
      <c r="B157">
        <v>6</v>
      </c>
      <c r="C157" s="6">
        <v>0.39396295893914401</v>
      </c>
      <c r="D157" s="6">
        <v>0.17169179064659501</v>
      </c>
      <c r="E157" s="6">
        <v>1.1897849721116101</v>
      </c>
      <c r="F157" s="6">
        <v>2.1385073821522699E-3</v>
      </c>
      <c r="G157" s="6">
        <v>0</v>
      </c>
      <c r="H15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0.25985214522522954</v>
      </c>
      <c r="I15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8.4131439215191922E-2</v>
      </c>
      <c r="J157" s="34">
        <f>data_fitted_retention_second_pso__3[[#This Row],[FC]]-data_fitted_retention_second_pso__3[[#This Row],[WP]]</f>
        <v>0.17572070601003761</v>
      </c>
      <c r="K157" s="36">
        <f t="shared" si="2"/>
        <v>0.17572070601003761</v>
      </c>
      <c r="L157">
        <v>0.18992711600000001</v>
      </c>
      <c r="N157" s="29"/>
      <c r="O157" s="29"/>
      <c r="P157" s="29"/>
      <c r="Q157" s="29"/>
      <c r="R157" s="29"/>
    </row>
    <row r="158" spans="1:18" x14ac:dyDescent="0.25">
      <c r="A158">
        <v>315</v>
      </c>
      <c r="B158">
        <v>6</v>
      </c>
      <c r="C158" s="6">
        <v>0.40944093193717301</v>
      </c>
      <c r="D158" s="6">
        <v>4.7960187794018297E-2</v>
      </c>
      <c r="E158" s="6">
        <v>1.26643082224334</v>
      </c>
      <c r="F158" s="6">
        <v>3.6191901993089201E-3</v>
      </c>
      <c r="G158" s="6">
        <v>0</v>
      </c>
      <c r="H15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0.24314061109486648</v>
      </c>
      <c r="I15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5.9849066517559897E-2</v>
      </c>
      <c r="J158" s="34">
        <f>data_fitted_retention_second_pso__3[[#This Row],[FC]]-data_fitted_retention_second_pso__3[[#This Row],[WP]]</f>
        <v>0.18329154457730659</v>
      </c>
      <c r="K158" s="36">
        <f t="shared" si="2"/>
        <v>0.18329154457730659</v>
      </c>
      <c r="L158">
        <v>0.25059341600000001</v>
      </c>
      <c r="N158" s="29"/>
      <c r="O158" s="29"/>
      <c r="P158" s="29"/>
      <c r="Q158" s="29"/>
      <c r="R158" s="29"/>
    </row>
    <row r="159" spans="1:18" x14ac:dyDescent="0.25">
      <c r="A159">
        <v>316</v>
      </c>
      <c r="C159" s="6"/>
      <c r="D159" s="6"/>
      <c r="E159" s="6"/>
      <c r="F159" s="6"/>
      <c r="G159" s="6"/>
      <c r="H159"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59"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59" s="34" t="e">
        <f>data_fitted_retention_second_pso__3[[#This Row],[FC]]-data_fitted_retention_second_pso__3[[#This Row],[WP]]</f>
        <v>#DIV/0!</v>
      </c>
      <c r="K159" s="36">
        <f t="shared" si="2"/>
        <v>0</v>
      </c>
      <c r="L159">
        <v>0</v>
      </c>
      <c r="N159" s="29"/>
      <c r="O159" s="29"/>
      <c r="P159" s="29"/>
      <c r="Q159" s="29"/>
      <c r="R159" s="29"/>
    </row>
    <row r="160" spans="1:18" x14ac:dyDescent="0.25">
      <c r="A160">
        <v>317</v>
      </c>
      <c r="C160" s="6"/>
      <c r="D160" s="6"/>
      <c r="E160" s="6"/>
      <c r="F160" s="6"/>
      <c r="G160" s="6"/>
      <c r="H160"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60"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60" s="34" t="e">
        <f>data_fitted_retention_second_pso__3[[#This Row],[FC]]-data_fitted_retention_second_pso__3[[#This Row],[WP]]</f>
        <v>#DIV/0!</v>
      </c>
      <c r="K160" s="36">
        <f t="shared" si="2"/>
        <v>0</v>
      </c>
      <c r="L160">
        <v>0</v>
      </c>
      <c r="N160" s="29"/>
      <c r="O160" s="29"/>
      <c r="P160" s="29"/>
      <c r="Q160" s="29"/>
      <c r="R160" s="29"/>
    </row>
    <row r="161" spans="1:18" x14ac:dyDescent="0.25">
      <c r="A161">
        <v>318</v>
      </c>
      <c r="B161">
        <v>6</v>
      </c>
      <c r="C161" s="6">
        <v>0.40378744146149398</v>
      </c>
      <c r="D161" s="6">
        <v>0.25005480293650201</v>
      </c>
      <c r="E161" s="6">
        <v>1.2240176877821101</v>
      </c>
      <c r="F161" s="6">
        <v>1.5587345832372701E-3</v>
      </c>
      <c r="G161" s="6">
        <v>0</v>
      </c>
      <c r="H16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0.25361735257736351</v>
      </c>
      <c r="I16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6.0367423562751744E-2</v>
      </c>
      <c r="J161" s="34">
        <f>data_fitted_retention_second_pso__3[[#This Row],[FC]]-data_fitted_retention_second_pso__3[[#This Row],[WP]]</f>
        <v>0.19324992901461177</v>
      </c>
      <c r="K161" s="36">
        <f t="shared" si="2"/>
        <v>0.19324992901461177</v>
      </c>
      <c r="L161">
        <v>0.18002651600000003</v>
      </c>
      <c r="N161" s="29"/>
      <c r="O161" s="29"/>
      <c r="P161" s="29"/>
      <c r="Q161" s="29"/>
      <c r="R161" s="29"/>
    </row>
    <row r="162" spans="1:18" x14ac:dyDescent="0.25">
      <c r="A162">
        <v>319</v>
      </c>
      <c r="C162" s="6"/>
      <c r="D162" s="6"/>
      <c r="E162" s="6"/>
      <c r="F162" s="6"/>
      <c r="G162" s="6"/>
      <c r="H162"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62"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62" s="34" t="e">
        <f>data_fitted_retention_second_pso__3[[#This Row],[FC]]-data_fitted_retention_second_pso__3[[#This Row],[WP]]</f>
        <v>#DIV/0!</v>
      </c>
      <c r="K162" s="36">
        <f t="shared" si="2"/>
        <v>0</v>
      </c>
      <c r="L162">
        <v>0</v>
      </c>
    </row>
    <row r="163" spans="1:18" x14ac:dyDescent="0.25">
      <c r="A163">
        <v>320</v>
      </c>
      <c r="B163">
        <v>6</v>
      </c>
      <c r="C163" s="6">
        <v>0.39435910481922198</v>
      </c>
      <c r="D163" s="6">
        <v>2.0041182651284201E-2</v>
      </c>
      <c r="E163" s="6">
        <v>1.2206419301973801</v>
      </c>
      <c r="F163" s="6">
        <v>3.9245235665636303E-3</v>
      </c>
      <c r="G163" s="6">
        <v>0</v>
      </c>
      <c r="H16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0.24885462069629138</v>
      </c>
      <c r="I16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9.5803697222655013E-2</v>
      </c>
      <c r="J163" s="34">
        <f>data_fitted_retention_second_pso__3[[#This Row],[FC]]-data_fitted_retention_second_pso__3[[#This Row],[WP]]</f>
        <v>0.15305092347363636</v>
      </c>
      <c r="K163" s="36">
        <f t="shared" si="2"/>
        <v>0.15305092347363636</v>
      </c>
      <c r="L163">
        <v>0.23912384800000003</v>
      </c>
    </row>
    <row r="164" spans="1:18" x14ac:dyDescent="0.25">
      <c r="A164">
        <v>321</v>
      </c>
      <c r="C164" s="6"/>
      <c r="D164" s="6"/>
      <c r="E164" s="6"/>
      <c r="F164" s="6"/>
      <c r="G164" s="6"/>
      <c r="H164"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64"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64" s="34" t="e">
        <f>data_fitted_retention_second_pso__3[[#This Row],[FC]]-data_fitted_retention_second_pso__3[[#This Row],[WP]]</f>
        <v>#DIV/0!</v>
      </c>
      <c r="K164" s="36">
        <f t="shared" si="2"/>
        <v>0</v>
      </c>
      <c r="L164">
        <v>0</v>
      </c>
    </row>
    <row r="165" spans="1:18" x14ac:dyDescent="0.25">
      <c r="A165">
        <v>322</v>
      </c>
      <c r="C165" s="6"/>
      <c r="D165" s="6"/>
      <c r="E165" s="6"/>
      <c r="F165" s="6"/>
      <c r="G165" s="6"/>
      <c r="H165"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65"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65" s="34" t="e">
        <f>data_fitted_retention_second_pso__3[[#This Row],[FC]]-data_fitted_retention_second_pso__3[[#This Row],[WP]]</f>
        <v>#DIV/0!</v>
      </c>
      <c r="K165" s="36">
        <f t="shared" si="2"/>
        <v>0</v>
      </c>
      <c r="L165">
        <v>0</v>
      </c>
    </row>
    <row r="166" spans="1:18" x14ac:dyDescent="0.25">
      <c r="A166">
        <v>323</v>
      </c>
      <c r="C166" s="6"/>
      <c r="D166" s="6"/>
      <c r="E166" s="6"/>
      <c r="F166" s="6"/>
      <c r="G166" s="6"/>
      <c r="H166"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66"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66" s="34" t="e">
        <f>data_fitted_retention_second_pso__3[[#This Row],[FC]]-data_fitted_retention_second_pso__3[[#This Row],[WP]]</f>
        <v>#DIV/0!</v>
      </c>
      <c r="K166" s="36">
        <f t="shared" si="2"/>
        <v>0</v>
      </c>
      <c r="L166">
        <v>0</v>
      </c>
    </row>
    <row r="167" spans="1:18" x14ac:dyDescent="0.25">
      <c r="A167">
        <v>324</v>
      </c>
      <c r="C167" s="6"/>
      <c r="D167" s="6"/>
      <c r="E167" s="6"/>
      <c r="F167" s="6"/>
      <c r="G167" s="6"/>
      <c r="H167"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67"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67" s="34" t="e">
        <f>data_fitted_retention_second_pso__3[[#This Row],[FC]]-data_fitted_retention_second_pso__3[[#This Row],[WP]]</f>
        <v>#DIV/0!</v>
      </c>
      <c r="K167" s="36">
        <f t="shared" si="2"/>
        <v>0</v>
      </c>
      <c r="L167">
        <v>0</v>
      </c>
    </row>
    <row r="168" spans="1:18" x14ac:dyDescent="0.25">
      <c r="A168">
        <v>325</v>
      </c>
      <c r="B168">
        <v>6</v>
      </c>
      <c r="C168" s="6">
        <v>0.54819860768833195</v>
      </c>
      <c r="D168" s="6">
        <v>0.19375102640951</v>
      </c>
      <c r="E168" s="6">
        <v>1.20575699419933</v>
      </c>
      <c r="F168" s="6">
        <v>5.32329593108909E-3</v>
      </c>
      <c r="G168" s="6">
        <v>0</v>
      </c>
      <c r="H16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0.35326735856283337</v>
      </c>
      <c r="I16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0.10030048032146305</v>
      </c>
      <c r="J168" s="34">
        <f>data_fitted_retention_second_pso__3[[#This Row],[FC]]-data_fitted_retention_second_pso__3[[#This Row],[WP]]</f>
        <v>0.25296687824137032</v>
      </c>
      <c r="K168" s="36">
        <f t="shared" si="2"/>
        <v>0.25296687824137032</v>
      </c>
      <c r="L168">
        <v>0.27697953999999997</v>
      </c>
    </row>
    <row r="169" spans="1:18" x14ac:dyDescent="0.25">
      <c r="A169">
        <v>326</v>
      </c>
      <c r="B169">
        <v>6</v>
      </c>
      <c r="C169" s="6">
        <v>0.54819860793387998</v>
      </c>
      <c r="D169" s="6">
        <v>0.193751030320609</v>
      </c>
      <c r="E169" s="6">
        <v>1.20575699337734</v>
      </c>
      <c r="F169" s="6">
        <v>5.32329593108909E-3</v>
      </c>
      <c r="G169" s="6">
        <v>0</v>
      </c>
      <c r="H16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0.3532673591368144</v>
      </c>
      <c r="I16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0.10030048072061384</v>
      </c>
      <c r="J169" s="34">
        <f>data_fitted_retention_second_pso__3[[#This Row],[FC]]-data_fitted_retention_second_pso__3[[#This Row],[WP]]</f>
        <v>0.25296687841620058</v>
      </c>
      <c r="K169" s="36">
        <f t="shared" si="2"/>
        <v>0.25296687841620058</v>
      </c>
      <c r="L169">
        <v>0.27697953999999997</v>
      </c>
    </row>
    <row r="170" spans="1:18" x14ac:dyDescent="0.25">
      <c r="A170">
        <v>327</v>
      </c>
      <c r="C170" s="6"/>
      <c r="D170" s="6"/>
      <c r="E170" s="6"/>
      <c r="F170" s="6"/>
      <c r="G170" s="6"/>
      <c r="H170"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70"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70" s="34" t="e">
        <f>data_fitted_retention_second_pso__3[[#This Row],[FC]]-data_fitted_retention_second_pso__3[[#This Row],[WP]]</f>
        <v>#DIV/0!</v>
      </c>
      <c r="K170" s="36">
        <f t="shared" si="2"/>
        <v>0</v>
      </c>
      <c r="L170">
        <v>0</v>
      </c>
    </row>
    <row r="171" spans="1:18" x14ac:dyDescent="0.25">
      <c r="A171">
        <v>328</v>
      </c>
      <c r="C171" s="6"/>
      <c r="D171" s="6"/>
      <c r="E171" s="6"/>
      <c r="F171" s="6"/>
      <c r="G171" s="6"/>
      <c r="H171"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71"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71" s="34" t="e">
        <f>data_fitted_retention_second_pso__3[[#This Row],[FC]]-data_fitted_retention_second_pso__3[[#This Row],[WP]]</f>
        <v>#DIV/0!</v>
      </c>
      <c r="K171" s="36">
        <f t="shared" si="2"/>
        <v>0</v>
      </c>
      <c r="L171">
        <v>0</v>
      </c>
    </row>
    <row r="172" spans="1:18" x14ac:dyDescent="0.25">
      <c r="A172">
        <v>329</v>
      </c>
      <c r="B172">
        <v>6</v>
      </c>
      <c r="C172" s="6">
        <v>0.377846993383401</v>
      </c>
      <c r="D172" s="6">
        <v>1.79576023577335E-3</v>
      </c>
      <c r="E172" s="6">
        <v>1.34587382063206</v>
      </c>
      <c r="F172" s="6">
        <v>3.2565009653434999E-3</v>
      </c>
      <c r="G172" s="6">
        <v>0</v>
      </c>
      <c r="H17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0.20421730386952347</v>
      </c>
      <c r="I17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6.8927503472830137E-2</v>
      </c>
      <c r="J172" s="34">
        <f>data_fitted_retention_second_pso__3[[#This Row],[FC]]-data_fitted_retention_second_pso__3[[#This Row],[WP]]</f>
        <v>0.13528980039669333</v>
      </c>
      <c r="K172" s="36">
        <f t="shared" si="2"/>
        <v>0.13528980039669333</v>
      </c>
      <c r="L172">
        <v>0.22966691599999997</v>
      </c>
    </row>
    <row r="173" spans="1:18" x14ac:dyDescent="0.25">
      <c r="A173">
        <v>330</v>
      </c>
      <c r="B173">
        <v>6</v>
      </c>
      <c r="C173" s="6">
        <v>0.379192958360278</v>
      </c>
      <c r="D173" s="6">
        <v>1.7767178664228501E-3</v>
      </c>
      <c r="E173" s="6">
        <v>1.3514500261160001</v>
      </c>
      <c r="F173" s="6">
        <v>3.1168880865902202E-3</v>
      </c>
      <c r="G173" s="6">
        <v>0</v>
      </c>
      <c r="H17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0.20368840533788207</v>
      </c>
      <c r="I17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6.7031110547715253E-2</v>
      </c>
      <c r="J173" s="34">
        <f>data_fitted_retention_second_pso__3[[#This Row],[FC]]-data_fitted_retention_second_pso__3[[#This Row],[WP]]</f>
        <v>0.13665729479016681</v>
      </c>
      <c r="K173" s="36">
        <f t="shared" si="2"/>
        <v>0.13665729479016681</v>
      </c>
      <c r="L173">
        <v>0.23282591599999994</v>
      </c>
    </row>
    <row r="174" spans="1:18" x14ac:dyDescent="0.25">
      <c r="A174">
        <v>331</v>
      </c>
      <c r="B174">
        <v>6</v>
      </c>
      <c r="C174" s="6">
        <v>0.41590144486442698</v>
      </c>
      <c r="D174" s="6">
        <v>0.10649656475076801</v>
      </c>
      <c r="E174" s="6">
        <v>1.2309796604651799</v>
      </c>
      <c r="F174" s="6">
        <v>3.1089269866737602E-3</v>
      </c>
      <c r="G174" s="6">
        <v>0</v>
      </c>
      <c r="H17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0.25874878910486687</v>
      </c>
      <c r="I17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6.8691409012636997E-2</v>
      </c>
      <c r="J174" s="34">
        <f>data_fitted_retention_second_pso__3[[#This Row],[FC]]-data_fitted_retention_second_pso__3[[#This Row],[WP]]</f>
        <v>0.19005738009222989</v>
      </c>
      <c r="K174" s="36">
        <f t="shared" si="2"/>
        <v>0.19005738009222989</v>
      </c>
      <c r="L174">
        <v>0.226737574</v>
      </c>
    </row>
    <row r="175" spans="1:18" x14ac:dyDescent="0.25">
      <c r="A175">
        <v>332</v>
      </c>
      <c r="B175">
        <v>6</v>
      </c>
      <c r="C175" s="6">
        <v>0.36522874720335802</v>
      </c>
      <c r="D175" s="6">
        <v>1.2069543958867E-3</v>
      </c>
      <c r="E175" s="6">
        <v>1.2161163427863699</v>
      </c>
      <c r="F175" s="6">
        <v>1.64975193454647E-3</v>
      </c>
      <c r="G175" s="6">
        <v>0</v>
      </c>
      <c r="H17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0.23193123827774595</v>
      </c>
      <c r="I17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0.1507041120502387</v>
      </c>
      <c r="J175" s="34">
        <f>data_fitted_retention_second_pso__3[[#This Row],[FC]]-data_fitted_retention_second_pso__3[[#This Row],[WP]]</f>
        <v>8.1227126227507246E-2</v>
      </c>
      <c r="K175" s="36">
        <f t="shared" si="2"/>
        <v>8.1227126227507246E-2</v>
      </c>
      <c r="L175">
        <v>0.15161087999999995</v>
      </c>
    </row>
    <row r="176" spans="1:18" x14ac:dyDescent="0.25">
      <c r="A176">
        <v>333</v>
      </c>
      <c r="B176">
        <v>6</v>
      </c>
      <c r="C176" s="6">
        <v>0.36522874722299298</v>
      </c>
      <c r="D176" s="6">
        <v>1.2069544030325499E-3</v>
      </c>
      <c r="E176" s="6">
        <v>1.21611634207127</v>
      </c>
      <c r="F176" s="6">
        <v>1.64975193454647E-3</v>
      </c>
      <c r="G176" s="6">
        <v>0</v>
      </c>
      <c r="H17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0.23193123852255146</v>
      </c>
      <c r="I17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0.15070411244673224</v>
      </c>
      <c r="J176" s="34">
        <f>data_fitted_retention_second_pso__3[[#This Row],[FC]]-data_fitted_retention_second_pso__3[[#This Row],[WP]]</f>
        <v>8.1227126075819223E-2</v>
      </c>
      <c r="K176" s="36">
        <f t="shared" si="2"/>
        <v>8.1227126075819223E-2</v>
      </c>
      <c r="L176">
        <v>0.15161087999999995</v>
      </c>
    </row>
    <row r="177" spans="1:12" x14ac:dyDescent="0.25">
      <c r="A177">
        <v>334</v>
      </c>
      <c r="B177">
        <v>6</v>
      </c>
      <c r="C177" s="6">
        <v>0.36130923726980502</v>
      </c>
      <c r="D177" s="6">
        <v>1.15666404952266E-3</v>
      </c>
      <c r="E177" s="6">
        <v>1.23403903931229</v>
      </c>
      <c r="F177" s="6">
        <v>1.5523885311870399E-3</v>
      </c>
      <c r="G177" s="6">
        <v>0</v>
      </c>
      <c r="H17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0.22385489870945782</v>
      </c>
      <c r="I17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0.13708288287254997</v>
      </c>
      <c r="J177" s="34">
        <f>data_fitted_retention_second_pso__3[[#This Row],[FC]]-data_fitted_retention_second_pso__3[[#This Row],[WP]]</f>
        <v>8.6772015836907856E-2</v>
      </c>
      <c r="K177" s="36">
        <f t="shared" si="2"/>
        <v>8.6772015836907856E-2</v>
      </c>
      <c r="L177">
        <v>0.15788888000000004</v>
      </c>
    </row>
    <row r="178" spans="1:12" x14ac:dyDescent="0.25">
      <c r="A178">
        <v>335</v>
      </c>
      <c r="B178">
        <v>6</v>
      </c>
      <c r="C178" s="6">
        <v>0.36522874737044803</v>
      </c>
      <c r="D178" s="6">
        <v>1.2069544264079401E-3</v>
      </c>
      <c r="E178" s="6">
        <v>1.21611634042664</v>
      </c>
      <c r="F178" s="6">
        <v>1.64975193454647E-3</v>
      </c>
      <c r="G178" s="6">
        <v>0</v>
      </c>
      <c r="H17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0.23193123915053176</v>
      </c>
      <c r="I17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0.15070411324786476</v>
      </c>
      <c r="J178" s="34">
        <f>data_fitted_retention_second_pso__3[[#This Row],[FC]]-data_fitted_retention_second_pso__3[[#This Row],[WP]]</f>
        <v>8.1227125902667008E-2</v>
      </c>
      <c r="K178" s="36">
        <f t="shared" si="2"/>
        <v>8.1227125902667008E-2</v>
      </c>
      <c r="L178">
        <v>0.15161087999999995</v>
      </c>
    </row>
    <row r="179" spans="1:12" x14ac:dyDescent="0.25">
      <c r="A179">
        <v>336</v>
      </c>
      <c r="B179">
        <v>6</v>
      </c>
      <c r="C179" s="6">
        <v>0.395945237220303</v>
      </c>
      <c r="D179" s="6">
        <v>0.17428942926640301</v>
      </c>
      <c r="E179" s="6">
        <v>1.2022851088216999</v>
      </c>
      <c r="F179" s="6">
        <v>1.83134254773768E-3</v>
      </c>
      <c r="G179" s="6">
        <v>0</v>
      </c>
      <c r="H17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0.25642923313068772</v>
      </c>
      <c r="I17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7.5949794355424941E-2</v>
      </c>
      <c r="J179" s="34">
        <f>data_fitted_retention_second_pso__3[[#This Row],[FC]]-data_fitted_retention_second_pso__3[[#This Row],[WP]]</f>
        <v>0.18047943877526279</v>
      </c>
      <c r="K179" s="36">
        <f t="shared" si="2"/>
        <v>0.18047943877526279</v>
      </c>
      <c r="L179">
        <v>0.18910521600000002</v>
      </c>
    </row>
    <row r="180" spans="1:12" x14ac:dyDescent="0.25">
      <c r="A180">
        <v>337</v>
      </c>
      <c r="B180">
        <v>6</v>
      </c>
      <c r="C180" s="6">
        <v>0.39517836028201397</v>
      </c>
      <c r="D180" s="6">
        <v>1</v>
      </c>
      <c r="E180" s="6">
        <v>1.2135013433923001</v>
      </c>
      <c r="F180" s="6">
        <v>1.30333485345301E-4</v>
      </c>
      <c r="G180" s="6">
        <v>0</v>
      </c>
      <c r="H18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0.25187362798702589</v>
      </c>
      <c r="I18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5.0721420414609336E-2</v>
      </c>
      <c r="J180" s="34">
        <f>data_fitted_retention_second_pso__3[[#This Row],[FC]]-data_fitted_retention_second_pso__3[[#This Row],[WP]]</f>
        <v>0.20115220757241656</v>
      </c>
      <c r="K180" s="36">
        <f t="shared" si="2"/>
        <v>0.20115220757241656</v>
      </c>
      <c r="L180">
        <v>9.7761608E-2</v>
      </c>
    </row>
    <row r="181" spans="1:12" x14ac:dyDescent="0.25">
      <c r="A181">
        <v>338</v>
      </c>
      <c r="B181">
        <v>6</v>
      </c>
      <c r="C181" s="6">
        <v>0.38092361001099301</v>
      </c>
      <c r="D181" s="6">
        <v>0.74026751093282095</v>
      </c>
      <c r="E181" s="6">
        <v>1.21615564422869</v>
      </c>
      <c r="F181" s="6">
        <v>1.3820778105438599E-4</v>
      </c>
      <c r="G181" s="6">
        <v>0</v>
      </c>
      <c r="H18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0.24188463127383844</v>
      </c>
      <c r="I18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5.0276584328199397E-2</v>
      </c>
      <c r="J181" s="34">
        <f>data_fitted_retention_second_pso__3[[#This Row],[FC]]-data_fitted_retention_second_pso__3[[#This Row],[WP]]</f>
        <v>0.19160804694563904</v>
      </c>
      <c r="K181" s="36">
        <f t="shared" si="2"/>
        <v>0.19160804694563904</v>
      </c>
      <c r="L181">
        <v>0.10811510400000002</v>
      </c>
    </row>
    <row r="182" spans="1:12" x14ac:dyDescent="0.25">
      <c r="A182">
        <v>339</v>
      </c>
      <c r="B182">
        <v>6</v>
      </c>
      <c r="C182" s="6">
        <v>0.384987517166551</v>
      </c>
      <c r="D182" s="6">
        <v>0.44492240388844201</v>
      </c>
      <c r="E182" s="6">
        <v>1.22542872184129</v>
      </c>
      <c r="F182" s="6">
        <v>2.15268096639851E-4</v>
      </c>
      <c r="G182" s="6">
        <v>0</v>
      </c>
      <c r="H18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0.2413400359990566</v>
      </c>
      <c r="I18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5.1137048644019037E-2</v>
      </c>
      <c r="J182" s="34">
        <f>data_fitted_retention_second_pso__3[[#This Row],[FC]]-data_fitted_retention_second_pso__3[[#This Row],[WP]]</f>
        <v>0.19020298735503754</v>
      </c>
      <c r="K182" s="36">
        <f t="shared" si="2"/>
        <v>0.19020298735503754</v>
      </c>
      <c r="L182">
        <v>0.12500560800000002</v>
      </c>
    </row>
    <row r="183" spans="1:12" x14ac:dyDescent="0.25">
      <c r="A183">
        <v>340</v>
      </c>
      <c r="B183">
        <v>6</v>
      </c>
      <c r="C183" s="6">
        <v>0.43910256163332401</v>
      </c>
      <c r="D183" s="6">
        <v>0.12987218552382401</v>
      </c>
      <c r="E183" s="6">
        <v>1.2573944027025701</v>
      </c>
      <c r="F183" s="6">
        <v>3.6297184841289302E-3</v>
      </c>
      <c r="G183" s="6">
        <v>0</v>
      </c>
      <c r="H18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0.26378968935200819</v>
      </c>
      <c r="I18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5.6121197078452097E-2</v>
      </c>
      <c r="J183" s="34">
        <f>data_fitted_retention_second_pso__3[[#This Row],[FC]]-data_fitted_retention_second_pso__3[[#This Row],[WP]]</f>
        <v>0.2076684922735561</v>
      </c>
      <c r="K183" s="36">
        <f t="shared" si="2"/>
        <v>0.2076684922735561</v>
      </c>
      <c r="L183">
        <v>0.23235884800000001</v>
      </c>
    </row>
    <row r="184" spans="1:12" x14ac:dyDescent="0.25">
      <c r="A184">
        <v>341</v>
      </c>
      <c r="B184">
        <v>6</v>
      </c>
      <c r="C184" s="6">
        <v>0.37592168502657802</v>
      </c>
      <c r="D184" s="6">
        <v>1.60797198652015E-3</v>
      </c>
      <c r="E184" s="6">
        <v>1.29766376344463</v>
      </c>
      <c r="F184" s="6">
        <v>2.8890167592305698E-3</v>
      </c>
      <c r="G184" s="6">
        <v>0</v>
      </c>
      <c r="H18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0.21479089768136281</v>
      </c>
      <c r="I18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9.3891575112550293E-2</v>
      </c>
      <c r="J184" s="34">
        <f>data_fitted_retention_second_pso__3[[#This Row],[FC]]-data_fitted_retention_second_pso__3[[#This Row],[WP]]</f>
        <v>0.12089932256881251</v>
      </c>
      <c r="K184" s="36">
        <f t="shared" si="2"/>
        <v>0.12089932256881251</v>
      </c>
      <c r="L184">
        <v>0.20571217199999992</v>
      </c>
    </row>
    <row r="185" spans="1:12" x14ac:dyDescent="0.25">
      <c r="A185">
        <v>342</v>
      </c>
      <c r="B185">
        <v>6</v>
      </c>
      <c r="C185" s="6">
        <v>0.387798757102221</v>
      </c>
      <c r="D185" s="6">
        <v>0.83651116663575997</v>
      </c>
      <c r="E185" s="6">
        <v>1.1910264614402</v>
      </c>
      <c r="F185" s="6">
        <v>2.97316913861029E-4</v>
      </c>
      <c r="G185" s="6">
        <v>0</v>
      </c>
      <c r="H18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0.25531659394423267</v>
      </c>
      <c r="I18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6.3576439431640361E-2</v>
      </c>
      <c r="J185" s="34">
        <f>data_fitted_retention_second_pso__3[[#This Row],[FC]]-data_fitted_retention_second_pso__3[[#This Row],[WP]]</f>
        <v>0.1917401545125923</v>
      </c>
      <c r="K185" s="36">
        <f t="shared" si="2"/>
        <v>0.1917401545125923</v>
      </c>
      <c r="L185">
        <v>0.11493255599999999</v>
      </c>
    </row>
    <row r="186" spans="1:12" x14ac:dyDescent="0.25">
      <c r="A186">
        <v>343</v>
      </c>
      <c r="B186">
        <v>6</v>
      </c>
      <c r="C186" s="6">
        <v>0.39488082026160798</v>
      </c>
      <c r="D186" s="6">
        <v>8.31577699513351E-2</v>
      </c>
      <c r="E186" s="6">
        <v>1.18926286172514</v>
      </c>
      <c r="F186" s="6">
        <v>3.0624468220543499E-3</v>
      </c>
      <c r="G186" s="6">
        <v>0</v>
      </c>
      <c r="H18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0.26065936985945731</v>
      </c>
      <c r="I18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9.5053472023630015E-2</v>
      </c>
      <c r="J186" s="34">
        <f>data_fitted_retention_second_pso__3[[#This Row],[FC]]-data_fitted_retention_second_pso__3[[#This Row],[WP]]</f>
        <v>0.1656058978358273</v>
      </c>
      <c r="K186" s="36">
        <f t="shared" si="2"/>
        <v>0.1656058978358273</v>
      </c>
      <c r="L186">
        <v>0.21176757399999999</v>
      </c>
    </row>
    <row r="187" spans="1:12" x14ac:dyDescent="0.25">
      <c r="A187">
        <v>344</v>
      </c>
      <c r="H187"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87"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87" s="34" t="e">
        <f>data_fitted_retention_second_pso__3[[#This Row],[FC]]-data_fitted_retention_second_pso__3[[#This Row],[WP]]</f>
        <v>#DIV/0!</v>
      </c>
      <c r="K187" s="36">
        <f t="shared" si="2"/>
        <v>0</v>
      </c>
      <c r="L187">
        <v>0</v>
      </c>
    </row>
    <row r="188" spans="1:12" x14ac:dyDescent="0.25">
      <c r="A188">
        <v>345</v>
      </c>
      <c r="H188"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88"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88" s="34" t="e">
        <f>data_fitted_retention_second_pso__3[[#This Row],[FC]]-data_fitted_retention_second_pso__3[[#This Row],[WP]]</f>
        <v>#DIV/0!</v>
      </c>
      <c r="K188" s="36">
        <f t="shared" si="2"/>
        <v>0</v>
      </c>
      <c r="L188">
        <v>0</v>
      </c>
    </row>
    <row r="189" spans="1:12" x14ac:dyDescent="0.25">
      <c r="A189">
        <v>346</v>
      </c>
      <c r="H189"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89"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89" s="34" t="e">
        <f>data_fitted_retention_second_pso__3[[#This Row],[FC]]-data_fitted_retention_second_pso__3[[#This Row],[WP]]</f>
        <v>#DIV/0!</v>
      </c>
      <c r="K189" s="36">
        <f t="shared" si="2"/>
        <v>0</v>
      </c>
      <c r="L189">
        <v>0</v>
      </c>
    </row>
    <row r="190" spans="1:12" x14ac:dyDescent="0.25">
      <c r="A190">
        <v>347</v>
      </c>
      <c r="H190"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90"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90" s="34" t="e">
        <f>data_fitted_retention_second_pso__3[[#This Row],[FC]]-data_fitted_retention_second_pso__3[[#This Row],[WP]]</f>
        <v>#DIV/0!</v>
      </c>
      <c r="K190" s="36">
        <f t="shared" si="2"/>
        <v>0</v>
      </c>
      <c r="L190">
        <v>0</v>
      </c>
    </row>
    <row r="191" spans="1:12" x14ac:dyDescent="0.25">
      <c r="A191">
        <v>348</v>
      </c>
      <c r="B191">
        <v>6</v>
      </c>
      <c r="C191" s="6">
        <v>0.41903387492240901</v>
      </c>
      <c r="D191" s="6">
        <v>0.23617557490576599</v>
      </c>
      <c r="E191" s="6">
        <v>1.05185805078409</v>
      </c>
      <c r="F191" s="6">
        <v>2.0954846361580901E-3</v>
      </c>
      <c r="G191" s="6">
        <v>0</v>
      </c>
      <c r="H19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0.3551096486043448</v>
      </c>
      <c r="I19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0.27326366497356136</v>
      </c>
      <c r="J191" s="34">
        <f>data_fitted_retention_second_pso__3[[#This Row],[FC]]-data_fitted_retention_second_pso__3[[#This Row],[WP]]</f>
        <v>8.1845983630783437E-2</v>
      </c>
      <c r="K191" s="36">
        <f t="shared" si="2"/>
        <v>8.1845983630783437E-2</v>
      </c>
      <c r="L191">
        <v>0.11372668999999998</v>
      </c>
    </row>
    <row r="192" spans="1:12" x14ac:dyDescent="0.25">
      <c r="A192">
        <v>349</v>
      </c>
      <c r="B192">
        <v>6</v>
      </c>
      <c r="C192" s="6">
        <v>0.40962111921723199</v>
      </c>
      <c r="D192" s="6">
        <v>0.1108574013344</v>
      </c>
      <c r="E192" s="6">
        <v>1.2334948334982301</v>
      </c>
      <c r="F192" s="6">
        <v>2.76697810638586E-3</v>
      </c>
      <c r="G192" s="6">
        <v>0</v>
      </c>
      <c r="H19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0.25397404038517069</v>
      </c>
      <c r="I19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6.5781378564938001E-2</v>
      </c>
      <c r="J192" s="34">
        <f>data_fitted_retention_second_pso__3[[#This Row],[FC]]-data_fitted_retention_second_pso__3[[#This Row],[WP]]</f>
        <v>0.1881926618202327</v>
      </c>
      <c r="K192" s="36">
        <f t="shared" ref="K192:K226" si="3">IFERROR(J192,0)</f>
        <v>0.1881926618202327</v>
      </c>
      <c r="L192">
        <v>0.21975941599999999</v>
      </c>
    </row>
    <row r="193" spans="1:20" x14ac:dyDescent="0.25">
      <c r="A193">
        <v>350</v>
      </c>
      <c r="B193">
        <v>6</v>
      </c>
      <c r="C193" s="6">
        <v>0.38092736668227301</v>
      </c>
      <c r="D193" s="6">
        <v>5.3186053485710398E-3</v>
      </c>
      <c r="E193" s="6">
        <v>1.3397605831557899</v>
      </c>
      <c r="F193" s="6">
        <v>2.1079712654993102E-3</v>
      </c>
      <c r="G193" s="6">
        <v>0</v>
      </c>
      <c r="H19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0.20728803092624068</v>
      </c>
      <c r="I19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5.4783713239238203E-2</v>
      </c>
      <c r="J193" s="34">
        <f>data_fitted_retention_second_pso__3[[#This Row],[FC]]-data_fitted_retention_second_pso__3[[#This Row],[WP]]</f>
        <v>0.15250431768700248</v>
      </c>
      <c r="K193" s="36">
        <f t="shared" si="3"/>
        <v>0.15250431768700248</v>
      </c>
      <c r="L193">
        <v>0.26911015799999999</v>
      </c>
    </row>
    <row r="194" spans="1:20" x14ac:dyDescent="0.25">
      <c r="A194">
        <v>351</v>
      </c>
      <c r="B194">
        <v>6</v>
      </c>
      <c r="C194" s="6">
        <v>0.341400657234744</v>
      </c>
      <c r="D194" s="6">
        <v>8.9134927912508496E-4</v>
      </c>
      <c r="E194" s="6">
        <v>1.2397043082299599</v>
      </c>
      <c r="F194" s="6">
        <v>6.6841453571283904E-5</v>
      </c>
      <c r="G194" s="6">
        <v>0</v>
      </c>
      <c r="H19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0.20991653438424904</v>
      </c>
      <c r="I19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0.13223294544982014</v>
      </c>
      <c r="J194" s="34">
        <f>data_fitted_retention_second_pso__3[[#This Row],[FC]]-data_fitted_retention_second_pso__3[[#This Row],[WP]]</f>
        <v>7.7683588934428893E-2</v>
      </c>
      <c r="K194" s="36">
        <f t="shared" si="3"/>
        <v>7.7683588934428893E-2</v>
      </c>
      <c r="L194">
        <v>0.15053888000000001</v>
      </c>
    </row>
    <row r="195" spans="1:20" x14ac:dyDescent="0.25">
      <c r="A195">
        <v>352</v>
      </c>
      <c r="B195">
        <v>6</v>
      </c>
      <c r="C195" s="6">
        <v>0.43056476978854402</v>
      </c>
      <c r="D195" s="6">
        <v>1</v>
      </c>
      <c r="E195" s="6">
        <v>1.01896353931612</v>
      </c>
      <c r="F195" s="6">
        <v>7.0057221622879301E-4</v>
      </c>
      <c r="G195" s="6">
        <v>0</v>
      </c>
      <c r="H19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0.39855484106543404</v>
      </c>
      <c r="I19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0.35879350423371836</v>
      </c>
      <c r="J195" s="34">
        <f>data_fitted_retention_second_pso__3[[#This Row],[FC]]-data_fitted_retention_second_pso__3[[#This Row],[WP]]</f>
        <v>3.9761336831715677E-2</v>
      </c>
      <c r="K195" s="36">
        <f t="shared" si="3"/>
        <v>3.9761336831715677E-2</v>
      </c>
      <c r="L195">
        <v>5.1777069999999981E-2</v>
      </c>
    </row>
    <row r="196" spans="1:20" x14ac:dyDescent="0.25">
      <c r="A196">
        <v>353</v>
      </c>
      <c r="H196"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196"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196" s="34" t="e">
        <f>data_fitted_retention_second_pso__3[[#This Row],[FC]]-data_fitted_retention_second_pso__3[[#This Row],[WP]]</f>
        <v>#DIV/0!</v>
      </c>
      <c r="K196" s="36">
        <f t="shared" si="3"/>
        <v>0</v>
      </c>
      <c r="L196">
        <v>0</v>
      </c>
    </row>
    <row r="197" spans="1:20" x14ac:dyDescent="0.25">
      <c r="A197">
        <v>354</v>
      </c>
      <c r="B197">
        <v>6</v>
      </c>
      <c r="C197" s="6">
        <v>0.37740247355439899</v>
      </c>
      <c r="D197" s="6">
        <v>0.254350617901622</v>
      </c>
      <c r="E197" s="6">
        <v>1.16306820938188</v>
      </c>
      <c r="F197" s="6">
        <v>2.1836682630603402E-3</v>
      </c>
      <c r="G197" s="6">
        <v>0</v>
      </c>
      <c r="H19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0.25931146841295344</v>
      </c>
      <c r="I19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9.5318040219854294E-2</v>
      </c>
      <c r="J197" s="34">
        <f>data_fitted_retention_second_pso__3[[#This Row],[FC]]-data_fitted_retention_second_pso__3[[#This Row],[WP]]</f>
        <v>0.16399342819309914</v>
      </c>
      <c r="K197" s="36">
        <f t="shared" si="3"/>
        <v>0.16399342819309914</v>
      </c>
      <c r="L197">
        <v>0.16513975800000005</v>
      </c>
    </row>
    <row r="198" spans="1:20" x14ac:dyDescent="0.25">
      <c r="A198">
        <v>355</v>
      </c>
      <c r="B198">
        <v>6</v>
      </c>
      <c r="C198" s="6">
        <v>0.418244697715484</v>
      </c>
      <c r="D198" s="6">
        <v>0.155468758726761</v>
      </c>
      <c r="E198" s="6">
        <v>1.05876836875446</v>
      </c>
      <c r="F198" s="6">
        <v>2.4015607933609798E-3</v>
      </c>
      <c r="G198" s="6">
        <v>0</v>
      </c>
      <c r="H19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0.34882478223761004</v>
      </c>
      <c r="I19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0.26355510887883282</v>
      </c>
      <c r="J198" s="34">
        <f>data_fitted_retention_second_pso__3[[#This Row],[FC]]-data_fitted_retention_second_pso__3[[#This Row],[WP]]</f>
        <v>8.526967335877722E-2</v>
      </c>
      <c r="K198" s="36">
        <f t="shared" si="3"/>
        <v>8.526967335877722E-2</v>
      </c>
      <c r="L198">
        <v>0.12409487999999996</v>
      </c>
    </row>
    <row r="199" spans="1:20" x14ac:dyDescent="0.25">
      <c r="A199">
        <v>356</v>
      </c>
      <c r="B199">
        <v>6</v>
      </c>
      <c r="C199" s="6">
        <v>0.41824469797061298</v>
      </c>
      <c r="D199" s="6">
        <v>0.15546875611894401</v>
      </c>
      <c r="E199" s="6">
        <v>1.0587683691779799</v>
      </c>
      <c r="F199" s="6">
        <v>2.4015607933609798E-3</v>
      </c>
      <c r="G199" s="6">
        <v>0</v>
      </c>
      <c r="H19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0.3488247821155292</v>
      </c>
      <c r="I19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0.26355510839692953</v>
      </c>
      <c r="J199" s="34">
        <f>data_fitted_retention_second_pso__3[[#This Row],[FC]]-data_fitted_retention_second_pso__3[[#This Row],[WP]]</f>
        <v>8.526967371859967E-2</v>
      </c>
      <c r="K199" s="36">
        <f t="shared" si="3"/>
        <v>8.526967371859967E-2</v>
      </c>
      <c r="L199">
        <v>0.12409487999999996</v>
      </c>
    </row>
    <row r="200" spans="1:20" x14ac:dyDescent="0.25">
      <c r="A200">
        <v>357</v>
      </c>
      <c r="B200">
        <v>6</v>
      </c>
      <c r="C200" s="6">
        <v>0.40944093249038099</v>
      </c>
      <c r="D200" s="6">
        <v>4.7960187713550699E-2</v>
      </c>
      <c r="E200" s="6">
        <v>1.2664308228797501</v>
      </c>
      <c r="F200" s="6">
        <v>3.6191901993089201E-3</v>
      </c>
      <c r="G200" s="6">
        <v>0</v>
      </c>
      <c r="H20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0.2431406112268841</v>
      </c>
      <c r="I20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5.9849066325432902E-2</v>
      </c>
      <c r="J200" s="34">
        <f>data_fitted_retention_second_pso__3[[#This Row],[FC]]-data_fitted_retention_second_pso__3[[#This Row],[WP]]</f>
        <v>0.18329154490145119</v>
      </c>
      <c r="K200" s="36">
        <f t="shared" si="3"/>
        <v>0.18329154490145119</v>
      </c>
      <c r="L200">
        <v>0.25059341600000001</v>
      </c>
    </row>
    <row r="201" spans="1:20" x14ac:dyDescent="0.25">
      <c r="A201">
        <v>358</v>
      </c>
      <c r="H201"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01"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01" s="34" t="e">
        <f>data_fitted_retention_second_pso__3[[#This Row],[FC]]-data_fitted_retention_second_pso__3[[#This Row],[WP]]</f>
        <v>#DIV/0!</v>
      </c>
      <c r="K201" s="36">
        <f t="shared" si="3"/>
        <v>0</v>
      </c>
      <c r="L201">
        <v>0</v>
      </c>
    </row>
    <row r="202" spans="1:20" x14ac:dyDescent="0.25">
      <c r="A202">
        <v>359</v>
      </c>
      <c r="B202">
        <v>6</v>
      </c>
      <c r="C202" s="6">
        <v>0.40163076053913599</v>
      </c>
      <c r="D202" s="6">
        <v>1.2855747928079201E-3</v>
      </c>
      <c r="E202" s="6">
        <v>1.18380805378244</v>
      </c>
      <c r="F202" s="6">
        <v>2.5498987293118502E-3</v>
      </c>
      <c r="G202" s="6">
        <v>0</v>
      </c>
      <c r="H202"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0.26728373186428661</v>
      </c>
      <c r="I202"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0.19253037114266966</v>
      </c>
      <c r="J202" s="34">
        <f>data_fitted_retention_second_pso__3[[#This Row],[FC]]-data_fitted_retention_second_pso__3[[#This Row],[WP]]</f>
        <v>7.4753360721616952E-2</v>
      </c>
      <c r="K202" s="36">
        <f t="shared" si="3"/>
        <v>7.4753360721616952E-2</v>
      </c>
      <c r="L202">
        <v>0.14910544999999992</v>
      </c>
    </row>
    <row r="203" spans="1:20" x14ac:dyDescent="0.25">
      <c r="A203">
        <v>360</v>
      </c>
      <c r="H203"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03"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03" s="34" t="e">
        <f>data_fitted_retention_second_pso__3[[#This Row],[FC]]-data_fitted_retention_second_pso__3[[#This Row],[WP]]</f>
        <v>#DIV/0!</v>
      </c>
      <c r="K203" s="36">
        <f t="shared" si="3"/>
        <v>0</v>
      </c>
      <c r="L203">
        <v>0</v>
      </c>
    </row>
    <row r="204" spans="1:20" x14ac:dyDescent="0.25">
      <c r="A204">
        <v>361</v>
      </c>
      <c r="H204"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04"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04" s="34" t="e">
        <f>data_fitted_retention_second_pso__3[[#This Row],[FC]]-data_fitted_retention_second_pso__3[[#This Row],[WP]]</f>
        <v>#DIV/0!</v>
      </c>
      <c r="K204" s="36">
        <f t="shared" si="3"/>
        <v>0</v>
      </c>
      <c r="L204">
        <v>0</v>
      </c>
    </row>
    <row r="205" spans="1:20" x14ac:dyDescent="0.25">
      <c r="A205">
        <v>362</v>
      </c>
      <c r="B205">
        <v>6</v>
      </c>
      <c r="C205" s="6">
        <v>0.34135049949493701</v>
      </c>
      <c r="D205" s="6">
        <v>8.7822679517436805E-4</v>
      </c>
      <c r="E205" s="6">
        <v>1.23073184605089</v>
      </c>
      <c r="F205" s="6">
        <v>6.4312803015045101E-5</v>
      </c>
      <c r="G205" s="6">
        <v>0</v>
      </c>
      <c r="H20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0.2124392464065526</v>
      </c>
      <c r="I20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0.13866670922328686</v>
      </c>
      <c r="J205" s="34">
        <f>data_fitted_retention_second_pso__3[[#This Row],[FC]]-data_fitted_retention_second_pso__3[[#This Row],[WP]]</f>
        <v>7.3772537183265735E-2</v>
      </c>
      <c r="K205" s="36">
        <f t="shared" si="3"/>
        <v>7.3772537183265735E-2</v>
      </c>
      <c r="L205">
        <v>0.14666488</v>
      </c>
    </row>
    <row r="206" spans="1:20" x14ac:dyDescent="0.25">
      <c r="A206">
        <v>363</v>
      </c>
      <c r="B206">
        <v>6</v>
      </c>
      <c r="C206" s="6">
        <v>0.418244697790355</v>
      </c>
      <c r="D206" s="6">
        <v>0.15546875876997199</v>
      </c>
      <c r="E206" s="6">
        <v>1.0587683689996601</v>
      </c>
      <c r="F206" s="6">
        <v>2.4015607933609798E-3</v>
      </c>
      <c r="G206" s="6">
        <v>0</v>
      </c>
      <c r="H206"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0.34882478210618212</v>
      </c>
      <c r="I206"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0.26355510840783503</v>
      </c>
      <c r="J206" s="34">
        <f>data_fitted_retention_second_pso__3[[#This Row],[FC]]-data_fitted_retention_second_pso__3[[#This Row],[WP]]</f>
        <v>8.5269673698347093E-2</v>
      </c>
      <c r="K206" s="36">
        <f t="shared" si="3"/>
        <v>8.5269673698347093E-2</v>
      </c>
      <c r="L206">
        <v>0.12409487999999996</v>
      </c>
    </row>
    <row r="207" spans="1:20" x14ac:dyDescent="0.25">
      <c r="A207">
        <v>364</v>
      </c>
      <c r="B207">
        <v>6</v>
      </c>
      <c r="C207" s="6">
        <v>0.34140065728885299</v>
      </c>
      <c r="D207" s="6">
        <v>8.9134928098735799E-4</v>
      </c>
      <c r="E207" s="6">
        <v>1.2397043079842001</v>
      </c>
      <c r="F207" s="6">
        <v>6.6841453571283403E-5</v>
      </c>
      <c r="G207" s="6">
        <v>0</v>
      </c>
      <c r="H20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0.20991653448643802</v>
      </c>
      <c r="I20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0.13223294558145582</v>
      </c>
      <c r="J207" s="34">
        <f>data_fitted_retention_second_pso__3[[#This Row],[FC]]-data_fitted_retention_second_pso__3[[#This Row],[WP]]</f>
        <v>7.7683588904982198E-2</v>
      </c>
      <c r="K207" s="36">
        <f t="shared" si="3"/>
        <v>7.7683588904982198E-2</v>
      </c>
      <c r="L207">
        <v>0.15053888000000001</v>
      </c>
    </row>
    <row r="208" spans="1:20" x14ac:dyDescent="0.25">
      <c r="A208">
        <v>365</v>
      </c>
      <c r="B208">
        <v>6</v>
      </c>
      <c r="C208" s="6">
        <v>0.35706918140760302</v>
      </c>
      <c r="D208" s="6">
        <v>9.3417597870700496E-4</v>
      </c>
      <c r="E208" s="6">
        <v>1.34424555806185</v>
      </c>
      <c r="F208" s="6">
        <v>1.04627907922791E-3</v>
      </c>
      <c r="G208" s="6">
        <v>0</v>
      </c>
      <c r="H208"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0.19333624126302229</v>
      </c>
      <c r="I208"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7.7749905552549403E-2</v>
      </c>
      <c r="J208" s="34">
        <f>data_fitted_retention_second_pso__3[[#This Row],[FC]]-data_fitted_retention_second_pso__3[[#This Row],[WP]]</f>
        <v>0.11558633571047289</v>
      </c>
      <c r="K208" s="36">
        <f t="shared" si="3"/>
        <v>0.11558633571047289</v>
      </c>
      <c r="L208">
        <v>0.203069944</v>
      </c>
      <c r="P208" s="6"/>
      <c r="Q208" s="6"/>
      <c r="R208" s="6"/>
      <c r="S208" s="6"/>
      <c r="T208" s="6"/>
    </row>
    <row r="209" spans="1:20" x14ac:dyDescent="0.25">
      <c r="A209">
        <v>366</v>
      </c>
      <c r="B209">
        <v>6</v>
      </c>
      <c r="C209" s="6">
        <v>0.38433689666513998</v>
      </c>
      <c r="D209" s="6">
        <v>1.54425878507567E-3</v>
      </c>
      <c r="E209" s="6">
        <v>1.1696641144023601</v>
      </c>
      <c r="F209" s="6">
        <v>2.6922649141233098E-3</v>
      </c>
      <c r="G209" s="6">
        <v>0</v>
      </c>
      <c r="H209"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0.26136221163450413</v>
      </c>
      <c r="I209"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0.19205958610501569</v>
      </c>
      <c r="J209" s="34">
        <f>data_fitted_retention_second_pso__3[[#This Row],[FC]]-data_fitted_retention_second_pso__3[[#This Row],[WP]]</f>
        <v>6.9302625529488432E-2</v>
      </c>
      <c r="K209" s="36">
        <f t="shared" si="3"/>
        <v>6.9302625529488432E-2</v>
      </c>
      <c r="L209">
        <v>0.13796956999999999</v>
      </c>
      <c r="P209" s="6"/>
      <c r="Q209" s="6"/>
      <c r="R209" s="6"/>
      <c r="S209" s="6"/>
      <c r="T209" s="6"/>
    </row>
    <row r="210" spans="1:20" x14ac:dyDescent="0.25">
      <c r="A210">
        <v>367</v>
      </c>
      <c r="B210">
        <v>6</v>
      </c>
      <c r="C210" s="6">
        <v>0.40378744154630097</v>
      </c>
      <c r="D210" s="6">
        <v>0.25005480424269</v>
      </c>
      <c r="E210" s="6">
        <v>1.22401768773519</v>
      </c>
      <c r="F210" s="6">
        <v>1.5587345832372599E-3</v>
      </c>
      <c r="G210" s="6">
        <v>0</v>
      </c>
      <c r="H210"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0.25361735264703211</v>
      </c>
      <c r="I210"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6.0367423542335971E-2</v>
      </c>
      <c r="J210" s="34">
        <f>data_fitted_retention_second_pso__3[[#This Row],[FC]]-data_fitted_retention_second_pso__3[[#This Row],[WP]]</f>
        <v>0.19324992910469613</v>
      </c>
      <c r="K210" s="36">
        <f t="shared" si="3"/>
        <v>0.19324992910469613</v>
      </c>
      <c r="L210">
        <v>0.18002651600000003</v>
      </c>
      <c r="P210" s="6"/>
      <c r="Q210" s="6"/>
      <c r="R210" s="6"/>
      <c r="S210" s="6"/>
      <c r="T210" s="6"/>
    </row>
    <row r="211" spans="1:20" x14ac:dyDescent="0.25">
      <c r="A211">
        <v>368</v>
      </c>
      <c r="B211">
        <v>6</v>
      </c>
      <c r="C211" s="6">
        <v>0.39863422215003302</v>
      </c>
      <c r="D211" s="6">
        <v>2.0298632960195101E-2</v>
      </c>
      <c r="E211" s="6">
        <v>1.24478112158139</v>
      </c>
      <c r="F211" s="6">
        <v>3.4319596634308498E-3</v>
      </c>
      <c r="G211" s="6">
        <v>0</v>
      </c>
      <c r="H211"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0.24345903297994811</v>
      </c>
      <c r="I211"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8.1498454395226502E-2</v>
      </c>
      <c r="J211" s="34">
        <f>data_fitted_retention_second_pso__3[[#This Row],[FC]]-data_fitted_retention_second_pso__3[[#This Row],[WP]]</f>
        <v>0.16196057858472163</v>
      </c>
      <c r="K211" s="36">
        <f t="shared" si="3"/>
        <v>0.16196057858472163</v>
      </c>
      <c r="L211">
        <v>0.25068689000000005</v>
      </c>
      <c r="P211" s="6"/>
      <c r="Q211" s="6"/>
      <c r="R211" s="6"/>
      <c r="S211" s="6"/>
      <c r="T211" s="6"/>
    </row>
    <row r="212" spans="1:20" x14ac:dyDescent="0.25">
      <c r="A212">
        <v>369</v>
      </c>
      <c r="H212"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12"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12" s="34" t="e">
        <f>data_fitted_retention_second_pso__3[[#This Row],[FC]]-data_fitted_retention_second_pso__3[[#This Row],[WP]]</f>
        <v>#DIV/0!</v>
      </c>
      <c r="K212" s="36">
        <f t="shared" si="3"/>
        <v>0</v>
      </c>
      <c r="L212">
        <v>0</v>
      </c>
    </row>
    <row r="213" spans="1:20" x14ac:dyDescent="0.25">
      <c r="A213">
        <v>370</v>
      </c>
      <c r="C213" s="6"/>
      <c r="D213" s="6"/>
      <c r="E213" s="6"/>
      <c r="F213" s="6"/>
      <c r="G213" s="6"/>
      <c r="H213"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13"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13" s="34" t="e">
        <f>data_fitted_retention_second_pso__3[[#This Row],[FC]]-data_fitted_retention_second_pso__3[[#This Row],[WP]]</f>
        <v>#DIV/0!</v>
      </c>
      <c r="K213" s="36">
        <f t="shared" si="3"/>
        <v>0</v>
      </c>
      <c r="L213">
        <v>0</v>
      </c>
    </row>
    <row r="214" spans="1:20" x14ac:dyDescent="0.25">
      <c r="A214">
        <v>371</v>
      </c>
      <c r="B214">
        <v>6</v>
      </c>
      <c r="C214" s="6">
        <v>0.36977869578688899</v>
      </c>
      <c r="D214" s="6">
        <v>1.1701234537231E-3</v>
      </c>
      <c r="E214" s="6">
        <v>1.19932549470867</v>
      </c>
      <c r="F214" s="6">
        <v>1.2521022723899801E-3</v>
      </c>
      <c r="G214" s="6">
        <v>0</v>
      </c>
      <c r="H21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0.24051062339630647</v>
      </c>
      <c r="I21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0.16679847243835411</v>
      </c>
      <c r="J214" s="34">
        <f>data_fitted_retention_second_pso__3[[#This Row],[FC]]-data_fitted_retention_second_pso__3[[#This Row],[WP]]</f>
        <v>7.371215095795236E-2</v>
      </c>
      <c r="K214" s="36">
        <f t="shared" si="3"/>
        <v>7.371215095795236E-2</v>
      </c>
      <c r="L214">
        <v>0.14444657</v>
      </c>
    </row>
    <row r="215" spans="1:20" x14ac:dyDescent="0.25">
      <c r="A215">
        <v>401</v>
      </c>
      <c r="B215">
        <v>6</v>
      </c>
      <c r="C215" s="6">
        <v>0.37981261603500999</v>
      </c>
      <c r="D215" s="6">
        <v>1</v>
      </c>
      <c r="E215" s="6">
        <v>1.20215993925997</v>
      </c>
      <c r="F215" s="6">
        <v>1.8763619839944201E-4</v>
      </c>
      <c r="G215" s="6">
        <v>0</v>
      </c>
      <c r="H215"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0.24602555397944567</v>
      </c>
      <c r="I215"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5.4366369712729956E-2</v>
      </c>
      <c r="J215" s="34">
        <f>data_fitted_retention_second_pso__3[[#This Row],[FC]]-data_fitted_retention_second_pso__3[[#This Row],[WP]]</f>
        <v>0.19165918426671572</v>
      </c>
      <c r="K215" s="36">
        <f>IFERROR(J215,0)</f>
        <v>0.19165918426671572</v>
      </c>
      <c r="L215" s="28">
        <v>9.9926452000000013E-2</v>
      </c>
    </row>
    <row r="216" spans="1:20" x14ac:dyDescent="0.25">
      <c r="A216">
        <v>402</v>
      </c>
      <c r="C216" s="6"/>
      <c r="D216" s="6"/>
      <c r="E216" s="6"/>
      <c r="F216" s="6"/>
      <c r="G216" s="6"/>
      <c r="H216"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16"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16" s="34" t="e">
        <f>data_fitted_retention_second_pso__3[[#This Row],[FC]]-data_fitted_retention_second_pso__3[[#This Row],[WP]]</f>
        <v>#DIV/0!</v>
      </c>
      <c r="K216" s="36">
        <f t="shared" si="3"/>
        <v>0</v>
      </c>
      <c r="L216" s="28">
        <v>0</v>
      </c>
    </row>
    <row r="217" spans="1:20" x14ac:dyDescent="0.25">
      <c r="A217">
        <v>403</v>
      </c>
      <c r="B217">
        <v>6</v>
      </c>
      <c r="C217" s="6">
        <v>0.40420892478167098</v>
      </c>
      <c r="D217" s="6">
        <v>7.0509337674021705E-2</v>
      </c>
      <c r="E217" s="6">
        <v>1.21330565459651</v>
      </c>
      <c r="F217" s="6">
        <v>3.1281331678789399E-3</v>
      </c>
      <c r="G217" s="6">
        <v>0</v>
      </c>
      <c r="H217"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0.25770044526938468</v>
      </c>
      <c r="I217"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8.2850887961410574E-2</v>
      </c>
      <c r="J217" s="34">
        <f>data_fitted_retention_second_pso__3[[#This Row],[FC]]-data_fitted_retention_second_pso__3[[#This Row],[WP]]</f>
        <v>0.17484955730797411</v>
      </c>
      <c r="K217" s="36">
        <f t="shared" si="3"/>
        <v>0.17484955730797411</v>
      </c>
      <c r="L217" s="28">
        <v>0.22847377399999999</v>
      </c>
    </row>
    <row r="218" spans="1:20" x14ac:dyDescent="0.25">
      <c r="A218">
        <v>404</v>
      </c>
      <c r="C218" s="6"/>
      <c r="D218" s="6"/>
      <c r="E218" s="6"/>
      <c r="F218" s="6"/>
      <c r="G218" s="6"/>
      <c r="H218"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18"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18" s="34" t="e">
        <f>data_fitted_retention_second_pso__3[[#This Row],[FC]]-data_fitted_retention_second_pso__3[[#This Row],[WP]]</f>
        <v>#DIV/0!</v>
      </c>
      <c r="K218" s="36">
        <f t="shared" si="3"/>
        <v>0</v>
      </c>
      <c r="L218" s="28">
        <v>0</v>
      </c>
    </row>
    <row r="219" spans="1:20" x14ac:dyDescent="0.25">
      <c r="A219">
        <v>405</v>
      </c>
      <c r="C219" s="6"/>
      <c r="D219" s="6"/>
      <c r="E219" s="6"/>
      <c r="F219" s="6"/>
      <c r="G219" s="6"/>
      <c r="H219"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19"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19" s="34" t="e">
        <f>data_fitted_retention_second_pso__3[[#This Row],[FC]]-data_fitted_retention_second_pso__3[[#This Row],[WP]]</f>
        <v>#DIV/0!</v>
      </c>
      <c r="K219" s="36">
        <f t="shared" si="3"/>
        <v>0</v>
      </c>
      <c r="L219" s="28">
        <v>0</v>
      </c>
    </row>
    <row r="220" spans="1:20" x14ac:dyDescent="0.25">
      <c r="A220">
        <v>406</v>
      </c>
      <c r="C220" s="6"/>
      <c r="D220" s="6"/>
      <c r="E220" s="6"/>
      <c r="F220" s="6"/>
      <c r="G220" s="6"/>
      <c r="H220"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20"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20" s="34" t="e">
        <f>data_fitted_retention_second_pso__3[[#This Row],[FC]]-data_fitted_retention_second_pso__3[[#This Row],[WP]]</f>
        <v>#DIV/0!</v>
      </c>
      <c r="K220" s="36">
        <f t="shared" si="3"/>
        <v>0</v>
      </c>
      <c r="L220" s="28">
        <v>0</v>
      </c>
    </row>
    <row r="221" spans="1:20" x14ac:dyDescent="0.25">
      <c r="A221">
        <v>407</v>
      </c>
      <c r="C221" s="6"/>
      <c r="D221" s="6"/>
      <c r="E221" s="6"/>
      <c r="F221" s="6"/>
      <c r="G221" s="6"/>
      <c r="H221"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21"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21" s="34" t="e">
        <f>data_fitted_retention_second_pso__3[[#This Row],[FC]]-data_fitted_retention_second_pso__3[[#This Row],[WP]]</f>
        <v>#DIV/0!</v>
      </c>
      <c r="K221" s="36">
        <f t="shared" si="3"/>
        <v>0</v>
      </c>
      <c r="L221" s="28">
        <v>0</v>
      </c>
    </row>
    <row r="222" spans="1:20" x14ac:dyDescent="0.25">
      <c r="A222">
        <v>408</v>
      </c>
      <c r="C222" s="6"/>
      <c r="D222" s="6"/>
      <c r="E222" s="6"/>
      <c r="F222" s="6"/>
      <c r="G222" s="6"/>
      <c r="H222"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22"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22" s="34" t="e">
        <f>data_fitted_retention_second_pso__3[[#This Row],[FC]]-data_fitted_retention_second_pso__3[[#This Row],[WP]]</f>
        <v>#DIV/0!</v>
      </c>
      <c r="K222" s="36">
        <f t="shared" si="3"/>
        <v>0</v>
      </c>
      <c r="L222" s="28">
        <v>0</v>
      </c>
    </row>
    <row r="223" spans="1:20" x14ac:dyDescent="0.25">
      <c r="A223">
        <v>409</v>
      </c>
      <c r="C223" s="6"/>
      <c r="D223" s="6"/>
      <c r="E223" s="6"/>
      <c r="F223" s="6"/>
      <c r="G223" s="6"/>
      <c r="H223"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23"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23" s="34" t="e">
        <f>data_fitted_retention_second_pso__3[[#This Row],[FC]]-data_fitted_retention_second_pso__3[[#This Row],[WP]]</f>
        <v>#DIV/0!</v>
      </c>
      <c r="K223" s="36">
        <f t="shared" si="3"/>
        <v>0</v>
      </c>
      <c r="L223" s="28">
        <v>0</v>
      </c>
    </row>
    <row r="224" spans="1:20" x14ac:dyDescent="0.25">
      <c r="A224">
        <v>410</v>
      </c>
      <c r="B224">
        <v>6</v>
      </c>
      <c r="C224" s="6">
        <v>0.38053637821678898</v>
      </c>
      <c r="D224" s="6">
        <v>0.54901106639450004</v>
      </c>
      <c r="E224" s="6">
        <v>1.2153920922011101</v>
      </c>
      <c r="F224" s="6">
        <v>2.248897519201E-4</v>
      </c>
      <c r="G224" s="6">
        <v>0</v>
      </c>
      <c r="H224"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0.2418975254200921</v>
      </c>
      <c r="I224"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5.3339565319462816E-2</v>
      </c>
      <c r="J224" s="34">
        <f>data_fitted_retention_second_pso__3[[#This Row],[FC]]-data_fitted_retention_second_pso__3[[#This Row],[WP]]</f>
        <v>0.18855796010062928</v>
      </c>
      <c r="K224" s="36">
        <f t="shared" si="3"/>
        <v>0.18855796010062928</v>
      </c>
      <c r="L224" s="28">
        <v>0</v>
      </c>
    </row>
    <row r="225" spans="1:12" x14ac:dyDescent="0.25">
      <c r="A225">
        <v>411</v>
      </c>
      <c r="C225" s="6"/>
      <c r="D225" s="6"/>
      <c r="E225" s="6"/>
      <c r="F225" s="6"/>
      <c r="G225" s="6"/>
      <c r="H225"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25"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25" s="34" t="e">
        <f>data_fitted_retention_second_pso__3[[#This Row],[FC]]-data_fitted_retention_second_pso__3[[#This Row],[WP]]</f>
        <v>#DIV/0!</v>
      </c>
      <c r="K225" s="36">
        <f t="shared" si="3"/>
        <v>0</v>
      </c>
      <c r="L225" s="28">
        <v>0</v>
      </c>
    </row>
    <row r="226" spans="1:12" x14ac:dyDescent="0.25">
      <c r="A226">
        <v>412</v>
      </c>
      <c r="C226" s="6"/>
      <c r="D226" s="6"/>
      <c r="E226" s="6"/>
      <c r="F226" s="6"/>
      <c r="G226" s="6"/>
      <c r="H226"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26"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26" s="34" t="e">
        <f>data_fitted_retention_second_pso__3[[#This Row],[FC]]-data_fitted_retention_second_pso__3[[#This Row],[WP]]</f>
        <v>#DIV/0!</v>
      </c>
      <c r="K226" s="36">
        <f t="shared" si="3"/>
        <v>0</v>
      </c>
      <c r="L226" s="28">
        <v>0</v>
      </c>
    </row>
    <row r="227" spans="1:12" x14ac:dyDescent="0.25">
      <c r="A227">
        <v>413</v>
      </c>
      <c r="C227" s="6"/>
      <c r="D227" s="6"/>
      <c r="E227" s="6"/>
      <c r="F227" s="6"/>
      <c r="G227" s="6"/>
      <c r="H227"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27"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27" s="34" t="e">
        <f>data_fitted_retention_second_pso__3[[#This Row],[FC]]-data_fitted_retention_second_pso__3[[#This Row],[WP]]</f>
        <v>#DIV/0!</v>
      </c>
      <c r="K227" s="36">
        <f t="shared" ref="K227:K267" si="4">IFERROR(J227,0)</f>
        <v>0</v>
      </c>
      <c r="L227" s="28">
        <v>0</v>
      </c>
    </row>
    <row r="228" spans="1:12" x14ac:dyDescent="0.25">
      <c r="A228">
        <v>414</v>
      </c>
      <c r="C228" s="6"/>
      <c r="D228" s="6"/>
      <c r="E228" s="6"/>
      <c r="F228" s="6"/>
      <c r="G228" s="6"/>
      <c r="H228"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28"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28" s="34" t="e">
        <f>data_fitted_retention_second_pso__3[[#This Row],[FC]]-data_fitted_retention_second_pso__3[[#This Row],[WP]]</f>
        <v>#DIV/0!</v>
      </c>
      <c r="K228" s="36">
        <f t="shared" si="4"/>
        <v>0</v>
      </c>
      <c r="L228" s="28">
        <v>0</v>
      </c>
    </row>
    <row r="229" spans="1:12" x14ac:dyDescent="0.25">
      <c r="A229">
        <v>415</v>
      </c>
      <c r="C229" s="6"/>
      <c r="D229" s="6"/>
      <c r="E229" s="6"/>
      <c r="F229" s="6"/>
      <c r="G229" s="6"/>
      <c r="H229"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29"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29" s="34" t="e">
        <f>data_fitted_retention_second_pso__3[[#This Row],[FC]]-data_fitted_retention_second_pso__3[[#This Row],[WP]]</f>
        <v>#DIV/0!</v>
      </c>
      <c r="K229" s="36">
        <f t="shared" si="4"/>
        <v>0</v>
      </c>
      <c r="L229" s="28">
        <v>0</v>
      </c>
    </row>
    <row r="230" spans="1:12" x14ac:dyDescent="0.25">
      <c r="A230">
        <v>416</v>
      </c>
      <c r="C230" s="6"/>
      <c r="D230" s="6"/>
      <c r="E230" s="6"/>
      <c r="F230" s="6"/>
      <c r="G230" s="6"/>
      <c r="H230"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30"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30" s="34" t="e">
        <f>data_fitted_retention_second_pso__3[[#This Row],[FC]]-data_fitted_retention_second_pso__3[[#This Row],[WP]]</f>
        <v>#DIV/0!</v>
      </c>
      <c r="K230" s="36">
        <f t="shared" si="4"/>
        <v>0</v>
      </c>
      <c r="L230" s="28">
        <v>0</v>
      </c>
    </row>
    <row r="231" spans="1:12" x14ac:dyDescent="0.25">
      <c r="A231">
        <v>417</v>
      </c>
      <c r="C231" s="6"/>
      <c r="D231" s="6"/>
      <c r="E231" s="6"/>
      <c r="F231" s="6"/>
      <c r="G231" s="6"/>
      <c r="H231"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31"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31" s="34" t="e">
        <f>data_fitted_retention_second_pso__3[[#This Row],[FC]]-data_fitted_retention_second_pso__3[[#This Row],[WP]]</f>
        <v>#DIV/0!</v>
      </c>
      <c r="K231" s="36">
        <f t="shared" si="4"/>
        <v>0</v>
      </c>
      <c r="L231" s="28">
        <v>0</v>
      </c>
    </row>
    <row r="232" spans="1:12" x14ac:dyDescent="0.25">
      <c r="A232">
        <v>418</v>
      </c>
      <c r="C232" s="6"/>
      <c r="D232" s="6"/>
      <c r="E232" s="6"/>
      <c r="F232" s="6"/>
      <c r="G232" s="6"/>
      <c r="H232"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32"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32" s="34" t="e">
        <f>data_fitted_retention_second_pso__3[[#This Row],[FC]]-data_fitted_retention_second_pso__3[[#This Row],[WP]]</f>
        <v>#DIV/0!</v>
      </c>
      <c r="K232" s="36">
        <f t="shared" si="4"/>
        <v>0</v>
      </c>
      <c r="L232" s="28">
        <v>0</v>
      </c>
    </row>
    <row r="233" spans="1:12" x14ac:dyDescent="0.25">
      <c r="A233">
        <v>419</v>
      </c>
      <c r="C233" s="6"/>
      <c r="D233" s="6"/>
      <c r="E233" s="6"/>
      <c r="F233" s="6"/>
      <c r="G233" s="6"/>
      <c r="H233"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33"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33" s="34" t="e">
        <f>data_fitted_retention_second_pso__3[[#This Row],[FC]]-data_fitted_retention_second_pso__3[[#This Row],[WP]]</f>
        <v>#DIV/0!</v>
      </c>
      <c r="K233" s="36">
        <f t="shared" si="4"/>
        <v>0</v>
      </c>
      <c r="L233" s="28">
        <v>0</v>
      </c>
    </row>
    <row r="234" spans="1:12" x14ac:dyDescent="0.25">
      <c r="A234">
        <v>420</v>
      </c>
      <c r="C234" s="6"/>
      <c r="D234" s="6"/>
      <c r="E234" s="6"/>
      <c r="F234" s="6"/>
      <c r="G234" s="6"/>
      <c r="H234"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34"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34" s="34" t="e">
        <f>data_fitted_retention_second_pso__3[[#This Row],[FC]]-data_fitted_retention_second_pso__3[[#This Row],[WP]]</f>
        <v>#DIV/0!</v>
      </c>
      <c r="K234" s="36">
        <f t="shared" si="4"/>
        <v>0</v>
      </c>
      <c r="L234" s="28">
        <v>0</v>
      </c>
    </row>
    <row r="235" spans="1:12" x14ac:dyDescent="0.25">
      <c r="A235">
        <v>421</v>
      </c>
      <c r="C235" s="6"/>
      <c r="D235" s="6"/>
      <c r="E235" s="6"/>
      <c r="F235" s="6"/>
      <c r="G235" s="6"/>
      <c r="H235"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35"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35" s="34" t="e">
        <f>data_fitted_retention_second_pso__3[[#This Row],[FC]]-data_fitted_retention_second_pso__3[[#This Row],[WP]]</f>
        <v>#DIV/0!</v>
      </c>
      <c r="K235" s="36">
        <f t="shared" si="4"/>
        <v>0</v>
      </c>
      <c r="L235" s="28">
        <v>0</v>
      </c>
    </row>
    <row r="236" spans="1:12" x14ac:dyDescent="0.25">
      <c r="A236">
        <v>422</v>
      </c>
      <c r="C236" s="6"/>
      <c r="D236" s="6"/>
      <c r="E236" s="6"/>
      <c r="F236" s="6"/>
      <c r="G236" s="6"/>
      <c r="H236"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36"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36" s="34" t="e">
        <f>data_fitted_retention_second_pso__3[[#This Row],[FC]]-data_fitted_retention_second_pso__3[[#This Row],[WP]]</f>
        <v>#DIV/0!</v>
      </c>
      <c r="K236" s="36">
        <f t="shared" si="4"/>
        <v>0</v>
      </c>
      <c r="L236" s="28">
        <v>0</v>
      </c>
    </row>
    <row r="237" spans="1:12" x14ac:dyDescent="0.25">
      <c r="A237">
        <v>423</v>
      </c>
      <c r="C237" s="6"/>
      <c r="D237" s="6"/>
      <c r="E237" s="6"/>
      <c r="F237" s="6"/>
      <c r="G237" s="6"/>
      <c r="H237"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37"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37" s="34" t="e">
        <f>data_fitted_retention_second_pso__3[[#This Row],[FC]]-data_fitted_retention_second_pso__3[[#This Row],[WP]]</f>
        <v>#DIV/0!</v>
      </c>
      <c r="K237" s="36">
        <f t="shared" si="4"/>
        <v>0</v>
      </c>
      <c r="L237" s="28">
        <v>0</v>
      </c>
    </row>
    <row r="238" spans="1:12" x14ac:dyDescent="0.25">
      <c r="A238">
        <v>424</v>
      </c>
      <c r="C238" s="6"/>
      <c r="D238" s="6"/>
      <c r="E238" s="6"/>
      <c r="F238" s="6"/>
      <c r="G238" s="6"/>
      <c r="H238"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38"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38" s="34" t="e">
        <f>data_fitted_retention_second_pso__3[[#This Row],[FC]]-data_fitted_retention_second_pso__3[[#This Row],[WP]]</f>
        <v>#DIV/0!</v>
      </c>
      <c r="K238" s="36">
        <f t="shared" si="4"/>
        <v>0</v>
      </c>
      <c r="L238" s="28">
        <v>0</v>
      </c>
    </row>
    <row r="239" spans="1:12" x14ac:dyDescent="0.25">
      <c r="A239">
        <v>425</v>
      </c>
      <c r="C239" s="6"/>
      <c r="D239" s="6"/>
      <c r="E239" s="6"/>
      <c r="F239" s="6"/>
      <c r="G239" s="6"/>
      <c r="H239"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39"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39" s="34" t="e">
        <f>data_fitted_retention_second_pso__3[[#This Row],[FC]]-data_fitted_retention_second_pso__3[[#This Row],[WP]]</f>
        <v>#DIV/0!</v>
      </c>
      <c r="K239" s="36">
        <f t="shared" si="4"/>
        <v>0</v>
      </c>
      <c r="L239" s="28">
        <v>0</v>
      </c>
    </row>
    <row r="240" spans="1:12" x14ac:dyDescent="0.25">
      <c r="A240">
        <v>426</v>
      </c>
      <c r="C240" s="6"/>
      <c r="D240" s="6"/>
      <c r="E240" s="6"/>
      <c r="F240" s="6"/>
      <c r="G240" s="6"/>
      <c r="H240"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40"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40" s="34" t="e">
        <f>data_fitted_retention_second_pso__3[[#This Row],[FC]]-data_fitted_retention_second_pso__3[[#This Row],[WP]]</f>
        <v>#DIV/0!</v>
      </c>
      <c r="K240" s="36">
        <f t="shared" si="4"/>
        <v>0</v>
      </c>
      <c r="L240" s="28">
        <v>0</v>
      </c>
    </row>
    <row r="241" spans="1:12" x14ac:dyDescent="0.25">
      <c r="A241">
        <v>427</v>
      </c>
      <c r="C241" s="6"/>
      <c r="D241" s="6"/>
      <c r="E241" s="6"/>
      <c r="F241" s="6"/>
      <c r="G241" s="6"/>
      <c r="H241"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41"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41" s="34" t="e">
        <f>data_fitted_retention_second_pso__3[[#This Row],[FC]]-data_fitted_retention_second_pso__3[[#This Row],[WP]]</f>
        <v>#DIV/0!</v>
      </c>
      <c r="K241" s="36">
        <f t="shared" si="4"/>
        <v>0</v>
      </c>
      <c r="L241" s="28">
        <v>0</v>
      </c>
    </row>
    <row r="242" spans="1:12" x14ac:dyDescent="0.25">
      <c r="A242">
        <v>428</v>
      </c>
      <c r="C242" s="6"/>
      <c r="D242" s="6"/>
      <c r="E242" s="6"/>
      <c r="F242" s="6"/>
      <c r="G242" s="6"/>
      <c r="H242"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42"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42" s="34" t="e">
        <f>data_fitted_retention_second_pso__3[[#This Row],[FC]]-data_fitted_retention_second_pso__3[[#This Row],[WP]]</f>
        <v>#DIV/0!</v>
      </c>
      <c r="K242" s="36">
        <f t="shared" si="4"/>
        <v>0</v>
      </c>
      <c r="L242" s="28">
        <v>0</v>
      </c>
    </row>
    <row r="243" spans="1:12" x14ac:dyDescent="0.25">
      <c r="A243">
        <v>429</v>
      </c>
      <c r="B243">
        <v>6</v>
      </c>
      <c r="C243" s="6">
        <v>0.36611756330499601</v>
      </c>
      <c r="D243" s="6">
        <v>1.8101071451124E-3</v>
      </c>
      <c r="E243" s="6">
        <v>1.3289891982673701</v>
      </c>
      <c r="F243" s="6">
        <v>3.39979361768803E-3</v>
      </c>
      <c r="G243" s="6">
        <v>0</v>
      </c>
      <c r="H24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0.20166587740039965</v>
      </c>
      <c r="I24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7.3861035833633376E-2</v>
      </c>
      <c r="J243" s="34">
        <f>data_fitted_retention_second_pso__3[[#This Row],[FC]]-data_fitted_retention_second_pso__3[[#This Row],[WP]]</f>
        <v>0.12780484156676628</v>
      </c>
      <c r="K243" s="36">
        <f t="shared" si="4"/>
        <v>0.12780484156676628</v>
      </c>
      <c r="L243" s="28">
        <v>0.21483517199999991</v>
      </c>
    </row>
    <row r="244" spans="1:12" x14ac:dyDescent="0.25">
      <c r="A244">
        <v>430</v>
      </c>
      <c r="C244" s="6"/>
      <c r="D244" s="6"/>
      <c r="E244" s="6"/>
      <c r="F244" s="6"/>
      <c r="G244" s="6"/>
      <c r="H244"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44"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44" s="34" t="e">
        <f>data_fitted_retention_second_pso__3[[#This Row],[FC]]-data_fitted_retention_second_pso__3[[#This Row],[WP]]</f>
        <v>#DIV/0!</v>
      </c>
      <c r="K244" s="36">
        <f t="shared" si="4"/>
        <v>0</v>
      </c>
      <c r="L244" s="28">
        <v>0</v>
      </c>
    </row>
    <row r="245" spans="1:12" x14ac:dyDescent="0.25">
      <c r="A245">
        <v>431</v>
      </c>
      <c r="C245" s="6"/>
      <c r="D245" s="6"/>
      <c r="E245" s="6"/>
      <c r="F245" s="6"/>
      <c r="G245" s="6"/>
      <c r="H245"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45"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45" s="34" t="e">
        <f>data_fitted_retention_second_pso__3[[#This Row],[FC]]-data_fitted_retention_second_pso__3[[#This Row],[WP]]</f>
        <v>#DIV/0!</v>
      </c>
      <c r="K245" s="36">
        <f t="shared" si="4"/>
        <v>0</v>
      </c>
      <c r="L245" s="28">
        <v>0</v>
      </c>
    </row>
    <row r="246" spans="1:12" x14ac:dyDescent="0.25">
      <c r="A246">
        <v>432</v>
      </c>
      <c r="C246" s="6"/>
      <c r="D246" s="6"/>
      <c r="E246" s="6"/>
      <c r="F246" s="6"/>
      <c r="G246" s="6"/>
      <c r="H246"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46"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46" s="34" t="e">
        <f>data_fitted_retention_second_pso__3[[#This Row],[FC]]-data_fitted_retention_second_pso__3[[#This Row],[WP]]</f>
        <v>#DIV/0!</v>
      </c>
      <c r="K246" s="36">
        <f t="shared" si="4"/>
        <v>0</v>
      </c>
      <c r="L246" s="28">
        <v>0</v>
      </c>
    </row>
    <row r="247" spans="1:12" x14ac:dyDescent="0.25">
      <c r="A247">
        <v>433</v>
      </c>
      <c r="C247" s="6"/>
      <c r="D247" s="6"/>
      <c r="E247" s="6"/>
      <c r="F247" s="6"/>
      <c r="G247" s="6"/>
      <c r="H247"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47"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47" s="34" t="e">
        <f>data_fitted_retention_second_pso__3[[#This Row],[FC]]-data_fitted_retention_second_pso__3[[#This Row],[WP]]</f>
        <v>#DIV/0!</v>
      </c>
      <c r="K247" s="36">
        <f t="shared" si="4"/>
        <v>0</v>
      </c>
      <c r="L247" s="28">
        <v>0</v>
      </c>
    </row>
    <row r="248" spans="1:12" x14ac:dyDescent="0.25">
      <c r="A248">
        <v>434</v>
      </c>
      <c r="C248" s="6"/>
      <c r="D248" s="6"/>
      <c r="E248" s="6"/>
      <c r="F248" s="6"/>
      <c r="G248" s="6"/>
      <c r="H248"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48"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48" s="34" t="e">
        <f>data_fitted_retention_second_pso__3[[#This Row],[FC]]-data_fitted_retention_second_pso__3[[#This Row],[WP]]</f>
        <v>#DIV/0!</v>
      </c>
      <c r="K248" s="36">
        <f t="shared" si="4"/>
        <v>0</v>
      </c>
      <c r="L248" s="28">
        <v>0</v>
      </c>
    </row>
    <row r="249" spans="1:12" x14ac:dyDescent="0.25">
      <c r="A249">
        <v>435</v>
      </c>
      <c r="C249" s="6"/>
      <c r="D249" s="6"/>
      <c r="E249" s="6"/>
      <c r="F249" s="6"/>
      <c r="G249" s="6"/>
      <c r="H249"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49"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49" s="34" t="e">
        <f>data_fitted_retention_second_pso__3[[#This Row],[FC]]-data_fitted_retention_second_pso__3[[#This Row],[WP]]</f>
        <v>#DIV/0!</v>
      </c>
      <c r="K249" s="36">
        <f t="shared" si="4"/>
        <v>0</v>
      </c>
      <c r="L249" s="28">
        <v>0</v>
      </c>
    </row>
    <row r="250" spans="1:12" x14ac:dyDescent="0.25">
      <c r="A250">
        <v>436</v>
      </c>
      <c r="C250" s="6"/>
      <c r="D250" s="6"/>
      <c r="E250" s="6"/>
      <c r="F250" s="6"/>
      <c r="G250" s="6"/>
      <c r="H250"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50"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50" s="34" t="e">
        <f>data_fitted_retention_second_pso__3[[#This Row],[FC]]-data_fitted_retention_second_pso__3[[#This Row],[WP]]</f>
        <v>#DIV/0!</v>
      </c>
      <c r="K250" s="36">
        <f t="shared" si="4"/>
        <v>0</v>
      </c>
      <c r="L250" s="28">
        <v>0</v>
      </c>
    </row>
    <row r="251" spans="1:12" x14ac:dyDescent="0.25">
      <c r="A251">
        <v>437</v>
      </c>
      <c r="C251" s="6"/>
      <c r="D251" s="6"/>
      <c r="E251" s="6"/>
      <c r="F251" s="6"/>
      <c r="G251" s="6"/>
      <c r="H251"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51"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51" s="34" t="e">
        <f>data_fitted_retention_second_pso__3[[#This Row],[FC]]-data_fitted_retention_second_pso__3[[#This Row],[WP]]</f>
        <v>#DIV/0!</v>
      </c>
      <c r="K251" s="36">
        <f t="shared" si="4"/>
        <v>0</v>
      </c>
      <c r="L251" s="28">
        <v>0</v>
      </c>
    </row>
    <row r="252" spans="1:12" x14ac:dyDescent="0.25">
      <c r="A252">
        <v>438</v>
      </c>
      <c r="C252" s="6"/>
      <c r="D252" s="6"/>
      <c r="E252" s="6"/>
      <c r="F252" s="6"/>
      <c r="G252" s="6"/>
      <c r="H252"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52"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52" s="34" t="e">
        <f>data_fitted_retention_second_pso__3[[#This Row],[FC]]-data_fitted_retention_second_pso__3[[#This Row],[WP]]</f>
        <v>#DIV/0!</v>
      </c>
      <c r="K252" s="36">
        <f t="shared" si="4"/>
        <v>0</v>
      </c>
      <c r="L252" s="28">
        <v>0</v>
      </c>
    </row>
    <row r="253" spans="1:12" x14ac:dyDescent="0.25">
      <c r="A253">
        <v>439</v>
      </c>
      <c r="B253">
        <v>6</v>
      </c>
      <c r="C253" s="6">
        <v>0.38053637821678898</v>
      </c>
      <c r="D253" s="6">
        <v>0.54901106639450004</v>
      </c>
      <c r="E253" s="6">
        <v>1.2153920922011101</v>
      </c>
      <c r="F253" s="6">
        <v>2.248897519201E-4</v>
      </c>
      <c r="G253" s="6">
        <v>0</v>
      </c>
      <c r="H253" s="34">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0.2418975254200921</v>
      </c>
      <c r="I253" s="34">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5.3339565319462816E-2</v>
      </c>
      <c r="J253" s="34">
        <f>data_fitted_retention_second_pso__3[[#This Row],[FC]]-data_fitted_retention_second_pso__3[[#This Row],[WP]]</f>
        <v>0.18855796010062928</v>
      </c>
      <c r="K253" s="36">
        <f t="shared" si="4"/>
        <v>0.18855796010062928</v>
      </c>
      <c r="L253" s="28">
        <v>0.11998035599999998</v>
      </c>
    </row>
    <row r="254" spans="1:12" x14ac:dyDescent="0.25">
      <c r="A254">
        <v>440</v>
      </c>
      <c r="C254" s="6"/>
      <c r="D254" s="6"/>
      <c r="E254" s="6"/>
      <c r="F254" s="6"/>
      <c r="G254" s="6"/>
      <c r="H254"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54"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54" s="34" t="e">
        <f>data_fitted_retention_second_pso__3[[#This Row],[FC]]-data_fitted_retention_second_pso__3[[#This Row],[WP]]</f>
        <v>#DIV/0!</v>
      </c>
      <c r="K254" s="36">
        <f t="shared" si="4"/>
        <v>0</v>
      </c>
      <c r="L254" s="28">
        <v>0</v>
      </c>
    </row>
    <row r="255" spans="1:12" x14ac:dyDescent="0.25">
      <c r="A255">
        <v>441</v>
      </c>
      <c r="C255" s="6"/>
      <c r="D255" s="6"/>
      <c r="E255" s="6"/>
      <c r="F255" s="6"/>
      <c r="G255" s="6"/>
      <c r="H255"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55"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55" s="34" t="e">
        <f>data_fitted_retention_second_pso__3[[#This Row],[FC]]-data_fitted_retention_second_pso__3[[#This Row],[WP]]</f>
        <v>#DIV/0!</v>
      </c>
      <c r="K255" s="36">
        <f t="shared" si="4"/>
        <v>0</v>
      </c>
      <c r="L255" s="28">
        <v>0</v>
      </c>
    </row>
    <row r="256" spans="1:12" x14ac:dyDescent="0.25">
      <c r="A256">
        <v>442</v>
      </c>
      <c r="C256" s="6"/>
      <c r="D256" s="6"/>
      <c r="E256" s="6"/>
      <c r="F256" s="6"/>
      <c r="G256" s="6"/>
      <c r="H256"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56"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56" s="34" t="e">
        <f>data_fitted_retention_second_pso__3[[#This Row],[FC]]-data_fitted_retention_second_pso__3[[#This Row],[WP]]</f>
        <v>#DIV/0!</v>
      </c>
      <c r="K256" s="36">
        <f t="shared" si="4"/>
        <v>0</v>
      </c>
      <c r="L256" s="28">
        <v>0</v>
      </c>
    </row>
    <row r="257" spans="1:12" x14ac:dyDescent="0.25">
      <c r="A257">
        <v>443</v>
      </c>
      <c r="C257" s="6"/>
      <c r="D257" s="6"/>
      <c r="E257" s="6"/>
      <c r="F257" s="6"/>
      <c r="G257" s="6"/>
      <c r="H257"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57"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57" s="34" t="e">
        <f>data_fitted_retention_second_pso__3[[#This Row],[FC]]-data_fitted_retention_second_pso__3[[#This Row],[WP]]</f>
        <v>#DIV/0!</v>
      </c>
      <c r="K257" s="36">
        <f t="shared" si="4"/>
        <v>0</v>
      </c>
      <c r="L257" s="28">
        <v>0</v>
      </c>
    </row>
    <row r="258" spans="1:12" x14ac:dyDescent="0.25">
      <c r="A258">
        <v>444</v>
      </c>
      <c r="C258" s="6"/>
      <c r="D258" s="6"/>
      <c r="E258" s="6"/>
      <c r="F258" s="6"/>
      <c r="G258" s="6"/>
      <c r="H258"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58"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58" s="34" t="e">
        <f>data_fitted_retention_second_pso__3[[#This Row],[FC]]-data_fitted_retention_second_pso__3[[#This Row],[WP]]</f>
        <v>#DIV/0!</v>
      </c>
      <c r="K258" s="36">
        <f t="shared" si="4"/>
        <v>0</v>
      </c>
      <c r="L258" s="28">
        <v>0</v>
      </c>
    </row>
    <row r="259" spans="1:12" x14ac:dyDescent="0.25">
      <c r="A259">
        <v>445</v>
      </c>
      <c r="C259" s="6"/>
      <c r="D259" s="6"/>
      <c r="E259" s="6"/>
      <c r="F259" s="6"/>
      <c r="G259" s="6"/>
      <c r="H259"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59"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59" s="34" t="e">
        <f>data_fitted_retention_second_pso__3[[#This Row],[FC]]-data_fitted_retention_second_pso__3[[#This Row],[WP]]</f>
        <v>#DIV/0!</v>
      </c>
      <c r="K259" s="36">
        <f t="shared" si="4"/>
        <v>0</v>
      </c>
      <c r="L259" s="28">
        <v>0</v>
      </c>
    </row>
    <row r="260" spans="1:12" x14ac:dyDescent="0.25">
      <c r="A260">
        <v>446</v>
      </c>
      <c r="C260" s="6"/>
      <c r="D260" s="6"/>
      <c r="E260" s="6"/>
      <c r="F260" s="6"/>
      <c r="G260" s="6"/>
      <c r="H260"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60"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60" s="34" t="e">
        <f>data_fitted_retention_second_pso__3[[#This Row],[FC]]-data_fitted_retention_second_pso__3[[#This Row],[WP]]</f>
        <v>#DIV/0!</v>
      </c>
      <c r="K260" s="36">
        <f t="shared" si="4"/>
        <v>0</v>
      </c>
      <c r="L260" s="28">
        <v>0</v>
      </c>
    </row>
    <row r="261" spans="1:12" x14ac:dyDescent="0.25">
      <c r="A261">
        <v>447</v>
      </c>
      <c r="C261" s="6"/>
      <c r="D261" s="6"/>
      <c r="E261" s="6"/>
      <c r="F261" s="6"/>
      <c r="G261" s="6"/>
      <c r="H261"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61"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61" s="34" t="e">
        <f>data_fitted_retention_second_pso__3[[#This Row],[FC]]-data_fitted_retention_second_pso__3[[#This Row],[WP]]</f>
        <v>#DIV/0!</v>
      </c>
      <c r="K261" s="36">
        <f t="shared" si="4"/>
        <v>0</v>
      </c>
      <c r="L261" s="28">
        <v>0</v>
      </c>
    </row>
    <row r="262" spans="1:12" x14ac:dyDescent="0.25">
      <c r="A262">
        <v>448</v>
      </c>
      <c r="C262" s="6"/>
      <c r="D262" s="6"/>
      <c r="E262" s="6"/>
      <c r="F262" s="6"/>
      <c r="G262" s="6"/>
      <c r="H262"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62"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62" s="34" t="e">
        <f>data_fitted_retention_second_pso__3[[#This Row],[FC]]-data_fitted_retention_second_pso__3[[#This Row],[WP]]</f>
        <v>#DIV/0!</v>
      </c>
      <c r="K262" s="36">
        <f t="shared" si="4"/>
        <v>0</v>
      </c>
      <c r="L262" s="28">
        <v>0</v>
      </c>
    </row>
    <row r="263" spans="1:12" x14ac:dyDescent="0.25">
      <c r="A263">
        <v>449</v>
      </c>
      <c r="C263" s="6"/>
      <c r="D263" s="6"/>
      <c r="E263" s="6"/>
      <c r="F263" s="6"/>
      <c r="G263" s="6"/>
      <c r="H263"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63"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63" s="34" t="e">
        <f>data_fitted_retention_second_pso__3[[#This Row],[FC]]-data_fitted_retention_second_pso__3[[#This Row],[WP]]</f>
        <v>#DIV/0!</v>
      </c>
      <c r="K263" s="36">
        <f t="shared" si="4"/>
        <v>0</v>
      </c>
      <c r="L263" s="28">
        <v>0</v>
      </c>
    </row>
    <row r="264" spans="1:12" x14ac:dyDescent="0.25">
      <c r="A264">
        <v>450</v>
      </c>
      <c r="C264" s="6"/>
      <c r="D264" s="6"/>
      <c r="E264" s="6"/>
      <c r="F264" s="6"/>
      <c r="G264" s="6"/>
      <c r="H264"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64"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64" s="34" t="e">
        <f>data_fitted_retention_second_pso__3[[#This Row],[FC]]-data_fitted_retention_second_pso__3[[#This Row],[WP]]</f>
        <v>#DIV/0!</v>
      </c>
      <c r="K264" s="36">
        <f t="shared" si="4"/>
        <v>0</v>
      </c>
      <c r="L264" s="28">
        <v>0</v>
      </c>
    </row>
    <row r="265" spans="1:12" x14ac:dyDescent="0.25">
      <c r="A265">
        <v>451</v>
      </c>
      <c r="C265" s="6"/>
      <c r="D265" s="6"/>
      <c r="E265" s="6"/>
      <c r="F265" s="6"/>
      <c r="G265" s="6"/>
      <c r="H265"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65"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65" s="34" t="e">
        <f>data_fitted_retention_second_pso__3[[#This Row],[FC]]-data_fitted_retention_second_pso__3[[#This Row],[WP]]</f>
        <v>#DIV/0!</v>
      </c>
      <c r="K265" s="36">
        <f t="shared" si="4"/>
        <v>0</v>
      </c>
      <c r="L265" s="28">
        <v>0</v>
      </c>
    </row>
    <row r="266" spans="1:12" x14ac:dyDescent="0.25">
      <c r="A266">
        <v>452</v>
      </c>
      <c r="C266" s="6"/>
      <c r="D266" s="6"/>
      <c r="E266" s="6"/>
      <c r="F266" s="6"/>
      <c r="G266" s="6"/>
      <c r="H266"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66"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66" s="34" t="e">
        <f>data_fitted_retention_second_pso__3[[#This Row],[FC]]-data_fitted_retention_second_pso__3[[#This Row],[WP]]</f>
        <v>#DIV/0!</v>
      </c>
      <c r="K266" s="36">
        <f t="shared" si="4"/>
        <v>0</v>
      </c>
      <c r="L266" s="28">
        <v>0</v>
      </c>
    </row>
    <row r="267" spans="1:12" x14ac:dyDescent="0.25">
      <c r="A267">
        <v>453</v>
      </c>
      <c r="C267" s="6"/>
      <c r="D267" s="6"/>
      <c r="E267" s="6"/>
      <c r="F267" s="6"/>
      <c r="G267" s="6"/>
      <c r="H267"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67"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67" s="34" t="e">
        <f>data_fitted_retention_second_pso__3[[#This Row],[FC]]-data_fitted_retention_second_pso__3[[#This Row],[WP]]</f>
        <v>#DIV/0!</v>
      </c>
      <c r="K267" s="36">
        <f t="shared" si="4"/>
        <v>0</v>
      </c>
      <c r="L267" s="28">
        <v>0</v>
      </c>
    </row>
    <row r="268" spans="1:12" x14ac:dyDescent="0.25">
      <c r="A268">
        <v>454</v>
      </c>
      <c r="C268" s="6"/>
      <c r="D268" s="6"/>
      <c r="E268" s="6"/>
      <c r="F268" s="6"/>
      <c r="G268" s="6"/>
      <c r="H268"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68"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68" s="34" t="e">
        <f>data_fitted_retention_second_pso__3[[#This Row],[FC]]-data_fitted_retention_second_pso__3[[#This Row],[WP]]</f>
        <v>#DIV/0!</v>
      </c>
      <c r="K268" s="36">
        <f t="shared" ref="K268:K280" si="5">IFERROR(J268,0)</f>
        <v>0</v>
      </c>
      <c r="L268" s="28">
        <v>0</v>
      </c>
    </row>
    <row r="269" spans="1:12" x14ac:dyDescent="0.25">
      <c r="A269">
        <v>455</v>
      </c>
      <c r="C269" s="6"/>
      <c r="D269" s="6"/>
      <c r="E269" s="6"/>
      <c r="F269" s="6"/>
      <c r="G269" s="6"/>
      <c r="H269"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69"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69" s="34" t="e">
        <f>data_fitted_retention_second_pso__3[[#This Row],[FC]]-data_fitted_retention_second_pso__3[[#This Row],[WP]]</f>
        <v>#DIV/0!</v>
      </c>
      <c r="K269" s="36">
        <f t="shared" si="5"/>
        <v>0</v>
      </c>
      <c r="L269" s="28">
        <v>0</v>
      </c>
    </row>
    <row r="270" spans="1:12" x14ac:dyDescent="0.25">
      <c r="A270">
        <v>456</v>
      </c>
      <c r="C270" s="6"/>
      <c r="D270" s="6"/>
      <c r="E270" s="6"/>
      <c r="F270" s="6"/>
      <c r="G270" s="6"/>
      <c r="H270"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70"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70" s="34" t="e">
        <f>data_fitted_retention_second_pso__3[[#This Row],[FC]]-data_fitted_retention_second_pso__3[[#This Row],[WP]]</f>
        <v>#DIV/0!</v>
      </c>
      <c r="K270" s="36">
        <f t="shared" si="5"/>
        <v>0</v>
      </c>
      <c r="L270" s="28">
        <v>0</v>
      </c>
    </row>
    <row r="271" spans="1:12" x14ac:dyDescent="0.25">
      <c r="A271">
        <v>457</v>
      </c>
      <c r="C271" s="6"/>
      <c r="D271" s="6"/>
      <c r="E271" s="6"/>
      <c r="F271" s="6"/>
      <c r="G271" s="6"/>
      <c r="H271"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71"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71" s="34" t="e">
        <f>data_fitted_retention_second_pso__3[[#This Row],[FC]]-data_fitted_retention_second_pso__3[[#This Row],[WP]]</f>
        <v>#DIV/0!</v>
      </c>
      <c r="K271" s="36">
        <f t="shared" si="5"/>
        <v>0</v>
      </c>
      <c r="L271" s="28">
        <v>0</v>
      </c>
    </row>
    <row r="272" spans="1:12" x14ac:dyDescent="0.25">
      <c r="A272">
        <v>458</v>
      </c>
      <c r="C272" s="6"/>
      <c r="D272" s="6"/>
      <c r="E272" s="6"/>
      <c r="F272" s="6"/>
      <c r="G272" s="6"/>
      <c r="H272"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72"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72" s="34" t="e">
        <f>data_fitted_retention_second_pso__3[[#This Row],[FC]]-data_fitted_retention_second_pso__3[[#This Row],[WP]]</f>
        <v>#DIV/0!</v>
      </c>
      <c r="K272" s="36">
        <f t="shared" si="5"/>
        <v>0</v>
      </c>
      <c r="L272" s="28">
        <v>0</v>
      </c>
    </row>
    <row r="273" spans="1:12" x14ac:dyDescent="0.25">
      <c r="A273">
        <v>459</v>
      </c>
      <c r="C273" s="6"/>
      <c r="D273" s="6"/>
      <c r="E273" s="6"/>
      <c r="F273" s="6"/>
      <c r="G273" s="6"/>
      <c r="H273"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73"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73" s="34" t="e">
        <f>data_fitted_retention_second_pso__3[[#This Row],[FC]]-data_fitted_retention_second_pso__3[[#This Row],[WP]]</f>
        <v>#DIV/0!</v>
      </c>
      <c r="K273" s="36">
        <f t="shared" si="5"/>
        <v>0</v>
      </c>
      <c r="L273" s="28">
        <v>0</v>
      </c>
    </row>
    <row r="274" spans="1:12" x14ac:dyDescent="0.25">
      <c r="A274">
        <v>460</v>
      </c>
      <c r="C274" s="6"/>
      <c r="D274" s="6"/>
      <c r="E274" s="6"/>
      <c r="F274" s="6"/>
      <c r="G274" s="6"/>
      <c r="H274"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74"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74" s="34" t="e">
        <f>data_fitted_retention_second_pso__3[[#This Row],[FC]]-data_fitted_retention_second_pso__3[[#This Row],[WP]]</f>
        <v>#DIV/0!</v>
      </c>
      <c r="K274" s="36">
        <f t="shared" si="5"/>
        <v>0</v>
      </c>
      <c r="L274" s="28">
        <v>0</v>
      </c>
    </row>
    <row r="275" spans="1:12" x14ac:dyDescent="0.25">
      <c r="A275">
        <v>461</v>
      </c>
      <c r="C275" s="6"/>
      <c r="D275" s="6"/>
      <c r="E275" s="6"/>
      <c r="F275" s="6"/>
      <c r="G275" s="6"/>
      <c r="H275"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75"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75" s="34" t="e">
        <f>data_fitted_retention_second_pso__3[[#This Row],[FC]]-data_fitted_retention_second_pso__3[[#This Row],[WP]]</f>
        <v>#DIV/0!</v>
      </c>
      <c r="K275" s="36">
        <f t="shared" si="5"/>
        <v>0</v>
      </c>
      <c r="L275" s="28">
        <v>0</v>
      </c>
    </row>
    <row r="276" spans="1:12" x14ac:dyDescent="0.25">
      <c r="A276">
        <v>462</v>
      </c>
      <c r="C276" s="6"/>
      <c r="D276" s="6"/>
      <c r="E276" s="6"/>
      <c r="F276" s="6"/>
      <c r="G276" s="6"/>
      <c r="H276"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76"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76" s="34" t="e">
        <f>data_fitted_retention_second_pso__3[[#This Row],[FC]]-data_fitted_retention_second_pso__3[[#This Row],[WP]]</f>
        <v>#DIV/0!</v>
      </c>
      <c r="K276" s="36">
        <f t="shared" si="5"/>
        <v>0</v>
      </c>
      <c r="L276" s="28">
        <v>0</v>
      </c>
    </row>
    <row r="277" spans="1:12" x14ac:dyDescent="0.25">
      <c r="A277">
        <v>463</v>
      </c>
      <c r="C277" s="6"/>
      <c r="D277" s="6"/>
      <c r="E277" s="6"/>
      <c r="F277" s="6"/>
      <c r="G277" s="6"/>
      <c r="H277"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77"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77" s="34" t="e">
        <f>data_fitted_retention_second_pso__3[[#This Row],[FC]]-data_fitted_retention_second_pso__3[[#This Row],[WP]]</f>
        <v>#DIV/0!</v>
      </c>
      <c r="K277" s="36">
        <f t="shared" si="5"/>
        <v>0</v>
      </c>
      <c r="L277" s="28">
        <v>0</v>
      </c>
    </row>
    <row r="278" spans="1:12" x14ac:dyDescent="0.25">
      <c r="A278">
        <v>464</v>
      </c>
      <c r="C278" s="6"/>
      <c r="D278" s="6"/>
      <c r="E278" s="6"/>
      <c r="F278" s="6"/>
      <c r="G278" s="6"/>
      <c r="H278"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78"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78" s="34" t="e">
        <f>data_fitted_retention_second_pso__3[[#This Row],[FC]]-data_fitted_retention_second_pso__3[[#This Row],[WP]]</f>
        <v>#DIV/0!</v>
      </c>
      <c r="K278" s="36">
        <f t="shared" si="5"/>
        <v>0</v>
      </c>
      <c r="L278" s="28">
        <v>0</v>
      </c>
    </row>
    <row r="279" spans="1:12" x14ac:dyDescent="0.25">
      <c r="A279">
        <v>465</v>
      </c>
      <c r="C279" s="6"/>
      <c r="D279" s="6"/>
      <c r="E279" s="6"/>
      <c r="F279" s="6"/>
      <c r="G279" s="6"/>
      <c r="H279"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79"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79" s="34" t="e">
        <f>data_fitted_retention_second_pso__3[[#This Row],[FC]]-data_fitted_retention_second_pso__3[[#This Row],[WP]]</f>
        <v>#DIV/0!</v>
      </c>
      <c r="K279" s="36">
        <f t="shared" si="5"/>
        <v>0</v>
      </c>
      <c r="L279" s="28">
        <v>0</v>
      </c>
    </row>
    <row r="280" spans="1:12" x14ac:dyDescent="0.25">
      <c r="A280">
        <v>466</v>
      </c>
      <c r="C280" s="6"/>
      <c r="D280" s="6"/>
      <c r="E280" s="6"/>
      <c r="F280" s="6"/>
      <c r="G280" s="6"/>
      <c r="H280"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80"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80" s="34" t="e">
        <f>data_fitted_retention_second_pso__3[[#This Row],[FC]]-data_fitted_retention_second_pso__3[[#This Row],[WP]]</f>
        <v>#DIV/0!</v>
      </c>
      <c r="K280" s="36">
        <f t="shared" si="5"/>
        <v>0</v>
      </c>
      <c r="L280" s="28">
        <v>0</v>
      </c>
    </row>
    <row r="281" spans="1:12" x14ac:dyDescent="0.25">
      <c r="A281">
        <v>467</v>
      </c>
      <c r="C281" s="6"/>
      <c r="D281" s="6"/>
      <c r="E281" s="6"/>
      <c r="F281" s="6"/>
      <c r="G281" s="6"/>
      <c r="H281"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81"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81" s="34" t="e">
        <f>data_fitted_retention_second_pso__3[[#This Row],[FC]]-data_fitted_retention_second_pso__3[[#This Row],[WP]]</f>
        <v>#DIV/0!</v>
      </c>
      <c r="K281" s="36">
        <f t="shared" ref="K281:K284" si="6">IFERROR(J281,0)</f>
        <v>0</v>
      </c>
      <c r="L281" s="28">
        <v>0</v>
      </c>
    </row>
    <row r="282" spans="1:12" x14ac:dyDescent="0.25">
      <c r="A282">
        <v>468</v>
      </c>
      <c r="C282" s="6"/>
      <c r="D282" s="6"/>
      <c r="E282" s="6"/>
      <c r="F282" s="6"/>
      <c r="G282" s="6"/>
      <c r="H282"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82"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82" s="34" t="e">
        <f>data_fitted_retention_second_pso__3[[#This Row],[FC]]-data_fitted_retention_second_pso__3[[#This Row],[WP]]</f>
        <v>#DIV/0!</v>
      </c>
      <c r="K282" s="36">
        <f t="shared" si="6"/>
        <v>0</v>
      </c>
      <c r="L282" s="28">
        <v>0</v>
      </c>
    </row>
    <row r="283" spans="1:12" x14ac:dyDescent="0.25">
      <c r="A283">
        <v>469</v>
      </c>
      <c r="C283" s="6"/>
      <c r="D283" s="6"/>
      <c r="E283" s="6"/>
      <c r="F283" s="6"/>
      <c r="G283" s="6"/>
      <c r="H283"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83"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83" s="34" t="e">
        <f>data_fitted_retention_second_pso__3[[#This Row],[FC]]-data_fitted_retention_second_pso__3[[#This Row],[WP]]</f>
        <v>#DIV/0!</v>
      </c>
      <c r="K283" s="36">
        <f t="shared" si="6"/>
        <v>0</v>
      </c>
      <c r="L283" s="28">
        <v>0</v>
      </c>
    </row>
    <row r="284" spans="1:12" x14ac:dyDescent="0.25">
      <c r="A284">
        <v>470</v>
      </c>
      <c r="C284" s="6"/>
      <c r="D284" s="6"/>
      <c r="E284" s="6"/>
      <c r="F284" s="6"/>
      <c r="G284" s="6"/>
      <c r="H284"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84"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84" s="34" t="e">
        <f>data_fitted_retention_second_pso__3[[#This Row],[FC]]-data_fitted_retention_second_pso__3[[#This Row],[WP]]</f>
        <v>#DIV/0!</v>
      </c>
      <c r="K284" s="36">
        <f t="shared" si="6"/>
        <v>0</v>
      </c>
      <c r="L284" s="28">
        <v>0</v>
      </c>
    </row>
    <row r="285" spans="1:12" x14ac:dyDescent="0.25">
      <c r="A285">
        <v>471</v>
      </c>
      <c r="C285" s="6"/>
      <c r="D285" s="6"/>
      <c r="E285" s="6"/>
      <c r="F285" s="6"/>
      <c r="G285" s="6"/>
      <c r="H285" s="34" t="e">
        <f>data_fitted_retention_second_pso__3[[#This Row],[θr]]+(data_fitted_retention_second_pso__3[[#This Row],[θs]]-data_fitted_retention_second_pso__3[[#This Row],[θr]])*(1+((data_fitted_retention_second_pso__3[[#This Row],[n]]-1)/data_fitted_retention_second_pso__3[[#This Row],[n]])^(1-2*data_fitted_retention_second_pso__3[[#This Row],[n]]))^((1-data_fitted_retention_second_pso__3[[#This Row],[n]])/data_fitted_retention_second_pso__3[[#This Row],[n]])</f>
        <v>#DIV/0!</v>
      </c>
      <c r="I285" s="34" t="e">
        <f>data_fitted_retention_second_pso__3[[#This Row],[θr]]+((data_fitted_retention_second_pso__3[[#This Row],[θs]]-data_fitted_retention_second_pso__3[[#This Row],[θr]])/(1+(data_fitted_retention_second_pso__3[[#This Row],[α]]*15000^data_fitted_retention_second_pso__3[[#This Row],[n]]))^(1-(1/data_fitted_retention_second_pso__3[[#This Row],[n]])))</f>
        <v>#DIV/0!</v>
      </c>
      <c r="J285" s="34" t="e">
        <f>data_fitted_retention_second_pso__3[[#This Row],[FC]]-data_fitted_retention_second_pso__3[[#This Row],[WP]]</f>
        <v>#DIV/0!</v>
      </c>
      <c r="K285" s="36">
        <f>IFERROR(J285,0)</f>
        <v>0</v>
      </c>
      <c r="L285" s="28">
        <v>0</v>
      </c>
    </row>
    <row r="286" spans="1:12" x14ac:dyDescent="0.25">
      <c r="H286" s="33"/>
      <c r="I286" s="33"/>
      <c r="J286" s="33"/>
    </row>
    <row r="287" spans="1:12" x14ac:dyDescent="0.25">
      <c r="H287" s="33"/>
      <c r="I287" s="33"/>
      <c r="J287" s="33"/>
    </row>
  </sheetData>
  <phoneticPr fontId="3"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B7D-E5AB-4FE4-ADD1-19D4F2C01E4C}">
  <dimension ref="A1:G288"/>
  <sheetViews>
    <sheetView workbookViewId="0">
      <pane ySplit="1" topLeftCell="A275" activePane="bottomLeft" state="frozen"/>
      <selection pane="bottomLeft" activeCell="G275" sqref="G275"/>
    </sheetView>
  </sheetViews>
  <sheetFormatPr defaultRowHeight="15" x14ac:dyDescent="0.25"/>
  <cols>
    <col min="1" max="1" width="9.7109375" bestFit="1" customWidth="1"/>
    <col min="2" max="2" width="12.5703125" bestFit="1" customWidth="1"/>
    <col min="3" max="5" width="8" bestFit="1" customWidth="1"/>
    <col min="6" max="6" width="11.7109375" bestFit="1" customWidth="1"/>
    <col min="7" max="7" width="12.7109375" bestFit="1" customWidth="1"/>
  </cols>
  <sheetData>
    <row r="1" spans="1:7" x14ac:dyDescent="0.25">
      <c r="A1" s="15" t="s">
        <v>250</v>
      </c>
      <c r="B1" s="15" t="s">
        <v>251</v>
      </c>
      <c r="C1" s="26" t="s">
        <v>252</v>
      </c>
      <c r="D1" s="26" t="s">
        <v>253</v>
      </c>
      <c r="E1" s="26" t="s">
        <v>254</v>
      </c>
      <c r="F1" s="26" t="s">
        <v>255</v>
      </c>
      <c r="G1" s="15" t="s">
        <v>256</v>
      </c>
    </row>
    <row r="2" spans="1:7" x14ac:dyDescent="0.25">
      <c r="A2">
        <v>101</v>
      </c>
      <c r="B2" s="6">
        <v>30.465544999999999</v>
      </c>
      <c r="C2" s="1">
        <f>0.1807+0.1019*EXP(-3.53*B2)</f>
        <v>0.1807</v>
      </c>
      <c r="D2" s="1">
        <f>0.15+0.31*EXP(-12.7*B2)</f>
        <v>0.15</v>
      </c>
      <c r="E2" s="1">
        <f>0.26+0.1068*EXP(-4.9*B2)</f>
        <v>0.26</v>
      </c>
      <c r="F2" s="20">
        <f>AVERAGE(C2:E2)</f>
        <v>0.19689999999999999</v>
      </c>
      <c r="G2" s="21">
        <f>IFERROR(F2,0)</f>
        <v>0.19689999999999999</v>
      </c>
    </row>
    <row r="3" spans="1:7" x14ac:dyDescent="0.25">
      <c r="A3">
        <v>102</v>
      </c>
      <c r="B3" s="6">
        <v>40.781812799999997</v>
      </c>
      <c r="C3" s="1">
        <f t="shared" ref="C3:C66" si="0">0.1807+0.1019*EXP(-3.53*B3)</f>
        <v>0.1807</v>
      </c>
      <c r="D3" s="1">
        <f t="shared" ref="D3:D66" si="1">0.15+0.31*EXP(-12.7*B3)</f>
        <v>0.15</v>
      </c>
      <c r="E3" s="1">
        <f t="shared" ref="E3:E66" si="2">0.26+0.1068*EXP(-4.9*B3)</f>
        <v>0.26</v>
      </c>
      <c r="F3" s="20">
        <f t="shared" ref="F3:F66" si="3">AVERAGE(C3:E3)</f>
        <v>0.19689999999999999</v>
      </c>
      <c r="G3" s="21">
        <f t="shared" ref="G3:G66" si="4">IFERROR(F3,0)</f>
        <v>0.19689999999999999</v>
      </c>
    </row>
    <row r="4" spans="1:7" x14ac:dyDescent="0.25">
      <c r="A4">
        <v>103</v>
      </c>
      <c r="B4" s="6">
        <v>35.227314999999997</v>
      </c>
      <c r="C4" s="1">
        <f>0.1807+0.1019*EXP(-3.53*B4)</f>
        <v>0.1807</v>
      </c>
      <c r="D4" s="1">
        <f t="shared" si="1"/>
        <v>0.15</v>
      </c>
      <c r="E4" s="1">
        <f t="shared" si="2"/>
        <v>0.26</v>
      </c>
      <c r="F4" s="20">
        <f t="shared" si="3"/>
        <v>0.19689999999999999</v>
      </c>
      <c r="G4" s="21">
        <f t="shared" si="4"/>
        <v>0.19689999999999999</v>
      </c>
    </row>
    <row r="5" spans="1:7" x14ac:dyDescent="0.25">
      <c r="A5">
        <v>104</v>
      </c>
      <c r="B5" s="6">
        <v>30.690025000000006</v>
      </c>
      <c r="C5" s="1">
        <f t="shared" si="0"/>
        <v>0.1807</v>
      </c>
      <c r="D5" s="1">
        <f t="shared" si="1"/>
        <v>0.15</v>
      </c>
      <c r="E5" s="1">
        <f t="shared" si="2"/>
        <v>0.26</v>
      </c>
      <c r="F5" s="20">
        <f t="shared" si="3"/>
        <v>0.19689999999999999</v>
      </c>
      <c r="G5" s="21">
        <f t="shared" si="4"/>
        <v>0.19689999999999999</v>
      </c>
    </row>
    <row r="6" spans="1:7" x14ac:dyDescent="0.25">
      <c r="A6">
        <v>105</v>
      </c>
      <c r="B6" s="6">
        <v>42.705515000000005</v>
      </c>
      <c r="C6" s="1">
        <f t="shared" si="0"/>
        <v>0.1807</v>
      </c>
      <c r="D6" s="1">
        <f t="shared" si="1"/>
        <v>0.15</v>
      </c>
      <c r="E6" s="1">
        <f t="shared" si="2"/>
        <v>0.26</v>
      </c>
      <c r="F6" s="20">
        <f t="shared" si="3"/>
        <v>0.19689999999999999</v>
      </c>
      <c r="G6" s="21">
        <f t="shared" si="4"/>
        <v>0.19689999999999999</v>
      </c>
    </row>
    <row r="7" spans="1:7" x14ac:dyDescent="0.25">
      <c r="A7">
        <v>106</v>
      </c>
      <c r="B7" s="6">
        <v>44.235580599999992</v>
      </c>
      <c r="C7" s="1">
        <f t="shared" si="0"/>
        <v>0.1807</v>
      </c>
      <c r="D7" s="1">
        <f t="shared" si="1"/>
        <v>0.15</v>
      </c>
      <c r="E7" s="1">
        <f t="shared" si="2"/>
        <v>0.26</v>
      </c>
      <c r="F7" s="20">
        <f t="shared" si="3"/>
        <v>0.19689999999999999</v>
      </c>
      <c r="G7" s="21">
        <f t="shared" si="4"/>
        <v>0.19689999999999999</v>
      </c>
    </row>
    <row r="8" spans="1:7" x14ac:dyDescent="0.25">
      <c r="A8">
        <v>107</v>
      </c>
      <c r="B8" s="6">
        <v>34.80209</v>
      </c>
      <c r="C8" s="1">
        <f t="shared" si="0"/>
        <v>0.1807</v>
      </c>
      <c r="D8" s="1">
        <f t="shared" si="1"/>
        <v>0.15</v>
      </c>
      <c r="E8" s="1">
        <f t="shared" si="2"/>
        <v>0.26</v>
      </c>
      <c r="F8" s="20">
        <f t="shared" si="3"/>
        <v>0.19689999999999999</v>
      </c>
      <c r="G8" s="21">
        <f t="shared" si="4"/>
        <v>0.19689999999999999</v>
      </c>
    </row>
    <row r="9" spans="1:7" x14ac:dyDescent="0.25">
      <c r="A9">
        <v>108</v>
      </c>
      <c r="B9" s="6">
        <v>36.652650000000001</v>
      </c>
      <c r="C9" s="1">
        <f t="shared" si="0"/>
        <v>0.1807</v>
      </c>
      <c r="D9" s="1">
        <f t="shared" si="1"/>
        <v>0.15</v>
      </c>
      <c r="E9" s="1">
        <f t="shared" si="2"/>
        <v>0.26</v>
      </c>
      <c r="F9" s="20">
        <f t="shared" si="3"/>
        <v>0.19689999999999999</v>
      </c>
      <c r="G9" s="21">
        <f t="shared" si="4"/>
        <v>0.19689999999999999</v>
      </c>
    </row>
    <row r="10" spans="1:7" x14ac:dyDescent="0.25">
      <c r="A10">
        <v>109</v>
      </c>
      <c r="B10" s="6">
        <v>42.851290000000006</v>
      </c>
      <c r="C10" s="1">
        <f t="shared" si="0"/>
        <v>0.1807</v>
      </c>
      <c r="D10" s="1">
        <f t="shared" si="1"/>
        <v>0.15</v>
      </c>
      <c r="E10" s="1">
        <f t="shared" si="2"/>
        <v>0.26</v>
      </c>
      <c r="F10" s="20">
        <f t="shared" si="3"/>
        <v>0.19689999999999999</v>
      </c>
      <c r="G10" s="21">
        <f t="shared" si="4"/>
        <v>0.19689999999999999</v>
      </c>
    </row>
    <row r="11" spans="1:7" x14ac:dyDescent="0.25">
      <c r="A11">
        <v>110</v>
      </c>
      <c r="B11" s="6">
        <v>38.856390000000005</v>
      </c>
      <c r="C11" s="1">
        <f t="shared" si="0"/>
        <v>0.1807</v>
      </c>
      <c r="D11" s="1">
        <f t="shared" si="1"/>
        <v>0.15</v>
      </c>
      <c r="E11" s="1">
        <f t="shared" si="2"/>
        <v>0.26</v>
      </c>
      <c r="F11" s="20">
        <f t="shared" si="3"/>
        <v>0.19689999999999999</v>
      </c>
      <c r="G11" s="21">
        <f t="shared" si="4"/>
        <v>0.19689999999999999</v>
      </c>
    </row>
    <row r="12" spans="1:7" x14ac:dyDescent="0.25">
      <c r="A12">
        <v>111</v>
      </c>
      <c r="B12" s="6">
        <v>50.778268622624971</v>
      </c>
      <c r="C12" s="1">
        <f t="shared" si="0"/>
        <v>0.1807</v>
      </c>
      <c r="D12" s="1">
        <f t="shared" si="1"/>
        <v>0.15</v>
      </c>
      <c r="E12" s="1">
        <f t="shared" si="2"/>
        <v>0.26</v>
      </c>
      <c r="F12" s="20">
        <f t="shared" si="3"/>
        <v>0.19689999999999999</v>
      </c>
      <c r="G12" s="21">
        <f t="shared" si="4"/>
        <v>0.19689999999999999</v>
      </c>
    </row>
    <row r="13" spans="1:7" x14ac:dyDescent="0.25">
      <c r="A13">
        <v>112</v>
      </c>
      <c r="B13" s="6">
        <v>48.280005786867115</v>
      </c>
      <c r="C13" s="1">
        <f t="shared" si="0"/>
        <v>0.1807</v>
      </c>
      <c r="D13" s="1">
        <f t="shared" si="1"/>
        <v>0.15</v>
      </c>
      <c r="E13" s="1">
        <f t="shared" si="2"/>
        <v>0.26</v>
      </c>
      <c r="F13" s="20">
        <f t="shared" si="3"/>
        <v>0.19689999999999999</v>
      </c>
      <c r="G13" s="21">
        <f t="shared" si="4"/>
        <v>0.19689999999999999</v>
      </c>
    </row>
    <row r="14" spans="1:7" x14ac:dyDescent="0.25">
      <c r="A14">
        <v>113</v>
      </c>
      <c r="B14" s="6">
        <v>56.436547560377136</v>
      </c>
      <c r="C14" s="1">
        <f t="shared" si="0"/>
        <v>0.1807</v>
      </c>
      <c r="D14" s="1">
        <f t="shared" si="1"/>
        <v>0.15</v>
      </c>
      <c r="E14" s="1">
        <f t="shared" si="2"/>
        <v>0.26</v>
      </c>
      <c r="F14" s="20">
        <f t="shared" si="3"/>
        <v>0.19689999999999999</v>
      </c>
      <c r="G14" s="21">
        <f t="shared" si="4"/>
        <v>0.19689999999999999</v>
      </c>
    </row>
    <row r="15" spans="1:7" x14ac:dyDescent="0.25">
      <c r="A15">
        <v>114</v>
      </c>
      <c r="B15" s="6">
        <v>42.102812</v>
      </c>
      <c r="C15" s="1">
        <f t="shared" si="0"/>
        <v>0.1807</v>
      </c>
      <c r="D15" s="1">
        <f t="shared" si="1"/>
        <v>0.15</v>
      </c>
      <c r="E15" s="1">
        <f t="shared" si="2"/>
        <v>0.26</v>
      </c>
      <c r="F15" s="20">
        <f t="shared" si="3"/>
        <v>0.19689999999999999</v>
      </c>
      <c r="G15" s="21">
        <f t="shared" si="4"/>
        <v>0.19689999999999999</v>
      </c>
    </row>
    <row r="16" spans="1:7" x14ac:dyDescent="0.25">
      <c r="A16">
        <v>115</v>
      </c>
      <c r="B16" s="6">
        <v>39.070098000000002</v>
      </c>
      <c r="C16" s="1">
        <f t="shared" si="0"/>
        <v>0.1807</v>
      </c>
      <c r="D16" s="1">
        <f t="shared" si="1"/>
        <v>0.15</v>
      </c>
      <c r="E16" s="1">
        <f t="shared" si="2"/>
        <v>0.26</v>
      </c>
      <c r="F16" s="20">
        <f t="shared" si="3"/>
        <v>0.19689999999999999</v>
      </c>
      <c r="G16" s="21">
        <f t="shared" si="4"/>
        <v>0.19689999999999999</v>
      </c>
    </row>
    <row r="17" spans="1:7" x14ac:dyDescent="0.25">
      <c r="A17">
        <v>116</v>
      </c>
      <c r="B17" s="6">
        <v>61.7</v>
      </c>
      <c r="C17" s="1">
        <f>0.1807+0.1019*EXP(-3.53*B17)</f>
        <v>0.1807</v>
      </c>
      <c r="D17" s="1">
        <f t="shared" si="1"/>
        <v>0.15</v>
      </c>
      <c r="E17" s="1">
        <f t="shared" si="2"/>
        <v>0.26</v>
      </c>
      <c r="F17" s="20">
        <f t="shared" si="3"/>
        <v>0.19689999999999999</v>
      </c>
      <c r="G17" s="21">
        <f t="shared" si="4"/>
        <v>0.19689999999999999</v>
      </c>
    </row>
    <row r="18" spans="1:7" x14ac:dyDescent="0.25">
      <c r="A18">
        <v>117</v>
      </c>
      <c r="B18" s="6">
        <v>45.255373999999996</v>
      </c>
      <c r="C18" s="1">
        <f t="shared" si="0"/>
        <v>0.1807</v>
      </c>
      <c r="D18" s="1">
        <f t="shared" si="1"/>
        <v>0.15</v>
      </c>
      <c r="E18" s="1">
        <f t="shared" si="2"/>
        <v>0.26</v>
      </c>
      <c r="F18" s="20">
        <f t="shared" si="3"/>
        <v>0.19689999999999999</v>
      </c>
      <c r="G18" s="21">
        <f t="shared" si="4"/>
        <v>0.19689999999999999</v>
      </c>
    </row>
    <row r="19" spans="1:7" x14ac:dyDescent="0.25">
      <c r="A19">
        <v>118</v>
      </c>
      <c r="B19" s="6">
        <v>41.246851411519941</v>
      </c>
      <c r="C19" s="1">
        <f t="shared" si="0"/>
        <v>0.1807</v>
      </c>
      <c r="D19" s="1">
        <f t="shared" si="1"/>
        <v>0.15</v>
      </c>
      <c r="E19" s="1">
        <f t="shared" si="2"/>
        <v>0.26</v>
      </c>
      <c r="F19" s="20">
        <f t="shared" si="3"/>
        <v>0.19689999999999999</v>
      </c>
      <c r="G19" s="21">
        <f t="shared" si="4"/>
        <v>0.19689999999999999</v>
      </c>
    </row>
    <row r="20" spans="1:7" x14ac:dyDescent="0.25">
      <c r="A20">
        <v>119</v>
      </c>
      <c r="B20" s="6">
        <v>40.064416193672791</v>
      </c>
      <c r="C20" s="1">
        <f t="shared" si="0"/>
        <v>0.1807</v>
      </c>
      <c r="D20" s="1">
        <f t="shared" si="1"/>
        <v>0.15</v>
      </c>
      <c r="E20" s="1">
        <f t="shared" si="2"/>
        <v>0.26</v>
      </c>
      <c r="F20" s="20">
        <f t="shared" si="3"/>
        <v>0.19689999999999999</v>
      </c>
      <c r="G20" s="21">
        <f t="shared" si="4"/>
        <v>0.19689999999999999</v>
      </c>
    </row>
    <row r="21" spans="1:7" x14ac:dyDescent="0.25">
      <c r="A21">
        <v>120</v>
      </c>
      <c r="B21" s="6">
        <v>46.614162071840234</v>
      </c>
      <c r="C21" s="1">
        <f t="shared" si="0"/>
        <v>0.1807</v>
      </c>
      <c r="D21" s="1">
        <f t="shared" si="1"/>
        <v>0.15</v>
      </c>
      <c r="E21" s="1">
        <f t="shared" si="2"/>
        <v>0.26</v>
      </c>
      <c r="F21" s="20">
        <f t="shared" si="3"/>
        <v>0.19689999999999999</v>
      </c>
      <c r="G21" s="21">
        <f t="shared" si="4"/>
        <v>0.19689999999999999</v>
      </c>
    </row>
    <row r="22" spans="1:7" x14ac:dyDescent="0.25">
      <c r="A22">
        <v>121</v>
      </c>
      <c r="B22" s="6">
        <v>61.7</v>
      </c>
      <c r="C22" s="1">
        <f t="shared" si="0"/>
        <v>0.1807</v>
      </c>
      <c r="D22" s="1">
        <f t="shared" si="1"/>
        <v>0.15</v>
      </c>
      <c r="E22" s="1">
        <f t="shared" si="2"/>
        <v>0.26</v>
      </c>
      <c r="F22" s="20">
        <f t="shared" si="3"/>
        <v>0.19689999999999999</v>
      </c>
      <c r="G22" s="21">
        <f t="shared" si="4"/>
        <v>0.19689999999999999</v>
      </c>
    </row>
    <row r="23" spans="1:7" x14ac:dyDescent="0.25">
      <c r="A23">
        <v>122</v>
      </c>
      <c r="B23" s="6">
        <v>61.7</v>
      </c>
      <c r="C23" s="1">
        <f t="shared" si="0"/>
        <v>0.1807</v>
      </c>
      <c r="D23" s="1">
        <f t="shared" si="1"/>
        <v>0.15</v>
      </c>
      <c r="E23" s="1">
        <f t="shared" si="2"/>
        <v>0.26</v>
      </c>
      <c r="F23" s="20">
        <f t="shared" si="3"/>
        <v>0.19689999999999999</v>
      </c>
      <c r="G23" s="21">
        <f t="shared" si="4"/>
        <v>0.19689999999999999</v>
      </c>
    </row>
    <row r="24" spans="1:7" x14ac:dyDescent="0.25">
      <c r="A24">
        <v>123</v>
      </c>
      <c r="B24" s="6">
        <v>61.7</v>
      </c>
      <c r="C24" s="1">
        <f t="shared" si="0"/>
        <v>0.1807</v>
      </c>
      <c r="D24" s="1">
        <f t="shared" si="1"/>
        <v>0.15</v>
      </c>
      <c r="E24" s="1">
        <f t="shared" si="2"/>
        <v>0.26</v>
      </c>
      <c r="F24" s="20">
        <f t="shared" si="3"/>
        <v>0.19689999999999999</v>
      </c>
      <c r="G24" s="21">
        <f t="shared" si="4"/>
        <v>0.19689999999999999</v>
      </c>
    </row>
    <row r="25" spans="1:7" x14ac:dyDescent="0.25">
      <c r="A25">
        <v>124</v>
      </c>
      <c r="B25" s="6">
        <v>42.253092000000002</v>
      </c>
      <c r="C25" s="1">
        <f t="shared" si="0"/>
        <v>0.1807</v>
      </c>
      <c r="D25" s="1">
        <f t="shared" si="1"/>
        <v>0.15</v>
      </c>
      <c r="E25" s="1">
        <f t="shared" si="2"/>
        <v>0.26</v>
      </c>
      <c r="F25" s="20">
        <f t="shared" si="3"/>
        <v>0.19689999999999999</v>
      </c>
      <c r="G25" s="21">
        <f t="shared" si="4"/>
        <v>0.19689999999999999</v>
      </c>
    </row>
    <row r="26" spans="1:7" x14ac:dyDescent="0.25">
      <c r="A26">
        <v>125</v>
      </c>
      <c r="B26" s="6">
        <v>61.7</v>
      </c>
      <c r="C26" s="1">
        <f t="shared" si="0"/>
        <v>0.1807</v>
      </c>
      <c r="D26" s="1">
        <f t="shared" si="1"/>
        <v>0.15</v>
      </c>
      <c r="E26" s="1">
        <f t="shared" si="2"/>
        <v>0.26</v>
      </c>
      <c r="F26" s="20">
        <f t="shared" si="3"/>
        <v>0.19689999999999999</v>
      </c>
      <c r="G26" s="21">
        <f t="shared" si="4"/>
        <v>0.19689999999999999</v>
      </c>
    </row>
    <row r="27" spans="1:7" x14ac:dyDescent="0.25">
      <c r="A27">
        <v>126</v>
      </c>
      <c r="B27" s="6">
        <v>61.7</v>
      </c>
      <c r="C27" s="1">
        <f t="shared" si="0"/>
        <v>0.1807</v>
      </c>
      <c r="D27" s="1">
        <f t="shared" si="1"/>
        <v>0.15</v>
      </c>
      <c r="E27" s="1">
        <f t="shared" si="2"/>
        <v>0.26</v>
      </c>
      <c r="F27" s="20">
        <f t="shared" si="3"/>
        <v>0.19689999999999999</v>
      </c>
      <c r="G27" s="21">
        <f t="shared" si="4"/>
        <v>0.19689999999999999</v>
      </c>
    </row>
    <row r="28" spans="1:7" x14ac:dyDescent="0.25">
      <c r="A28">
        <v>127</v>
      </c>
      <c r="B28" s="6">
        <v>48.050415403769605</v>
      </c>
      <c r="C28" s="1">
        <f t="shared" si="0"/>
        <v>0.1807</v>
      </c>
      <c r="D28" s="1">
        <f t="shared" si="1"/>
        <v>0.15</v>
      </c>
      <c r="E28" s="1">
        <f t="shared" si="2"/>
        <v>0.26</v>
      </c>
      <c r="F28" s="20">
        <f t="shared" si="3"/>
        <v>0.19689999999999999</v>
      </c>
      <c r="G28" s="21">
        <f t="shared" si="4"/>
        <v>0.19689999999999999</v>
      </c>
    </row>
    <row r="29" spans="1:7" x14ac:dyDescent="0.25">
      <c r="A29">
        <v>128</v>
      </c>
      <c r="B29" s="6">
        <v>29.365900000000003</v>
      </c>
      <c r="C29" s="1">
        <f t="shared" si="0"/>
        <v>0.1807</v>
      </c>
      <c r="D29" s="1">
        <f t="shared" si="1"/>
        <v>0.15</v>
      </c>
      <c r="E29" s="1">
        <f t="shared" si="2"/>
        <v>0.26</v>
      </c>
      <c r="F29" s="20">
        <f t="shared" si="3"/>
        <v>0.19689999999999999</v>
      </c>
      <c r="G29" s="21">
        <f t="shared" si="4"/>
        <v>0.19689999999999999</v>
      </c>
    </row>
    <row r="30" spans="1:7" x14ac:dyDescent="0.25">
      <c r="A30">
        <v>129</v>
      </c>
      <c r="B30" s="6">
        <v>40.008332799999998</v>
      </c>
      <c r="C30" s="1">
        <f t="shared" si="0"/>
        <v>0.1807</v>
      </c>
      <c r="D30" s="1">
        <f t="shared" si="1"/>
        <v>0.15</v>
      </c>
      <c r="E30" s="1">
        <f t="shared" si="2"/>
        <v>0.26</v>
      </c>
      <c r="F30" s="20">
        <f t="shared" si="3"/>
        <v>0.19689999999999999</v>
      </c>
      <c r="G30" s="21">
        <f t="shared" si="4"/>
        <v>0.19689999999999999</v>
      </c>
    </row>
    <row r="31" spans="1:7" x14ac:dyDescent="0.25">
      <c r="A31">
        <v>130</v>
      </c>
      <c r="B31" s="6">
        <v>40.008332799999998</v>
      </c>
      <c r="C31" s="1">
        <f t="shared" si="0"/>
        <v>0.1807</v>
      </c>
      <c r="D31" s="1">
        <f t="shared" si="1"/>
        <v>0.15</v>
      </c>
      <c r="E31" s="1">
        <f t="shared" si="2"/>
        <v>0.26</v>
      </c>
      <c r="F31" s="20">
        <f t="shared" si="3"/>
        <v>0.19689999999999999</v>
      </c>
      <c r="G31" s="21">
        <f t="shared" si="4"/>
        <v>0.19689999999999999</v>
      </c>
    </row>
    <row r="32" spans="1:7" x14ac:dyDescent="0.25">
      <c r="A32">
        <v>131</v>
      </c>
      <c r="B32" s="6">
        <v>45.559019599999992</v>
      </c>
      <c r="C32" s="1">
        <f t="shared" si="0"/>
        <v>0.1807</v>
      </c>
      <c r="D32" s="1">
        <f t="shared" si="1"/>
        <v>0.15</v>
      </c>
      <c r="E32" s="1">
        <f t="shared" si="2"/>
        <v>0.26</v>
      </c>
      <c r="F32" s="20">
        <f t="shared" si="3"/>
        <v>0.19689999999999999</v>
      </c>
      <c r="G32" s="21">
        <f t="shared" si="4"/>
        <v>0.19689999999999999</v>
      </c>
    </row>
    <row r="33" spans="1:7" x14ac:dyDescent="0.25">
      <c r="A33">
        <v>132</v>
      </c>
      <c r="B33" s="6">
        <v>32.435499999999998</v>
      </c>
      <c r="C33" s="1">
        <f t="shared" si="0"/>
        <v>0.1807</v>
      </c>
      <c r="D33" s="1">
        <f t="shared" si="1"/>
        <v>0.15</v>
      </c>
      <c r="E33" s="1">
        <f t="shared" si="2"/>
        <v>0.26</v>
      </c>
      <c r="F33" s="20">
        <f t="shared" si="3"/>
        <v>0.19689999999999999</v>
      </c>
      <c r="G33" s="21">
        <f t="shared" si="4"/>
        <v>0.19689999999999999</v>
      </c>
    </row>
    <row r="34" spans="1:7" x14ac:dyDescent="0.25">
      <c r="A34">
        <v>133</v>
      </c>
      <c r="B34" s="6">
        <v>31.379300000000001</v>
      </c>
      <c r="C34" s="1">
        <f t="shared" si="0"/>
        <v>0.1807</v>
      </c>
      <c r="D34" s="1">
        <f t="shared" si="1"/>
        <v>0.15</v>
      </c>
      <c r="E34" s="1">
        <f t="shared" si="2"/>
        <v>0.26</v>
      </c>
      <c r="F34" s="20">
        <f t="shared" si="3"/>
        <v>0.19689999999999999</v>
      </c>
      <c r="G34" s="21">
        <f t="shared" si="4"/>
        <v>0.19689999999999999</v>
      </c>
    </row>
    <row r="35" spans="1:7" x14ac:dyDescent="0.25">
      <c r="A35">
        <v>134</v>
      </c>
      <c r="B35" s="6">
        <v>61.7</v>
      </c>
      <c r="C35" s="1">
        <f t="shared" si="0"/>
        <v>0.1807</v>
      </c>
      <c r="D35" s="1">
        <f t="shared" si="1"/>
        <v>0.15</v>
      </c>
      <c r="E35" s="1">
        <f t="shared" si="2"/>
        <v>0.26</v>
      </c>
      <c r="F35" s="20">
        <f t="shared" si="3"/>
        <v>0.19689999999999999</v>
      </c>
      <c r="G35" s="21">
        <f t="shared" si="4"/>
        <v>0.19689999999999999</v>
      </c>
    </row>
    <row r="36" spans="1:7" x14ac:dyDescent="0.25">
      <c r="A36">
        <v>135</v>
      </c>
      <c r="B36" s="6">
        <v>36.977544545667961</v>
      </c>
      <c r="C36" s="1">
        <f t="shared" si="0"/>
        <v>0.1807</v>
      </c>
      <c r="D36" s="1">
        <f t="shared" si="1"/>
        <v>0.15</v>
      </c>
      <c r="E36" s="1">
        <f t="shared" si="2"/>
        <v>0.26</v>
      </c>
      <c r="F36" s="20">
        <f t="shared" si="3"/>
        <v>0.19689999999999999</v>
      </c>
      <c r="G36" s="21">
        <f t="shared" si="4"/>
        <v>0.19689999999999999</v>
      </c>
    </row>
    <row r="37" spans="1:7" x14ac:dyDescent="0.25">
      <c r="A37">
        <v>136</v>
      </c>
      <c r="B37" s="6">
        <v>30.230650000000001</v>
      </c>
      <c r="C37" s="1">
        <f t="shared" si="0"/>
        <v>0.1807</v>
      </c>
      <c r="D37" s="1">
        <f t="shared" si="1"/>
        <v>0.15</v>
      </c>
      <c r="E37" s="1">
        <f t="shared" si="2"/>
        <v>0.26</v>
      </c>
      <c r="F37" s="20">
        <f t="shared" si="3"/>
        <v>0.19689999999999999</v>
      </c>
      <c r="G37" s="21">
        <f t="shared" si="4"/>
        <v>0.19689999999999999</v>
      </c>
    </row>
    <row r="38" spans="1:7" x14ac:dyDescent="0.25">
      <c r="A38">
        <v>137</v>
      </c>
      <c r="B38" s="6">
        <v>31.42109</v>
      </c>
      <c r="C38" s="1">
        <f t="shared" si="0"/>
        <v>0.1807</v>
      </c>
      <c r="D38" s="1">
        <f t="shared" si="1"/>
        <v>0.15</v>
      </c>
      <c r="E38" s="1">
        <f t="shared" si="2"/>
        <v>0.26</v>
      </c>
      <c r="F38" s="20">
        <f t="shared" si="3"/>
        <v>0.19689999999999999</v>
      </c>
      <c r="G38" s="21">
        <f t="shared" si="4"/>
        <v>0.19689999999999999</v>
      </c>
    </row>
    <row r="39" spans="1:7" x14ac:dyDescent="0.25">
      <c r="A39">
        <v>138</v>
      </c>
      <c r="B39" s="6">
        <v>32.940025418369224</v>
      </c>
      <c r="C39" s="1">
        <f t="shared" si="0"/>
        <v>0.1807</v>
      </c>
      <c r="D39" s="1">
        <f t="shared" si="1"/>
        <v>0.15</v>
      </c>
      <c r="E39" s="1">
        <f t="shared" si="2"/>
        <v>0.26</v>
      </c>
      <c r="F39" s="20">
        <f t="shared" si="3"/>
        <v>0.19689999999999999</v>
      </c>
      <c r="G39" s="21">
        <f t="shared" si="4"/>
        <v>0.19689999999999999</v>
      </c>
    </row>
    <row r="40" spans="1:7" x14ac:dyDescent="0.25">
      <c r="A40">
        <v>139</v>
      </c>
      <c r="B40" s="6">
        <v>38.217006691229813</v>
      </c>
      <c r="C40" s="1">
        <f t="shared" si="0"/>
        <v>0.1807</v>
      </c>
      <c r="D40" s="1">
        <f t="shared" si="1"/>
        <v>0.15</v>
      </c>
      <c r="E40" s="1">
        <f t="shared" si="2"/>
        <v>0.26</v>
      </c>
      <c r="F40" s="20">
        <f t="shared" si="3"/>
        <v>0.19689999999999999</v>
      </c>
      <c r="G40" s="21">
        <f t="shared" si="4"/>
        <v>0.19689999999999999</v>
      </c>
    </row>
    <row r="41" spans="1:7" x14ac:dyDescent="0.25">
      <c r="A41">
        <v>140</v>
      </c>
      <c r="B41" s="6">
        <v>40.617006691229811</v>
      </c>
      <c r="C41" s="1">
        <f t="shared" si="0"/>
        <v>0.1807</v>
      </c>
      <c r="D41" s="1">
        <f t="shared" si="1"/>
        <v>0.15</v>
      </c>
      <c r="E41" s="1">
        <f t="shared" si="2"/>
        <v>0.26</v>
      </c>
      <c r="F41" s="20">
        <f t="shared" si="3"/>
        <v>0.19689999999999999</v>
      </c>
      <c r="G41" s="21">
        <f t="shared" si="4"/>
        <v>0.19689999999999999</v>
      </c>
    </row>
    <row r="42" spans="1:7" x14ac:dyDescent="0.25">
      <c r="A42">
        <v>141</v>
      </c>
      <c r="B42" s="6">
        <v>40.617006691229811</v>
      </c>
      <c r="C42" s="1">
        <f t="shared" si="0"/>
        <v>0.1807</v>
      </c>
      <c r="D42" s="1">
        <f t="shared" si="1"/>
        <v>0.15</v>
      </c>
      <c r="E42" s="1">
        <f t="shared" si="2"/>
        <v>0.26</v>
      </c>
      <c r="F42" s="20">
        <f t="shared" si="3"/>
        <v>0.19689999999999999</v>
      </c>
      <c r="G42" s="21">
        <f t="shared" si="4"/>
        <v>0.19689999999999999</v>
      </c>
    </row>
    <row r="43" spans="1:7" x14ac:dyDescent="0.25">
      <c r="A43">
        <v>142</v>
      </c>
      <c r="B43" s="6">
        <v>36.811399999999999</v>
      </c>
      <c r="C43" s="1">
        <f t="shared" si="0"/>
        <v>0.1807</v>
      </c>
      <c r="D43" s="1">
        <f t="shared" si="1"/>
        <v>0.15</v>
      </c>
      <c r="E43" s="1">
        <f t="shared" si="2"/>
        <v>0.26</v>
      </c>
      <c r="F43" s="20">
        <f t="shared" si="3"/>
        <v>0.19689999999999999</v>
      </c>
      <c r="G43" s="21">
        <f t="shared" si="4"/>
        <v>0.19689999999999999</v>
      </c>
    </row>
    <row r="44" spans="1:7" x14ac:dyDescent="0.25">
      <c r="A44">
        <v>143</v>
      </c>
      <c r="B44" s="6">
        <v>30.49803</v>
      </c>
      <c r="C44" s="1">
        <f t="shared" si="0"/>
        <v>0.1807</v>
      </c>
      <c r="D44" s="1">
        <f t="shared" si="1"/>
        <v>0.15</v>
      </c>
      <c r="E44" s="1">
        <f t="shared" si="2"/>
        <v>0.26</v>
      </c>
      <c r="F44" s="20">
        <f t="shared" si="3"/>
        <v>0.19689999999999999</v>
      </c>
      <c r="G44" s="21">
        <f t="shared" si="4"/>
        <v>0.19689999999999999</v>
      </c>
    </row>
    <row r="45" spans="1:7" x14ac:dyDescent="0.25">
      <c r="A45">
        <v>144</v>
      </c>
      <c r="B45" s="6">
        <v>40.693224999999998</v>
      </c>
      <c r="C45" s="1">
        <f t="shared" si="0"/>
        <v>0.1807</v>
      </c>
      <c r="D45" s="1">
        <f t="shared" si="1"/>
        <v>0.15</v>
      </c>
      <c r="E45" s="1">
        <f t="shared" si="2"/>
        <v>0.26</v>
      </c>
      <c r="F45" s="20">
        <f t="shared" si="3"/>
        <v>0.19689999999999999</v>
      </c>
      <c r="G45" s="21">
        <f t="shared" si="4"/>
        <v>0.19689999999999999</v>
      </c>
    </row>
    <row r="46" spans="1:7" x14ac:dyDescent="0.25">
      <c r="A46">
        <v>145</v>
      </c>
      <c r="B46" s="6">
        <v>31.907400000000003</v>
      </c>
      <c r="C46" s="1">
        <f t="shared" si="0"/>
        <v>0.1807</v>
      </c>
      <c r="D46" s="1">
        <f t="shared" si="1"/>
        <v>0.15</v>
      </c>
      <c r="E46" s="1">
        <f t="shared" si="2"/>
        <v>0.26</v>
      </c>
      <c r="F46" s="20">
        <f t="shared" si="3"/>
        <v>0.19689999999999999</v>
      </c>
      <c r="G46" s="21">
        <f t="shared" si="4"/>
        <v>0.19689999999999999</v>
      </c>
    </row>
    <row r="47" spans="1:7" x14ac:dyDescent="0.25">
      <c r="A47">
        <v>146</v>
      </c>
      <c r="B47" s="6">
        <v>31.907400000000003</v>
      </c>
      <c r="C47" s="1">
        <f t="shared" si="0"/>
        <v>0.1807</v>
      </c>
      <c r="D47" s="1">
        <f t="shared" si="1"/>
        <v>0.15</v>
      </c>
      <c r="E47" s="1">
        <f t="shared" si="2"/>
        <v>0.26</v>
      </c>
      <c r="F47" s="20">
        <f t="shared" si="3"/>
        <v>0.19689999999999999</v>
      </c>
      <c r="G47" s="21">
        <f t="shared" si="4"/>
        <v>0.19689999999999999</v>
      </c>
    </row>
    <row r="48" spans="1:7" x14ac:dyDescent="0.25">
      <c r="A48">
        <v>147</v>
      </c>
      <c r="B48" s="6">
        <v>41.679205999999994</v>
      </c>
      <c r="C48" s="1">
        <f t="shared" si="0"/>
        <v>0.1807</v>
      </c>
      <c r="D48" s="1">
        <f t="shared" si="1"/>
        <v>0.15</v>
      </c>
      <c r="E48" s="1">
        <f t="shared" si="2"/>
        <v>0.26</v>
      </c>
      <c r="F48" s="20">
        <f t="shared" si="3"/>
        <v>0.19689999999999999</v>
      </c>
      <c r="G48" s="21">
        <f t="shared" si="4"/>
        <v>0.19689999999999999</v>
      </c>
    </row>
    <row r="49" spans="1:7" x14ac:dyDescent="0.25">
      <c r="A49">
        <v>148</v>
      </c>
      <c r="B49" s="6">
        <v>45.31135718446096</v>
      </c>
      <c r="C49" s="1">
        <f t="shared" si="0"/>
        <v>0.1807</v>
      </c>
      <c r="D49" s="1">
        <f t="shared" si="1"/>
        <v>0.15</v>
      </c>
      <c r="E49" s="1">
        <f t="shared" si="2"/>
        <v>0.26</v>
      </c>
      <c r="F49" s="20">
        <f t="shared" si="3"/>
        <v>0.19689999999999999</v>
      </c>
      <c r="G49" s="21">
        <f t="shared" si="4"/>
        <v>0.19689999999999999</v>
      </c>
    </row>
    <row r="50" spans="1:7" x14ac:dyDescent="0.25">
      <c r="A50">
        <v>149</v>
      </c>
      <c r="B50" s="6">
        <v>29.64425</v>
      </c>
      <c r="C50" s="1">
        <f t="shared" si="0"/>
        <v>0.1807</v>
      </c>
      <c r="D50" s="1">
        <f t="shared" si="1"/>
        <v>0.15</v>
      </c>
      <c r="E50" s="1">
        <f t="shared" si="2"/>
        <v>0.26</v>
      </c>
      <c r="F50" s="20">
        <f t="shared" si="3"/>
        <v>0.19689999999999999</v>
      </c>
      <c r="G50" s="21">
        <f t="shared" si="4"/>
        <v>0.19689999999999999</v>
      </c>
    </row>
    <row r="51" spans="1:7" x14ac:dyDescent="0.25">
      <c r="A51">
        <v>150</v>
      </c>
      <c r="B51" s="6">
        <v>39.814120200000005</v>
      </c>
      <c r="C51" s="1">
        <f t="shared" si="0"/>
        <v>0.1807</v>
      </c>
      <c r="D51" s="1">
        <f t="shared" si="1"/>
        <v>0.15</v>
      </c>
      <c r="E51" s="1">
        <f t="shared" si="2"/>
        <v>0.26</v>
      </c>
      <c r="F51" s="20">
        <f t="shared" si="3"/>
        <v>0.19689999999999999</v>
      </c>
      <c r="G51" s="21">
        <f t="shared" si="4"/>
        <v>0.19689999999999999</v>
      </c>
    </row>
    <row r="52" spans="1:7" x14ac:dyDescent="0.25">
      <c r="A52">
        <v>151</v>
      </c>
      <c r="B52" s="6">
        <v>40.871157599999997</v>
      </c>
      <c r="C52" s="1">
        <f t="shared" si="0"/>
        <v>0.1807</v>
      </c>
      <c r="D52" s="1">
        <f t="shared" si="1"/>
        <v>0.15</v>
      </c>
      <c r="E52" s="1">
        <f t="shared" si="2"/>
        <v>0.26</v>
      </c>
      <c r="F52" s="20">
        <f t="shared" si="3"/>
        <v>0.19689999999999999</v>
      </c>
      <c r="G52" s="21">
        <f t="shared" si="4"/>
        <v>0.19689999999999999</v>
      </c>
    </row>
    <row r="53" spans="1:7" x14ac:dyDescent="0.25">
      <c r="A53">
        <v>152</v>
      </c>
      <c r="B53" s="6">
        <v>45.610466199999998</v>
      </c>
      <c r="C53" s="1">
        <f t="shared" si="0"/>
        <v>0.1807</v>
      </c>
      <c r="D53" s="1">
        <f t="shared" si="1"/>
        <v>0.15</v>
      </c>
      <c r="E53" s="1">
        <f t="shared" si="2"/>
        <v>0.26</v>
      </c>
      <c r="F53" s="20">
        <f t="shared" si="3"/>
        <v>0.19689999999999999</v>
      </c>
      <c r="G53" s="21">
        <f t="shared" si="4"/>
        <v>0.19689999999999999</v>
      </c>
    </row>
    <row r="54" spans="1:7" x14ac:dyDescent="0.25">
      <c r="A54">
        <v>153</v>
      </c>
      <c r="B54" s="6">
        <v>43.705126999999997</v>
      </c>
      <c r="C54" s="1">
        <f t="shared" si="0"/>
        <v>0.1807</v>
      </c>
      <c r="D54" s="1">
        <f t="shared" si="1"/>
        <v>0.15</v>
      </c>
      <c r="E54" s="1">
        <f t="shared" si="2"/>
        <v>0.26</v>
      </c>
      <c r="F54" s="20">
        <f t="shared" si="3"/>
        <v>0.19689999999999999</v>
      </c>
      <c r="G54" s="21">
        <f t="shared" si="4"/>
        <v>0.19689999999999999</v>
      </c>
    </row>
    <row r="55" spans="1:7" x14ac:dyDescent="0.25">
      <c r="A55">
        <v>154</v>
      </c>
      <c r="B55" s="6">
        <v>40.491654999999994</v>
      </c>
      <c r="C55" s="1">
        <f t="shared" si="0"/>
        <v>0.1807</v>
      </c>
      <c r="D55" s="1">
        <f t="shared" si="1"/>
        <v>0.15</v>
      </c>
      <c r="E55" s="1">
        <f t="shared" si="2"/>
        <v>0.26</v>
      </c>
      <c r="F55" s="20">
        <f t="shared" si="3"/>
        <v>0.19689999999999999</v>
      </c>
      <c r="G55" s="21">
        <f t="shared" si="4"/>
        <v>0.19689999999999999</v>
      </c>
    </row>
    <row r="56" spans="1:7" x14ac:dyDescent="0.25">
      <c r="A56">
        <v>155</v>
      </c>
      <c r="B56" s="6">
        <v>42.172432399999998</v>
      </c>
      <c r="C56" s="1">
        <f t="shared" si="0"/>
        <v>0.1807</v>
      </c>
      <c r="D56" s="1">
        <f t="shared" si="1"/>
        <v>0.15</v>
      </c>
      <c r="E56" s="1">
        <f t="shared" si="2"/>
        <v>0.26</v>
      </c>
      <c r="F56" s="20">
        <f t="shared" si="3"/>
        <v>0.19689999999999999</v>
      </c>
      <c r="G56" s="21">
        <f t="shared" si="4"/>
        <v>0.19689999999999999</v>
      </c>
    </row>
    <row r="57" spans="1:7" x14ac:dyDescent="0.25">
      <c r="A57">
        <v>156</v>
      </c>
      <c r="B57" s="6">
        <v>38.922950999999998</v>
      </c>
      <c r="C57" s="1">
        <f t="shared" si="0"/>
        <v>0.1807</v>
      </c>
      <c r="D57" s="1">
        <f t="shared" si="1"/>
        <v>0.15</v>
      </c>
      <c r="E57" s="1">
        <f t="shared" si="2"/>
        <v>0.26</v>
      </c>
      <c r="F57" s="20">
        <f t="shared" si="3"/>
        <v>0.19689999999999999</v>
      </c>
      <c r="G57" s="21">
        <f t="shared" si="4"/>
        <v>0.19689999999999999</v>
      </c>
    </row>
    <row r="58" spans="1:7" x14ac:dyDescent="0.25">
      <c r="A58">
        <v>157</v>
      </c>
      <c r="B58" s="6">
        <v>43.003275000000002</v>
      </c>
      <c r="C58" s="1">
        <f t="shared" si="0"/>
        <v>0.1807</v>
      </c>
      <c r="D58" s="1">
        <f t="shared" si="1"/>
        <v>0.15</v>
      </c>
      <c r="E58" s="1">
        <f t="shared" si="2"/>
        <v>0.26</v>
      </c>
      <c r="F58" s="20">
        <f t="shared" si="3"/>
        <v>0.19689999999999999</v>
      </c>
      <c r="G58" s="21">
        <f t="shared" si="4"/>
        <v>0.19689999999999999</v>
      </c>
    </row>
    <row r="59" spans="1:7" x14ac:dyDescent="0.25">
      <c r="A59">
        <v>158</v>
      </c>
      <c r="B59" s="6">
        <v>29.64425</v>
      </c>
      <c r="C59" s="1">
        <f t="shared" si="0"/>
        <v>0.1807</v>
      </c>
      <c r="D59" s="1">
        <f t="shared" si="1"/>
        <v>0.15</v>
      </c>
      <c r="E59" s="1">
        <f t="shared" si="2"/>
        <v>0.26</v>
      </c>
      <c r="F59" s="20">
        <f t="shared" si="3"/>
        <v>0.19689999999999999</v>
      </c>
      <c r="G59" s="21">
        <f t="shared" si="4"/>
        <v>0.19689999999999999</v>
      </c>
    </row>
    <row r="60" spans="1:7" x14ac:dyDescent="0.25">
      <c r="A60">
        <v>159</v>
      </c>
      <c r="B60" s="6">
        <v>42.468682399999999</v>
      </c>
      <c r="C60" s="1">
        <f t="shared" si="0"/>
        <v>0.1807</v>
      </c>
      <c r="D60" s="1">
        <f t="shared" si="1"/>
        <v>0.15</v>
      </c>
      <c r="E60" s="1">
        <f t="shared" si="2"/>
        <v>0.26</v>
      </c>
      <c r="F60" s="20">
        <f t="shared" si="3"/>
        <v>0.19689999999999999</v>
      </c>
      <c r="G60" s="21">
        <f t="shared" si="4"/>
        <v>0.19689999999999999</v>
      </c>
    </row>
    <row r="61" spans="1:7" x14ac:dyDescent="0.25">
      <c r="A61">
        <v>160</v>
      </c>
      <c r="B61" s="6">
        <v>43.224715000000003</v>
      </c>
      <c r="C61" s="1">
        <f t="shared" si="0"/>
        <v>0.1807</v>
      </c>
      <c r="D61" s="1">
        <f t="shared" si="1"/>
        <v>0.15</v>
      </c>
      <c r="E61" s="1">
        <f t="shared" si="2"/>
        <v>0.26</v>
      </c>
      <c r="F61" s="20">
        <f t="shared" si="3"/>
        <v>0.19689999999999999</v>
      </c>
      <c r="G61" s="21">
        <f t="shared" si="4"/>
        <v>0.19689999999999999</v>
      </c>
    </row>
    <row r="62" spans="1:7" x14ac:dyDescent="0.25">
      <c r="A62">
        <v>161</v>
      </c>
      <c r="B62" s="6">
        <v>46.58490303296427</v>
      </c>
      <c r="C62" s="1">
        <f t="shared" si="0"/>
        <v>0.1807</v>
      </c>
      <c r="D62" s="1">
        <f t="shared" si="1"/>
        <v>0.15</v>
      </c>
      <c r="E62" s="1">
        <f t="shared" si="2"/>
        <v>0.26</v>
      </c>
      <c r="F62" s="20">
        <f t="shared" si="3"/>
        <v>0.19689999999999999</v>
      </c>
      <c r="G62" s="21">
        <f t="shared" si="4"/>
        <v>0.19689999999999999</v>
      </c>
    </row>
    <row r="63" spans="1:7" x14ac:dyDescent="0.25">
      <c r="A63">
        <v>162</v>
      </c>
      <c r="B63" s="6">
        <v>40.197392800000003</v>
      </c>
      <c r="C63" s="1">
        <f t="shared" si="0"/>
        <v>0.1807</v>
      </c>
      <c r="D63" s="1">
        <f t="shared" si="1"/>
        <v>0.15</v>
      </c>
      <c r="E63" s="1">
        <f t="shared" si="2"/>
        <v>0.26</v>
      </c>
      <c r="F63" s="20">
        <f t="shared" si="3"/>
        <v>0.19689999999999999</v>
      </c>
      <c r="G63" s="21">
        <f t="shared" si="4"/>
        <v>0.19689999999999999</v>
      </c>
    </row>
    <row r="64" spans="1:7" x14ac:dyDescent="0.25">
      <c r="A64">
        <v>163</v>
      </c>
      <c r="B64" s="6">
        <v>44.412132799999995</v>
      </c>
      <c r="C64" s="1">
        <f t="shared" si="0"/>
        <v>0.1807</v>
      </c>
      <c r="D64" s="1">
        <f t="shared" si="1"/>
        <v>0.15</v>
      </c>
      <c r="E64" s="1">
        <f t="shared" si="2"/>
        <v>0.26</v>
      </c>
      <c r="F64" s="20">
        <f t="shared" si="3"/>
        <v>0.19689999999999999</v>
      </c>
      <c r="G64" s="21">
        <f t="shared" si="4"/>
        <v>0.19689999999999999</v>
      </c>
    </row>
    <row r="65" spans="1:7" x14ac:dyDescent="0.25">
      <c r="A65">
        <v>164</v>
      </c>
      <c r="B65" s="6">
        <v>31.776490000000003</v>
      </c>
      <c r="C65" s="1">
        <f t="shared" si="0"/>
        <v>0.1807</v>
      </c>
      <c r="D65" s="1">
        <f t="shared" si="1"/>
        <v>0.15</v>
      </c>
      <c r="E65" s="1">
        <f t="shared" si="2"/>
        <v>0.26</v>
      </c>
      <c r="F65" s="20">
        <f t="shared" si="3"/>
        <v>0.19689999999999999</v>
      </c>
      <c r="G65" s="21">
        <f t="shared" si="4"/>
        <v>0.19689999999999999</v>
      </c>
    </row>
    <row r="66" spans="1:7" x14ac:dyDescent="0.25">
      <c r="A66">
        <v>165</v>
      </c>
      <c r="B66" s="6">
        <v>39.871047999999995</v>
      </c>
      <c r="C66" s="1">
        <f t="shared" si="0"/>
        <v>0.1807</v>
      </c>
      <c r="D66" s="1">
        <f t="shared" si="1"/>
        <v>0.15</v>
      </c>
      <c r="E66" s="1">
        <f t="shared" si="2"/>
        <v>0.26</v>
      </c>
      <c r="F66" s="20">
        <f t="shared" si="3"/>
        <v>0.19689999999999999</v>
      </c>
      <c r="G66" s="21">
        <f t="shared" si="4"/>
        <v>0.19689999999999999</v>
      </c>
    </row>
    <row r="67" spans="1:7" x14ac:dyDescent="0.25">
      <c r="A67">
        <v>166</v>
      </c>
      <c r="B67" s="6">
        <v>43.224715000000003</v>
      </c>
      <c r="C67" s="1">
        <f t="shared" ref="C67:C131" si="5">0.1807+0.1019*EXP(-3.53*B67)</f>
        <v>0.1807</v>
      </c>
      <c r="D67" s="1">
        <f t="shared" ref="D67:D131" si="6">0.15+0.31*EXP(-12.7*B67)</f>
        <v>0.15</v>
      </c>
      <c r="E67" s="1">
        <f t="shared" ref="E67:E131" si="7">0.26+0.1068*EXP(-4.9*B67)</f>
        <v>0.26</v>
      </c>
      <c r="F67" s="20">
        <f t="shared" ref="F67:F131" si="8">AVERAGE(C67:E67)</f>
        <v>0.19689999999999999</v>
      </c>
      <c r="G67" s="21">
        <f t="shared" ref="G67:G131" si="9">IFERROR(F67,0)</f>
        <v>0.19689999999999999</v>
      </c>
    </row>
    <row r="68" spans="1:7" x14ac:dyDescent="0.25">
      <c r="A68">
        <v>167</v>
      </c>
      <c r="B68" s="6">
        <v>45.095633802596367</v>
      </c>
      <c r="C68" s="1">
        <f t="shared" si="5"/>
        <v>0.1807</v>
      </c>
      <c r="D68" s="1">
        <f t="shared" si="6"/>
        <v>0.15</v>
      </c>
      <c r="E68" s="1">
        <f t="shared" si="7"/>
        <v>0.26</v>
      </c>
      <c r="F68" s="20">
        <f t="shared" si="8"/>
        <v>0.19689999999999999</v>
      </c>
      <c r="G68" s="21">
        <f t="shared" si="9"/>
        <v>0.19689999999999999</v>
      </c>
    </row>
    <row r="69" spans="1:7" x14ac:dyDescent="0.25">
      <c r="A69">
        <v>168</v>
      </c>
      <c r="B69" s="6">
        <v>50.63059005362166</v>
      </c>
      <c r="C69" s="1">
        <f t="shared" si="5"/>
        <v>0.1807</v>
      </c>
      <c r="D69" s="1">
        <f t="shared" si="6"/>
        <v>0.15</v>
      </c>
      <c r="E69" s="1">
        <f t="shared" si="7"/>
        <v>0.26</v>
      </c>
      <c r="F69" s="20">
        <f t="shared" si="8"/>
        <v>0.19689999999999999</v>
      </c>
      <c r="G69" s="21">
        <f t="shared" si="9"/>
        <v>0.19689999999999999</v>
      </c>
    </row>
    <row r="70" spans="1:7" x14ac:dyDescent="0.25">
      <c r="A70">
        <v>169</v>
      </c>
      <c r="B70" s="6">
        <v>30.922145</v>
      </c>
      <c r="C70" s="1">
        <f t="shared" si="5"/>
        <v>0.1807</v>
      </c>
      <c r="D70" s="1">
        <f t="shared" si="6"/>
        <v>0.15</v>
      </c>
      <c r="E70" s="1">
        <f t="shared" si="7"/>
        <v>0.26</v>
      </c>
      <c r="F70" s="20">
        <f t="shared" si="8"/>
        <v>0.19689999999999999</v>
      </c>
      <c r="G70" s="21">
        <f t="shared" si="9"/>
        <v>0.19689999999999999</v>
      </c>
    </row>
    <row r="71" spans="1:7" x14ac:dyDescent="0.25">
      <c r="A71">
        <v>170</v>
      </c>
      <c r="B71" s="6">
        <v>39.745007999999999</v>
      </c>
      <c r="C71" s="1">
        <f t="shared" si="5"/>
        <v>0.1807</v>
      </c>
      <c r="D71" s="1">
        <f t="shared" si="6"/>
        <v>0.15</v>
      </c>
      <c r="E71" s="1">
        <f t="shared" si="7"/>
        <v>0.26</v>
      </c>
      <c r="F71" s="20">
        <f t="shared" si="8"/>
        <v>0.19689999999999999</v>
      </c>
      <c r="G71" s="21">
        <f t="shared" si="9"/>
        <v>0.19689999999999999</v>
      </c>
    </row>
    <row r="72" spans="1:7" x14ac:dyDescent="0.25">
      <c r="A72">
        <v>171</v>
      </c>
      <c r="B72" s="6">
        <v>34.800783960987921</v>
      </c>
      <c r="C72" s="1">
        <f t="shared" si="5"/>
        <v>0.1807</v>
      </c>
      <c r="D72" s="1">
        <f t="shared" si="6"/>
        <v>0.15</v>
      </c>
      <c r="E72" s="1">
        <f t="shared" si="7"/>
        <v>0.26</v>
      </c>
      <c r="F72" s="20">
        <f t="shared" si="8"/>
        <v>0.19689999999999999</v>
      </c>
      <c r="G72" s="21">
        <f t="shared" si="9"/>
        <v>0.19689999999999999</v>
      </c>
    </row>
    <row r="73" spans="1:7" x14ac:dyDescent="0.25">
      <c r="B73" s="6"/>
      <c r="C73" s="1"/>
      <c r="D73" s="1"/>
      <c r="E73" s="1"/>
      <c r="F73" s="20"/>
      <c r="G73" s="21"/>
    </row>
    <row r="74" spans="1:7" x14ac:dyDescent="0.25">
      <c r="A74">
        <v>201</v>
      </c>
      <c r="B74" s="6">
        <v>14.802679999999999</v>
      </c>
      <c r="C74" s="1">
        <f t="shared" si="5"/>
        <v>0.1807</v>
      </c>
      <c r="D74" s="1">
        <f t="shared" si="6"/>
        <v>0.15</v>
      </c>
      <c r="E74" s="1">
        <f t="shared" si="7"/>
        <v>0.26</v>
      </c>
      <c r="F74" s="20">
        <f t="shared" si="8"/>
        <v>0.19689999999999999</v>
      </c>
      <c r="G74" s="21">
        <f t="shared" si="9"/>
        <v>0.19689999999999999</v>
      </c>
    </row>
    <row r="75" spans="1:7" x14ac:dyDescent="0.25">
      <c r="A75">
        <v>202</v>
      </c>
      <c r="B75" s="6">
        <v>22.410435</v>
      </c>
      <c r="C75" s="1">
        <f t="shared" si="5"/>
        <v>0.1807</v>
      </c>
      <c r="D75" s="1">
        <f t="shared" si="6"/>
        <v>0.15</v>
      </c>
      <c r="E75" s="1">
        <f t="shared" si="7"/>
        <v>0.26</v>
      </c>
      <c r="F75" s="20">
        <f t="shared" si="8"/>
        <v>0.19689999999999999</v>
      </c>
      <c r="G75" s="21">
        <f t="shared" si="9"/>
        <v>0.19689999999999999</v>
      </c>
    </row>
    <row r="76" spans="1:7" x14ac:dyDescent="0.25">
      <c r="A76">
        <v>203</v>
      </c>
      <c r="B76" s="6">
        <v>30.853850000000001</v>
      </c>
      <c r="C76" s="1">
        <f t="shared" si="5"/>
        <v>0.1807</v>
      </c>
      <c r="D76" s="1">
        <f t="shared" si="6"/>
        <v>0.15</v>
      </c>
      <c r="E76" s="1">
        <f t="shared" si="7"/>
        <v>0.26</v>
      </c>
      <c r="F76" s="20">
        <f t="shared" si="8"/>
        <v>0.19689999999999999</v>
      </c>
      <c r="G76" s="21">
        <f t="shared" si="9"/>
        <v>0.19689999999999999</v>
      </c>
    </row>
    <row r="77" spans="1:7" x14ac:dyDescent="0.25">
      <c r="A77">
        <v>204</v>
      </c>
      <c r="B77" s="6">
        <v>28.625029999999999</v>
      </c>
      <c r="C77" s="1">
        <f t="shared" si="5"/>
        <v>0.1807</v>
      </c>
      <c r="D77" s="1">
        <f t="shared" si="6"/>
        <v>0.15</v>
      </c>
      <c r="E77" s="1">
        <f t="shared" si="7"/>
        <v>0.26</v>
      </c>
      <c r="F77" s="20">
        <f t="shared" si="8"/>
        <v>0.19689999999999999</v>
      </c>
      <c r="G77" s="21">
        <f t="shared" si="9"/>
        <v>0.19689999999999999</v>
      </c>
    </row>
    <row r="78" spans="1:7" x14ac:dyDescent="0.25">
      <c r="A78">
        <v>205</v>
      </c>
      <c r="B78" s="6">
        <v>39.201985000000001</v>
      </c>
      <c r="C78" s="1">
        <f t="shared" si="5"/>
        <v>0.1807</v>
      </c>
      <c r="D78" s="1">
        <f t="shared" si="6"/>
        <v>0.15</v>
      </c>
      <c r="E78" s="1">
        <f t="shared" si="7"/>
        <v>0.26</v>
      </c>
      <c r="F78" s="20">
        <f t="shared" si="8"/>
        <v>0.19689999999999999</v>
      </c>
      <c r="G78" s="21">
        <f t="shared" si="9"/>
        <v>0.19689999999999999</v>
      </c>
    </row>
    <row r="79" spans="1:7" x14ac:dyDescent="0.25">
      <c r="A79">
        <v>206</v>
      </c>
      <c r="B79" s="6">
        <v>35.954003399999991</v>
      </c>
      <c r="C79" s="1">
        <f t="shared" si="5"/>
        <v>0.1807</v>
      </c>
      <c r="D79" s="1">
        <f t="shared" si="6"/>
        <v>0.15</v>
      </c>
      <c r="E79" s="1">
        <f t="shared" si="7"/>
        <v>0.26</v>
      </c>
      <c r="F79" s="20">
        <f t="shared" si="8"/>
        <v>0.19689999999999999</v>
      </c>
      <c r="G79" s="21">
        <f t="shared" si="9"/>
        <v>0.19689999999999999</v>
      </c>
    </row>
    <row r="80" spans="1:7" x14ac:dyDescent="0.25">
      <c r="A80">
        <v>207</v>
      </c>
      <c r="B80" s="6">
        <v>28.13983</v>
      </c>
      <c r="C80" s="1">
        <f t="shared" si="5"/>
        <v>0.1807</v>
      </c>
      <c r="D80" s="1">
        <f t="shared" si="6"/>
        <v>0.15</v>
      </c>
      <c r="E80" s="1">
        <f t="shared" si="7"/>
        <v>0.26</v>
      </c>
      <c r="F80" s="20">
        <f t="shared" si="8"/>
        <v>0.19689999999999999</v>
      </c>
      <c r="G80" s="21">
        <f t="shared" si="9"/>
        <v>0.19689999999999999</v>
      </c>
    </row>
    <row r="81" spans="1:7" x14ac:dyDescent="0.25">
      <c r="A81">
        <v>208</v>
      </c>
      <c r="B81" s="6">
        <v>30.637329999999999</v>
      </c>
      <c r="C81" s="1">
        <f t="shared" si="5"/>
        <v>0.1807</v>
      </c>
      <c r="D81" s="1">
        <f t="shared" si="6"/>
        <v>0.15</v>
      </c>
      <c r="E81" s="1">
        <f t="shared" si="7"/>
        <v>0.26</v>
      </c>
      <c r="F81" s="20">
        <f t="shared" si="8"/>
        <v>0.19689999999999999</v>
      </c>
      <c r="G81" s="21">
        <f t="shared" si="9"/>
        <v>0.19689999999999999</v>
      </c>
    </row>
    <row r="82" spans="1:7" x14ac:dyDescent="0.25">
      <c r="A82">
        <v>209</v>
      </c>
      <c r="B82" s="6">
        <v>28.711940000000002</v>
      </c>
      <c r="C82" s="1">
        <f t="shared" si="5"/>
        <v>0.1807</v>
      </c>
      <c r="D82" s="1">
        <f t="shared" si="6"/>
        <v>0.15</v>
      </c>
      <c r="E82" s="1">
        <f t="shared" si="7"/>
        <v>0.26</v>
      </c>
      <c r="F82" s="20">
        <f t="shared" si="8"/>
        <v>0.19689999999999999</v>
      </c>
      <c r="G82" s="21">
        <f t="shared" si="9"/>
        <v>0.19689999999999999</v>
      </c>
    </row>
    <row r="83" spans="1:7" x14ac:dyDescent="0.25">
      <c r="A83">
        <v>210</v>
      </c>
      <c r="B83" s="6">
        <v>27.941579999999998</v>
      </c>
      <c r="C83" s="1">
        <f t="shared" si="5"/>
        <v>0.1807</v>
      </c>
      <c r="D83" s="1">
        <f t="shared" si="6"/>
        <v>0.15</v>
      </c>
      <c r="E83" s="1">
        <f t="shared" si="7"/>
        <v>0.26</v>
      </c>
      <c r="F83" s="20">
        <f t="shared" si="8"/>
        <v>0.19689999999999999</v>
      </c>
      <c r="G83" s="21">
        <f t="shared" si="9"/>
        <v>0.19689999999999999</v>
      </c>
    </row>
    <row r="84" spans="1:7" x14ac:dyDescent="0.25">
      <c r="A84">
        <v>211</v>
      </c>
      <c r="B84" s="6">
        <v>40.398558999999992</v>
      </c>
      <c r="C84" s="1">
        <f t="shared" si="5"/>
        <v>0.1807</v>
      </c>
      <c r="D84" s="1">
        <f t="shared" si="6"/>
        <v>0.15</v>
      </c>
      <c r="E84" s="1">
        <f t="shared" si="7"/>
        <v>0.26</v>
      </c>
      <c r="F84" s="20">
        <f t="shared" si="8"/>
        <v>0.19689999999999999</v>
      </c>
      <c r="G84" s="21">
        <f t="shared" si="9"/>
        <v>0.19689999999999999</v>
      </c>
    </row>
    <row r="85" spans="1:7" x14ac:dyDescent="0.25">
      <c r="A85">
        <v>212</v>
      </c>
      <c r="B85" s="6">
        <v>39.815875000000005</v>
      </c>
      <c r="C85" s="1">
        <f t="shared" si="5"/>
        <v>0.1807</v>
      </c>
      <c r="D85" s="1">
        <f t="shared" si="6"/>
        <v>0.15</v>
      </c>
      <c r="E85" s="1">
        <f t="shared" si="7"/>
        <v>0.26</v>
      </c>
      <c r="F85" s="20">
        <f t="shared" si="8"/>
        <v>0.19689999999999999</v>
      </c>
      <c r="G85" s="21">
        <f t="shared" si="9"/>
        <v>0.19689999999999999</v>
      </c>
    </row>
    <row r="86" spans="1:7" x14ac:dyDescent="0.25">
      <c r="A86">
        <v>213</v>
      </c>
      <c r="B86" s="6">
        <v>36.824066799999997</v>
      </c>
      <c r="C86" s="1">
        <f t="shared" si="5"/>
        <v>0.1807</v>
      </c>
      <c r="D86" s="1">
        <f t="shared" si="6"/>
        <v>0.15</v>
      </c>
      <c r="E86" s="1">
        <f t="shared" si="7"/>
        <v>0.26</v>
      </c>
      <c r="F86" s="20">
        <f t="shared" si="8"/>
        <v>0.19689999999999999</v>
      </c>
      <c r="G86" s="21">
        <f t="shared" si="9"/>
        <v>0.19689999999999999</v>
      </c>
    </row>
    <row r="87" spans="1:7" x14ac:dyDescent="0.25">
      <c r="A87">
        <v>214</v>
      </c>
      <c r="B87" s="6">
        <v>21.290240000000001</v>
      </c>
      <c r="C87" s="1">
        <f t="shared" si="5"/>
        <v>0.1807</v>
      </c>
      <c r="D87" s="1">
        <f t="shared" si="6"/>
        <v>0.15</v>
      </c>
      <c r="E87" s="1">
        <f t="shared" si="7"/>
        <v>0.26</v>
      </c>
      <c r="F87" s="20">
        <f t="shared" si="8"/>
        <v>0.19689999999999999</v>
      </c>
      <c r="G87" s="21">
        <f t="shared" si="9"/>
        <v>0.19689999999999999</v>
      </c>
    </row>
    <row r="88" spans="1:7" x14ac:dyDescent="0.25">
      <c r="A88">
        <v>215</v>
      </c>
      <c r="B88" s="6">
        <v>29.932090000000002</v>
      </c>
      <c r="C88" s="1">
        <f t="shared" si="5"/>
        <v>0.1807</v>
      </c>
      <c r="D88" s="1">
        <f t="shared" si="6"/>
        <v>0.15</v>
      </c>
      <c r="E88" s="1">
        <f t="shared" si="7"/>
        <v>0.26</v>
      </c>
      <c r="F88" s="20">
        <f t="shared" si="8"/>
        <v>0.19689999999999999</v>
      </c>
      <c r="G88" s="21">
        <f t="shared" si="9"/>
        <v>0.19689999999999999</v>
      </c>
    </row>
    <row r="89" spans="1:7" x14ac:dyDescent="0.25">
      <c r="A89">
        <v>216</v>
      </c>
      <c r="B89" s="6">
        <v>36.217503399999998</v>
      </c>
      <c r="C89" s="1">
        <f t="shared" si="5"/>
        <v>0.1807</v>
      </c>
      <c r="D89" s="1">
        <f t="shared" si="6"/>
        <v>0.15</v>
      </c>
      <c r="E89" s="1">
        <f t="shared" si="7"/>
        <v>0.26</v>
      </c>
      <c r="F89" s="20">
        <f t="shared" si="8"/>
        <v>0.19689999999999999</v>
      </c>
      <c r="G89" s="21">
        <f t="shared" si="9"/>
        <v>0.19689999999999999</v>
      </c>
    </row>
    <row r="90" spans="1:7" x14ac:dyDescent="0.25">
      <c r="A90">
        <v>217</v>
      </c>
      <c r="B90" s="6">
        <v>36.746564599999992</v>
      </c>
      <c r="C90" s="1">
        <f t="shared" si="5"/>
        <v>0.1807</v>
      </c>
      <c r="D90" s="1">
        <f t="shared" si="6"/>
        <v>0.15</v>
      </c>
      <c r="E90" s="1">
        <f t="shared" si="7"/>
        <v>0.26</v>
      </c>
      <c r="F90" s="20">
        <f t="shared" si="8"/>
        <v>0.19689999999999999</v>
      </c>
      <c r="G90" s="21">
        <f t="shared" si="9"/>
        <v>0.19689999999999999</v>
      </c>
    </row>
    <row r="91" spans="1:7" x14ac:dyDescent="0.25">
      <c r="A91">
        <v>218</v>
      </c>
      <c r="B91" s="6">
        <v>24.172429999999999</v>
      </c>
      <c r="C91" s="1">
        <f t="shared" si="5"/>
        <v>0.1807</v>
      </c>
      <c r="D91" s="1">
        <f t="shared" si="6"/>
        <v>0.15</v>
      </c>
      <c r="E91" s="1">
        <f t="shared" si="7"/>
        <v>0.26</v>
      </c>
      <c r="F91" s="20">
        <f t="shared" si="8"/>
        <v>0.19689999999999999</v>
      </c>
      <c r="G91" s="21">
        <f t="shared" si="9"/>
        <v>0.19689999999999999</v>
      </c>
    </row>
    <row r="92" spans="1:7" x14ac:dyDescent="0.25">
      <c r="A92">
        <v>219</v>
      </c>
      <c r="B92" s="6">
        <v>17.7378</v>
      </c>
      <c r="C92" s="1">
        <f t="shared" si="5"/>
        <v>0.1807</v>
      </c>
      <c r="D92" s="1">
        <f t="shared" si="6"/>
        <v>0.15</v>
      </c>
      <c r="E92" s="1">
        <f t="shared" si="7"/>
        <v>0.26</v>
      </c>
      <c r="F92" s="20">
        <f t="shared" si="8"/>
        <v>0.19689999999999999</v>
      </c>
      <c r="G92" s="21">
        <f t="shared" si="9"/>
        <v>0.19689999999999999</v>
      </c>
    </row>
    <row r="93" spans="1:7" x14ac:dyDescent="0.25">
      <c r="A93">
        <v>220</v>
      </c>
      <c r="B93" s="6">
        <v>36.631320000000002</v>
      </c>
      <c r="C93" s="1">
        <f t="shared" si="5"/>
        <v>0.1807</v>
      </c>
      <c r="D93" s="1">
        <f t="shared" si="6"/>
        <v>0.15</v>
      </c>
      <c r="E93" s="1">
        <f t="shared" si="7"/>
        <v>0.26</v>
      </c>
      <c r="F93" s="20">
        <f t="shared" si="8"/>
        <v>0.19689999999999999</v>
      </c>
      <c r="G93" s="21">
        <f t="shared" si="9"/>
        <v>0.19689999999999999</v>
      </c>
    </row>
    <row r="94" spans="1:7" x14ac:dyDescent="0.25">
      <c r="A94">
        <v>221</v>
      </c>
      <c r="B94" s="6">
        <v>61.7</v>
      </c>
      <c r="C94" s="1">
        <f t="shared" si="5"/>
        <v>0.1807</v>
      </c>
      <c r="D94" s="1">
        <f t="shared" si="6"/>
        <v>0.15</v>
      </c>
      <c r="E94" s="1">
        <f t="shared" si="7"/>
        <v>0.26</v>
      </c>
      <c r="F94" s="20">
        <f t="shared" si="8"/>
        <v>0.19689999999999999</v>
      </c>
      <c r="G94" s="21">
        <f t="shared" si="9"/>
        <v>0.19689999999999999</v>
      </c>
    </row>
    <row r="95" spans="1:7" x14ac:dyDescent="0.25">
      <c r="A95">
        <v>222</v>
      </c>
      <c r="B95" s="6">
        <v>61.7</v>
      </c>
      <c r="C95" s="1">
        <f t="shared" si="5"/>
        <v>0.1807</v>
      </c>
      <c r="D95" s="1">
        <f t="shared" si="6"/>
        <v>0.15</v>
      </c>
      <c r="E95" s="1">
        <f t="shared" si="7"/>
        <v>0.26</v>
      </c>
      <c r="F95" s="20">
        <f t="shared" si="8"/>
        <v>0.19689999999999999</v>
      </c>
      <c r="G95" s="21">
        <f t="shared" si="9"/>
        <v>0.19689999999999999</v>
      </c>
    </row>
    <row r="96" spans="1:7" x14ac:dyDescent="0.25">
      <c r="A96">
        <v>223</v>
      </c>
      <c r="B96" s="6">
        <v>61.7</v>
      </c>
      <c r="C96" s="1">
        <f t="shared" si="5"/>
        <v>0.1807</v>
      </c>
      <c r="D96" s="1">
        <f t="shared" si="6"/>
        <v>0.15</v>
      </c>
      <c r="E96" s="1">
        <f t="shared" si="7"/>
        <v>0.26</v>
      </c>
      <c r="F96" s="20">
        <f t="shared" si="8"/>
        <v>0.19689999999999999</v>
      </c>
      <c r="G96" s="21">
        <f t="shared" si="9"/>
        <v>0.19689999999999999</v>
      </c>
    </row>
    <row r="97" spans="1:7" x14ac:dyDescent="0.25">
      <c r="A97">
        <v>224</v>
      </c>
      <c r="B97" s="6">
        <v>61.7</v>
      </c>
      <c r="C97" s="1">
        <f t="shared" si="5"/>
        <v>0.1807</v>
      </c>
      <c r="D97" s="1">
        <f t="shared" si="6"/>
        <v>0.15</v>
      </c>
      <c r="E97" s="1">
        <f t="shared" si="7"/>
        <v>0.26</v>
      </c>
      <c r="F97" s="20">
        <f t="shared" si="8"/>
        <v>0.19689999999999999</v>
      </c>
      <c r="G97" s="21">
        <f t="shared" si="9"/>
        <v>0.19689999999999999</v>
      </c>
    </row>
    <row r="98" spans="1:7" x14ac:dyDescent="0.25">
      <c r="A98">
        <v>225</v>
      </c>
      <c r="B98" s="6">
        <v>61.7</v>
      </c>
      <c r="C98" s="1">
        <f t="shared" si="5"/>
        <v>0.1807</v>
      </c>
      <c r="D98" s="1">
        <f t="shared" si="6"/>
        <v>0.15</v>
      </c>
      <c r="E98" s="1">
        <f t="shared" si="7"/>
        <v>0.26</v>
      </c>
      <c r="F98" s="20">
        <f t="shared" si="8"/>
        <v>0.19689999999999999</v>
      </c>
      <c r="G98" s="21">
        <f t="shared" si="9"/>
        <v>0.19689999999999999</v>
      </c>
    </row>
    <row r="99" spans="1:7" x14ac:dyDescent="0.25">
      <c r="A99">
        <v>226</v>
      </c>
      <c r="B99" s="6">
        <v>61.7</v>
      </c>
      <c r="C99" s="1">
        <f t="shared" si="5"/>
        <v>0.1807</v>
      </c>
      <c r="D99" s="1">
        <f t="shared" si="6"/>
        <v>0.15</v>
      </c>
      <c r="E99" s="1">
        <f t="shared" si="7"/>
        <v>0.26</v>
      </c>
      <c r="F99" s="20">
        <f t="shared" si="8"/>
        <v>0.19689999999999999</v>
      </c>
      <c r="G99" s="21">
        <f t="shared" si="9"/>
        <v>0.19689999999999999</v>
      </c>
    </row>
    <row r="100" spans="1:7" x14ac:dyDescent="0.25">
      <c r="A100">
        <v>227</v>
      </c>
      <c r="B100" s="6">
        <v>61.7</v>
      </c>
      <c r="C100" s="1">
        <f t="shared" si="5"/>
        <v>0.1807</v>
      </c>
      <c r="D100" s="1">
        <f t="shared" si="6"/>
        <v>0.15</v>
      </c>
      <c r="E100" s="1">
        <f t="shared" si="7"/>
        <v>0.26</v>
      </c>
      <c r="F100" s="20">
        <f t="shared" si="8"/>
        <v>0.19689999999999999</v>
      </c>
      <c r="G100" s="21">
        <f t="shared" si="9"/>
        <v>0.19689999999999999</v>
      </c>
    </row>
    <row r="101" spans="1:7" x14ac:dyDescent="0.25">
      <c r="A101">
        <v>228</v>
      </c>
      <c r="B101" s="6">
        <v>14.107560000000001</v>
      </c>
      <c r="C101" s="1">
        <f t="shared" si="5"/>
        <v>0.1807</v>
      </c>
      <c r="D101" s="1">
        <f t="shared" si="6"/>
        <v>0.15</v>
      </c>
      <c r="E101" s="1">
        <f t="shared" si="7"/>
        <v>0.26</v>
      </c>
      <c r="F101" s="20">
        <f t="shared" si="8"/>
        <v>0.19689999999999999</v>
      </c>
      <c r="G101" s="21">
        <f t="shared" si="9"/>
        <v>0.19689999999999999</v>
      </c>
    </row>
    <row r="102" spans="1:7" x14ac:dyDescent="0.25">
      <c r="A102">
        <v>229</v>
      </c>
      <c r="B102" s="6">
        <v>34.783451799999995</v>
      </c>
      <c r="C102" s="1">
        <f t="shared" si="5"/>
        <v>0.1807</v>
      </c>
      <c r="D102" s="1">
        <f t="shared" si="6"/>
        <v>0.15</v>
      </c>
      <c r="E102" s="1">
        <f t="shared" si="7"/>
        <v>0.26</v>
      </c>
      <c r="F102" s="20">
        <f t="shared" si="8"/>
        <v>0.19689999999999999</v>
      </c>
      <c r="G102" s="21">
        <f t="shared" si="9"/>
        <v>0.19689999999999999</v>
      </c>
    </row>
    <row r="103" spans="1:7" x14ac:dyDescent="0.25">
      <c r="A103">
        <v>230</v>
      </c>
      <c r="B103" s="6">
        <v>34.937501799999993</v>
      </c>
      <c r="C103" s="1">
        <f t="shared" si="5"/>
        <v>0.1807</v>
      </c>
      <c r="D103" s="1">
        <f t="shared" si="6"/>
        <v>0.15</v>
      </c>
      <c r="E103" s="1">
        <f t="shared" si="7"/>
        <v>0.26</v>
      </c>
      <c r="F103" s="20">
        <f t="shared" si="8"/>
        <v>0.19689999999999999</v>
      </c>
      <c r="G103" s="21">
        <f t="shared" si="9"/>
        <v>0.19689999999999999</v>
      </c>
    </row>
    <row r="104" spans="1:7" x14ac:dyDescent="0.25">
      <c r="A104">
        <v>231</v>
      </c>
      <c r="B104" s="6">
        <v>44.257719599999987</v>
      </c>
      <c r="C104" s="1">
        <f t="shared" si="5"/>
        <v>0.1807</v>
      </c>
      <c r="D104" s="1">
        <f t="shared" si="6"/>
        <v>0.15</v>
      </c>
      <c r="E104" s="1">
        <f t="shared" si="7"/>
        <v>0.26</v>
      </c>
      <c r="F104" s="20">
        <f t="shared" si="8"/>
        <v>0.19689999999999999</v>
      </c>
      <c r="G104" s="21">
        <f t="shared" si="9"/>
        <v>0.19689999999999999</v>
      </c>
    </row>
    <row r="105" spans="1:7" x14ac:dyDescent="0.25">
      <c r="A105">
        <v>232</v>
      </c>
      <c r="B105" s="6">
        <v>30.373279999999998</v>
      </c>
      <c r="C105" s="1">
        <f t="shared" si="5"/>
        <v>0.1807</v>
      </c>
      <c r="D105" s="1">
        <f t="shared" si="6"/>
        <v>0.15</v>
      </c>
      <c r="E105" s="1">
        <f t="shared" si="7"/>
        <v>0.26</v>
      </c>
      <c r="F105" s="20">
        <f t="shared" si="8"/>
        <v>0.19689999999999999</v>
      </c>
      <c r="G105" s="21">
        <f t="shared" si="9"/>
        <v>0.19689999999999999</v>
      </c>
    </row>
    <row r="106" spans="1:7" x14ac:dyDescent="0.25">
      <c r="A106">
        <v>233</v>
      </c>
      <c r="B106" s="6">
        <v>23.202584999999999</v>
      </c>
      <c r="C106" s="1">
        <f t="shared" si="5"/>
        <v>0.1807</v>
      </c>
      <c r="D106" s="1">
        <f t="shared" si="6"/>
        <v>0.15</v>
      </c>
      <c r="E106" s="1">
        <f t="shared" si="7"/>
        <v>0.26</v>
      </c>
      <c r="F106" s="20">
        <f t="shared" si="8"/>
        <v>0.19689999999999999</v>
      </c>
      <c r="G106" s="21">
        <f t="shared" si="9"/>
        <v>0.19689999999999999</v>
      </c>
    </row>
    <row r="107" spans="1:7" x14ac:dyDescent="0.25">
      <c r="A107">
        <v>234</v>
      </c>
      <c r="B107" s="6">
        <v>27.141384999999996</v>
      </c>
      <c r="C107" s="1">
        <f t="shared" si="5"/>
        <v>0.1807</v>
      </c>
      <c r="D107" s="1">
        <f t="shared" si="6"/>
        <v>0.15</v>
      </c>
      <c r="E107" s="1">
        <f t="shared" si="7"/>
        <v>0.26</v>
      </c>
      <c r="F107" s="20">
        <f t="shared" si="8"/>
        <v>0.19689999999999999</v>
      </c>
      <c r="G107" s="21">
        <f t="shared" si="9"/>
        <v>0.19689999999999999</v>
      </c>
    </row>
    <row r="108" spans="1:7" x14ac:dyDescent="0.25">
      <c r="A108">
        <v>235</v>
      </c>
      <c r="B108" s="6">
        <v>23.408324999999998</v>
      </c>
      <c r="C108" s="1">
        <f t="shared" si="5"/>
        <v>0.1807</v>
      </c>
      <c r="D108" s="1">
        <f t="shared" si="6"/>
        <v>0.15</v>
      </c>
      <c r="E108" s="1">
        <f t="shared" si="7"/>
        <v>0.26</v>
      </c>
      <c r="F108" s="20">
        <f t="shared" si="8"/>
        <v>0.19689999999999999</v>
      </c>
      <c r="G108" s="21">
        <f t="shared" si="9"/>
        <v>0.19689999999999999</v>
      </c>
    </row>
    <row r="109" spans="1:7" x14ac:dyDescent="0.25">
      <c r="A109">
        <v>236</v>
      </c>
      <c r="B109" s="6">
        <v>25.517569999999999</v>
      </c>
      <c r="C109" s="1">
        <f t="shared" si="5"/>
        <v>0.1807</v>
      </c>
      <c r="D109" s="1">
        <f t="shared" si="6"/>
        <v>0.15</v>
      </c>
      <c r="E109" s="1">
        <f t="shared" si="7"/>
        <v>0.26</v>
      </c>
      <c r="F109" s="20">
        <f t="shared" si="8"/>
        <v>0.19689999999999999</v>
      </c>
      <c r="G109" s="21">
        <f t="shared" si="9"/>
        <v>0.19689999999999999</v>
      </c>
    </row>
    <row r="110" spans="1:7" x14ac:dyDescent="0.25">
      <c r="A110">
        <v>237</v>
      </c>
      <c r="B110" s="6">
        <v>15.972919999999998</v>
      </c>
      <c r="C110" s="1">
        <f t="shared" si="5"/>
        <v>0.1807</v>
      </c>
      <c r="D110" s="1">
        <f t="shared" si="6"/>
        <v>0.15</v>
      </c>
      <c r="E110" s="1">
        <f t="shared" si="7"/>
        <v>0.26</v>
      </c>
      <c r="F110" s="20">
        <f t="shared" si="8"/>
        <v>0.19689999999999999</v>
      </c>
      <c r="G110" s="21">
        <f t="shared" si="9"/>
        <v>0.19689999999999999</v>
      </c>
    </row>
    <row r="111" spans="1:7" x14ac:dyDescent="0.25">
      <c r="A111">
        <v>238</v>
      </c>
      <c r="B111" s="6">
        <v>18.128040000000002</v>
      </c>
      <c r="C111" s="1">
        <f t="shared" si="5"/>
        <v>0.1807</v>
      </c>
      <c r="D111" s="1">
        <f t="shared" si="6"/>
        <v>0.15</v>
      </c>
      <c r="E111" s="1">
        <f t="shared" si="7"/>
        <v>0.26</v>
      </c>
      <c r="F111" s="20">
        <f t="shared" si="8"/>
        <v>0.19689999999999999</v>
      </c>
      <c r="G111" s="21">
        <f t="shared" si="9"/>
        <v>0.19689999999999999</v>
      </c>
    </row>
    <row r="112" spans="1:7" x14ac:dyDescent="0.25">
      <c r="A112">
        <v>239</v>
      </c>
      <c r="B112" s="6">
        <v>17.822679999999998</v>
      </c>
      <c r="C112" s="1">
        <f t="shared" si="5"/>
        <v>0.1807</v>
      </c>
      <c r="D112" s="1">
        <f t="shared" si="6"/>
        <v>0.15</v>
      </c>
      <c r="E112" s="1">
        <f t="shared" si="7"/>
        <v>0.26</v>
      </c>
      <c r="F112" s="20">
        <f t="shared" si="8"/>
        <v>0.19689999999999999</v>
      </c>
      <c r="G112" s="21">
        <f t="shared" si="9"/>
        <v>0.19689999999999999</v>
      </c>
    </row>
    <row r="113" spans="1:7" x14ac:dyDescent="0.25">
      <c r="A113">
        <v>240</v>
      </c>
      <c r="B113" s="6">
        <v>28.753720000000001</v>
      </c>
      <c r="C113" s="1">
        <f t="shared" si="5"/>
        <v>0.1807</v>
      </c>
      <c r="D113" s="1">
        <f t="shared" si="6"/>
        <v>0.15</v>
      </c>
      <c r="E113" s="1">
        <f t="shared" si="7"/>
        <v>0.26</v>
      </c>
      <c r="F113" s="20">
        <f t="shared" si="8"/>
        <v>0.19689999999999999</v>
      </c>
      <c r="G113" s="21">
        <f t="shared" si="9"/>
        <v>0.19689999999999999</v>
      </c>
    </row>
    <row r="114" spans="1:7" x14ac:dyDescent="0.25">
      <c r="A114">
        <v>241</v>
      </c>
      <c r="B114" s="6">
        <v>28.753720000000001</v>
      </c>
      <c r="C114" s="1">
        <f t="shared" si="5"/>
        <v>0.1807</v>
      </c>
      <c r="D114" s="1">
        <f t="shared" si="6"/>
        <v>0.15</v>
      </c>
      <c r="E114" s="1">
        <f t="shared" si="7"/>
        <v>0.26</v>
      </c>
      <c r="F114" s="20">
        <f t="shared" si="8"/>
        <v>0.19689999999999999</v>
      </c>
      <c r="G114" s="21">
        <f t="shared" si="9"/>
        <v>0.19689999999999999</v>
      </c>
    </row>
    <row r="115" spans="1:7" x14ac:dyDescent="0.25">
      <c r="A115">
        <v>242</v>
      </c>
      <c r="B115" s="6">
        <v>19.538279999999997</v>
      </c>
      <c r="C115" s="1">
        <f t="shared" si="5"/>
        <v>0.1807</v>
      </c>
      <c r="D115" s="1">
        <f t="shared" si="6"/>
        <v>0.15</v>
      </c>
      <c r="E115" s="1">
        <f t="shared" si="7"/>
        <v>0.26</v>
      </c>
      <c r="F115" s="20">
        <f t="shared" si="8"/>
        <v>0.19689999999999999</v>
      </c>
      <c r="G115" s="21">
        <f t="shared" si="9"/>
        <v>0.19689999999999999</v>
      </c>
    </row>
    <row r="116" spans="1:7" x14ac:dyDescent="0.25">
      <c r="A116">
        <v>243</v>
      </c>
      <c r="B116" s="6">
        <v>30.211539999999999</v>
      </c>
      <c r="C116" s="1">
        <f t="shared" si="5"/>
        <v>0.1807</v>
      </c>
      <c r="D116" s="1">
        <f t="shared" si="6"/>
        <v>0.15</v>
      </c>
      <c r="E116" s="1">
        <f t="shared" si="7"/>
        <v>0.26</v>
      </c>
      <c r="F116" s="20">
        <f t="shared" si="8"/>
        <v>0.19689999999999999</v>
      </c>
      <c r="G116" s="21">
        <f t="shared" si="9"/>
        <v>0.19689999999999999</v>
      </c>
    </row>
    <row r="117" spans="1:7" x14ac:dyDescent="0.25">
      <c r="A117">
        <v>244</v>
      </c>
      <c r="B117" s="6">
        <v>40.276235</v>
      </c>
      <c r="C117" s="1">
        <f t="shared" si="5"/>
        <v>0.1807</v>
      </c>
      <c r="D117" s="1">
        <f t="shared" si="6"/>
        <v>0.15</v>
      </c>
      <c r="E117" s="1">
        <f t="shared" si="7"/>
        <v>0.26</v>
      </c>
      <c r="F117" s="20">
        <f t="shared" si="8"/>
        <v>0.19689999999999999</v>
      </c>
      <c r="G117" s="21">
        <f t="shared" si="9"/>
        <v>0.19689999999999999</v>
      </c>
    </row>
    <row r="118" spans="1:7" x14ac:dyDescent="0.25">
      <c r="A118">
        <v>245</v>
      </c>
      <c r="B118" s="6">
        <v>22.811229999999998</v>
      </c>
      <c r="C118" s="1">
        <f t="shared" si="5"/>
        <v>0.1807</v>
      </c>
      <c r="D118" s="1">
        <f t="shared" si="6"/>
        <v>0.15</v>
      </c>
      <c r="E118" s="1">
        <f t="shared" si="7"/>
        <v>0.26</v>
      </c>
      <c r="F118" s="20">
        <f t="shared" si="8"/>
        <v>0.19689999999999999</v>
      </c>
      <c r="G118" s="21">
        <f t="shared" si="9"/>
        <v>0.19689999999999999</v>
      </c>
    </row>
    <row r="119" spans="1:7" x14ac:dyDescent="0.25">
      <c r="A119">
        <v>246</v>
      </c>
      <c r="B119" s="6">
        <v>22.811229999999998</v>
      </c>
      <c r="C119" s="1">
        <f t="shared" si="5"/>
        <v>0.1807</v>
      </c>
      <c r="D119" s="1">
        <f t="shared" si="6"/>
        <v>0.15</v>
      </c>
      <c r="E119" s="1">
        <f t="shared" si="7"/>
        <v>0.26</v>
      </c>
      <c r="F119" s="20">
        <f t="shared" si="8"/>
        <v>0.19689999999999999</v>
      </c>
      <c r="G119" s="21">
        <f t="shared" si="9"/>
        <v>0.19689999999999999</v>
      </c>
    </row>
    <row r="120" spans="1:7" x14ac:dyDescent="0.25">
      <c r="A120">
        <v>247</v>
      </c>
      <c r="B120" s="6">
        <v>21.290240000000001</v>
      </c>
      <c r="C120" s="1">
        <f t="shared" si="5"/>
        <v>0.1807</v>
      </c>
      <c r="D120" s="1">
        <f t="shared" si="6"/>
        <v>0.15</v>
      </c>
      <c r="E120" s="1">
        <f t="shared" si="7"/>
        <v>0.26</v>
      </c>
      <c r="F120" s="20">
        <f t="shared" si="8"/>
        <v>0.19689999999999999</v>
      </c>
      <c r="G120" s="21">
        <f t="shared" si="9"/>
        <v>0.19689999999999999</v>
      </c>
    </row>
    <row r="121" spans="1:7" x14ac:dyDescent="0.25">
      <c r="A121">
        <v>248</v>
      </c>
      <c r="B121" s="6">
        <v>35.397353399999993</v>
      </c>
      <c r="C121" s="1">
        <f t="shared" si="5"/>
        <v>0.1807</v>
      </c>
      <c r="D121" s="1">
        <f t="shared" si="6"/>
        <v>0.15</v>
      </c>
      <c r="E121" s="1">
        <f t="shared" si="7"/>
        <v>0.26</v>
      </c>
      <c r="F121" s="20">
        <f t="shared" si="8"/>
        <v>0.19689999999999999</v>
      </c>
      <c r="G121" s="21">
        <f t="shared" si="9"/>
        <v>0.19689999999999999</v>
      </c>
    </row>
    <row r="122" spans="1:7" x14ac:dyDescent="0.25">
      <c r="A122">
        <v>249</v>
      </c>
      <c r="B122" s="6">
        <v>24.451334999999997</v>
      </c>
      <c r="C122" s="1">
        <f t="shared" si="5"/>
        <v>0.1807</v>
      </c>
      <c r="D122" s="1">
        <f t="shared" si="6"/>
        <v>0.15</v>
      </c>
      <c r="E122" s="1">
        <f t="shared" si="7"/>
        <v>0.26</v>
      </c>
      <c r="F122" s="20">
        <f t="shared" si="8"/>
        <v>0.19689999999999999</v>
      </c>
      <c r="G122" s="21">
        <f t="shared" si="9"/>
        <v>0.19689999999999999</v>
      </c>
    </row>
    <row r="123" spans="1:7" x14ac:dyDescent="0.25">
      <c r="A123">
        <v>250</v>
      </c>
      <c r="B123" s="6">
        <v>34.134384999999995</v>
      </c>
      <c r="C123" s="1">
        <f t="shared" si="5"/>
        <v>0.1807</v>
      </c>
      <c r="D123" s="1">
        <f t="shared" si="6"/>
        <v>0.15</v>
      </c>
      <c r="E123" s="1">
        <f t="shared" si="7"/>
        <v>0.26</v>
      </c>
      <c r="F123" s="20">
        <f t="shared" si="8"/>
        <v>0.19689999999999999</v>
      </c>
      <c r="G123" s="21">
        <f t="shared" si="9"/>
        <v>0.19689999999999999</v>
      </c>
    </row>
    <row r="124" spans="1:7" x14ac:dyDescent="0.25">
      <c r="A124">
        <v>251</v>
      </c>
      <c r="B124" s="6">
        <v>28.290590000000002</v>
      </c>
      <c r="C124" s="1">
        <f t="shared" si="5"/>
        <v>0.1807</v>
      </c>
      <c r="D124" s="1">
        <f t="shared" si="6"/>
        <v>0.15</v>
      </c>
      <c r="E124" s="1">
        <f t="shared" si="7"/>
        <v>0.26</v>
      </c>
      <c r="F124" s="20">
        <f t="shared" si="8"/>
        <v>0.19689999999999999</v>
      </c>
      <c r="G124" s="21">
        <f t="shared" si="9"/>
        <v>0.19689999999999999</v>
      </c>
    </row>
    <row r="125" spans="1:7" x14ac:dyDescent="0.25">
      <c r="A125">
        <v>252</v>
      </c>
      <c r="B125" s="6">
        <v>41.349298999999995</v>
      </c>
      <c r="C125" s="1">
        <f t="shared" si="5"/>
        <v>0.1807</v>
      </c>
      <c r="D125" s="1">
        <f t="shared" si="6"/>
        <v>0.15</v>
      </c>
      <c r="E125" s="1">
        <f t="shared" si="7"/>
        <v>0.26</v>
      </c>
      <c r="F125" s="20">
        <f t="shared" si="8"/>
        <v>0.19689999999999999</v>
      </c>
      <c r="G125" s="21">
        <f t="shared" si="9"/>
        <v>0.19689999999999999</v>
      </c>
    </row>
    <row r="126" spans="1:7" x14ac:dyDescent="0.25">
      <c r="A126">
        <v>253</v>
      </c>
      <c r="B126" s="6">
        <v>38.457675599999988</v>
      </c>
      <c r="C126" s="1">
        <f t="shared" si="5"/>
        <v>0.1807</v>
      </c>
      <c r="D126" s="1">
        <f t="shared" si="6"/>
        <v>0.15</v>
      </c>
      <c r="E126" s="1">
        <f t="shared" si="7"/>
        <v>0.26</v>
      </c>
      <c r="F126" s="20">
        <f t="shared" si="8"/>
        <v>0.19689999999999999</v>
      </c>
      <c r="G126" s="21">
        <f t="shared" si="9"/>
        <v>0.19689999999999999</v>
      </c>
    </row>
    <row r="127" spans="1:7" x14ac:dyDescent="0.25">
      <c r="A127">
        <v>254</v>
      </c>
      <c r="B127" s="6">
        <v>33.81195739999999</v>
      </c>
      <c r="C127" s="1">
        <f t="shared" si="5"/>
        <v>0.1807</v>
      </c>
      <c r="D127" s="1">
        <f t="shared" si="6"/>
        <v>0.15</v>
      </c>
      <c r="E127" s="1">
        <f t="shared" si="7"/>
        <v>0.26</v>
      </c>
      <c r="F127" s="20">
        <f t="shared" si="8"/>
        <v>0.19689999999999999</v>
      </c>
      <c r="G127" s="21">
        <f t="shared" si="9"/>
        <v>0.19689999999999999</v>
      </c>
    </row>
    <row r="128" spans="1:7" x14ac:dyDescent="0.25">
      <c r="A128">
        <v>255</v>
      </c>
      <c r="B128" s="6">
        <v>37.714778999999993</v>
      </c>
      <c r="C128" s="1">
        <f t="shared" si="5"/>
        <v>0.1807</v>
      </c>
      <c r="D128" s="1">
        <f t="shared" si="6"/>
        <v>0.15</v>
      </c>
      <c r="E128" s="1">
        <f t="shared" si="7"/>
        <v>0.26</v>
      </c>
      <c r="F128" s="20">
        <f t="shared" si="8"/>
        <v>0.19689999999999999</v>
      </c>
      <c r="G128" s="21">
        <f t="shared" si="9"/>
        <v>0.19689999999999999</v>
      </c>
    </row>
    <row r="129" spans="1:7" x14ac:dyDescent="0.25">
      <c r="A129">
        <v>256</v>
      </c>
      <c r="B129" s="6">
        <v>37.714778999999993</v>
      </c>
      <c r="C129" s="1">
        <f t="shared" si="5"/>
        <v>0.1807</v>
      </c>
      <c r="D129" s="1">
        <f t="shared" si="6"/>
        <v>0.15</v>
      </c>
      <c r="E129" s="1">
        <f t="shared" si="7"/>
        <v>0.26</v>
      </c>
      <c r="F129" s="20">
        <f t="shared" si="8"/>
        <v>0.19689999999999999</v>
      </c>
      <c r="G129" s="21">
        <f t="shared" si="9"/>
        <v>0.19689999999999999</v>
      </c>
    </row>
    <row r="130" spans="1:7" x14ac:dyDescent="0.25">
      <c r="A130">
        <v>257</v>
      </c>
      <c r="B130" s="6">
        <v>29.932090000000002</v>
      </c>
      <c r="C130" s="1">
        <f t="shared" si="5"/>
        <v>0.1807</v>
      </c>
      <c r="D130" s="1">
        <f t="shared" si="6"/>
        <v>0.15</v>
      </c>
      <c r="E130" s="1">
        <f t="shared" si="7"/>
        <v>0.26</v>
      </c>
      <c r="F130" s="20">
        <f t="shared" si="8"/>
        <v>0.19689999999999999</v>
      </c>
      <c r="G130" s="21">
        <f t="shared" si="9"/>
        <v>0.19689999999999999</v>
      </c>
    </row>
    <row r="131" spans="1:7" x14ac:dyDescent="0.25">
      <c r="A131">
        <v>258</v>
      </c>
      <c r="B131" s="6">
        <v>24.324585000000003</v>
      </c>
      <c r="C131" s="1">
        <f t="shared" si="5"/>
        <v>0.1807</v>
      </c>
      <c r="D131" s="1">
        <f t="shared" si="6"/>
        <v>0.15</v>
      </c>
      <c r="E131" s="1">
        <f t="shared" si="7"/>
        <v>0.26</v>
      </c>
      <c r="F131" s="20">
        <f t="shared" si="8"/>
        <v>0.19689999999999999</v>
      </c>
      <c r="G131" s="21">
        <f t="shared" si="9"/>
        <v>0.19689999999999999</v>
      </c>
    </row>
    <row r="132" spans="1:7" x14ac:dyDescent="0.25">
      <c r="A132">
        <v>259</v>
      </c>
      <c r="B132" s="6">
        <v>37.900678999999997</v>
      </c>
      <c r="C132" s="1">
        <f t="shared" ref="C132:C196" si="10">0.1807+0.1019*EXP(-3.53*B132)</f>
        <v>0.1807</v>
      </c>
      <c r="D132" s="1">
        <f t="shared" ref="D132:D196" si="11">0.15+0.31*EXP(-12.7*B132)</f>
        <v>0.15</v>
      </c>
      <c r="E132" s="1">
        <f t="shared" ref="E132:E196" si="12">0.26+0.1068*EXP(-4.9*B132)</f>
        <v>0.26</v>
      </c>
      <c r="F132" s="20">
        <f t="shared" ref="F132:F196" si="13">AVERAGE(C132:E132)</f>
        <v>0.19689999999999999</v>
      </c>
      <c r="G132" s="21">
        <f t="shared" ref="G132:G196" si="14">IFERROR(F132,0)</f>
        <v>0.19689999999999999</v>
      </c>
    </row>
    <row r="133" spans="1:7" x14ac:dyDescent="0.25">
      <c r="A133">
        <v>260</v>
      </c>
      <c r="B133" s="6">
        <v>34.864079599999997</v>
      </c>
      <c r="C133" s="1">
        <f t="shared" si="10"/>
        <v>0.1807</v>
      </c>
      <c r="D133" s="1">
        <f t="shared" si="11"/>
        <v>0.15</v>
      </c>
      <c r="E133" s="1">
        <f t="shared" si="12"/>
        <v>0.26</v>
      </c>
      <c r="F133" s="20">
        <f t="shared" si="13"/>
        <v>0.19689999999999999</v>
      </c>
      <c r="G133" s="21">
        <f t="shared" si="14"/>
        <v>0.19689999999999999</v>
      </c>
    </row>
    <row r="134" spans="1:7" x14ac:dyDescent="0.25">
      <c r="A134">
        <v>261</v>
      </c>
      <c r="B134" s="6">
        <v>26.983814999999996</v>
      </c>
      <c r="C134" s="1">
        <f t="shared" si="10"/>
        <v>0.1807</v>
      </c>
      <c r="D134" s="1">
        <f t="shared" si="11"/>
        <v>0.15</v>
      </c>
      <c r="E134" s="1">
        <f t="shared" si="12"/>
        <v>0.26</v>
      </c>
      <c r="F134" s="20">
        <f t="shared" si="13"/>
        <v>0.19689999999999999</v>
      </c>
      <c r="G134" s="21">
        <f t="shared" si="14"/>
        <v>0.19689999999999999</v>
      </c>
    </row>
    <row r="135" spans="1:7" x14ac:dyDescent="0.25">
      <c r="A135">
        <v>262</v>
      </c>
      <c r="B135" s="6">
        <v>33.148054799999997</v>
      </c>
      <c r="C135" s="1">
        <f t="shared" si="10"/>
        <v>0.1807</v>
      </c>
      <c r="D135" s="1">
        <f t="shared" si="11"/>
        <v>0.15</v>
      </c>
      <c r="E135" s="1">
        <f t="shared" si="12"/>
        <v>0.26</v>
      </c>
      <c r="F135" s="20">
        <f t="shared" si="13"/>
        <v>0.19689999999999999</v>
      </c>
      <c r="G135" s="21">
        <f t="shared" si="14"/>
        <v>0.19689999999999999</v>
      </c>
    </row>
    <row r="136" spans="1:7" x14ac:dyDescent="0.25">
      <c r="A136">
        <v>263</v>
      </c>
      <c r="B136" s="6">
        <v>37.714778999999993</v>
      </c>
      <c r="C136" s="1">
        <f t="shared" si="10"/>
        <v>0.1807</v>
      </c>
      <c r="D136" s="1">
        <f t="shared" si="11"/>
        <v>0.15</v>
      </c>
      <c r="E136" s="1">
        <f t="shared" si="12"/>
        <v>0.26</v>
      </c>
      <c r="F136" s="20">
        <f t="shared" si="13"/>
        <v>0.19689999999999999</v>
      </c>
      <c r="G136" s="21">
        <f t="shared" si="14"/>
        <v>0.19689999999999999</v>
      </c>
    </row>
    <row r="137" spans="1:7" x14ac:dyDescent="0.25">
      <c r="A137">
        <v>264</v>
      </c>
      <c r="B137" s="6">
        <v>28.290590000000002</v>
      </c>
      <c r="C137" s="1">
        <f t="shared" si="10"/>
        <v>0.1807</v>
      </c>
      <c r="D137" s="1">
        <f t="shared" si="11"/>
        <v>0.15</v>
      </c>
      <c r="E137" s="1">
        <f t="shared" si="12"/>
        <v>0.26</v>
      </c>
      <c r="F137" s="20">
        <f t="shared" si="13"/>
        <v>0.19689999999999999</v>
      </c>
      <c r="G137" s="21">
        <f t="shared" si="14"/>
        <v>0.19689999999999999</v>
      </c>
    </row>
    <row r="138" spans="1:7" x14ac:dyDescent="0.25">
      <c r="A138">
        <v>265</v>
      </c>
      <c r="B138" s="6">
        <v>33.578424800000001</v>
      </c>
      <c r="C138" s="1">
        <f t="shared" si="10"/>
        <v>0.1807</v>
      </c>
      <c r="D138" s="1">
        <f t="shared" si="11"/>
        <v>0.15</v>
      </c>
      <c r="E138" s="1">
        <f t="shared" si="12"/>
        <v>0.26</v>
      </c>
      <c r="F138" s="20">
        <f t="shared" si="13"/>
        <v>0.19689999999999999</v>
      </c>
      <c r="G138" s="21">
        <f t="shared" si="14"/>
        <v>0.19689999999999999</v>
      </c>
    </row>
    <row r="139" spans="1:7" x14ac:dyDescent="0.25">
      <c r="A139">
        <v>266</v>
      </c>
      <c r="B139" s="6">
        <v>37.790044599999995</v>
      </c>
      <c r="C139" s="1">
        <f t="shared" si="10"/>
        <v>0.1807</v>
      </c>
      <c r="D139" s="1">
        <f t="shared" si="11"/>
        <v>0.15</v>
      </c>
      <c r="E139" s="1">
        <f t="shared" si="12"/>
        <v>0.26</v>
      </c>
      <c r="F139" s="20">
        <f t="shared" si="13"/>
        <v>0.19689999999999999</v>
      </c>
      <c r="G139" s="21">
        <f t="shared" si="14"/>
        <v>0.19689999999999999</v>
      </c>
    </row>
    <row r="140" spans="1:7" x14ac:dyDescent="0.25">
      <c r="A140">
        <v>267</v>
      </c>
      <c r="B140" s="6">
        <v>24.172429999999999</v>
      </c>
      <c r="C140" s="1">
        <f t="shared" si="10"/>
        <v>0.1807</v>
      </c>
      <c r="D140" s="1">
        <f t="shared" si="11"/>
        <v>0.15</v>
      </c>
      <c r="E140" s="1">
        <f t="shared" si="12"/>
        <v>0.26</v>
      </c>
      <c r="F140" s="20">
        <f t="shared" si="13"/>
        <v>0.19689999999999999</v>
      </c>
      <c r="G140" s="21">
        <f t="shared" si="14"/>
        <v>0.19689999999999999</v>
      </c>
    </row>
    <row r="141" spans="1:7" x14ac:dyDescent="0.25">
      <c r="A141">
        <v>268</v>
      </c>
      <c r="B141" s="6">
        <v>28.60962</v>
      </c>
      <c r="C141" s="1">
        <f t="shared" si="10"/>
        <v>0.1807</v>
      </c>
      <c r="D141" s="1">
        <f t="shared" si="11"/>
        <v>0.15</v>
      </c>
      <c r="E141" s="1">
        <f t="shared" si="12"/>
        <v>0.26</v>
      </c>
      <c r="F141" s="20">
        <f t="shared" si="13"/>
        <v>0.19689999999999999</v>
      </c>
      <c r="G141" s="21">
        <f t="shared" si="14"/>
        <v>0.19689999999999999</v>
      </c>
    </row>
    <row r="142" spans="1:7" x14ac:dyDescent="0.25">
      <c r="A142">
        <v>269</v>
      </c>
      <c r="B142" s="6">
        <v>29.993584999999996</v>
      </c>
      <c r="C142" s="1">
        <f t="shared" si="10"/>
        <v>0.1807</v>
      </c>
      <c r="D142" s="1">
        <f t="shared" si="11"/>
        <v>0.15</v>
      </c>
      <c r="E142" s="1">
        <f t="shared" si="12"/>
        <v>0.26</v>
      </c>
      <c r="F142" s="20">
        <f t="shared" si="13"/>
        <v>0.19689999999999999</v>
      </c>
      <c r="G142" s="21">
        <f t="shared" si="14"/>
        <v>0.19689999999999999</v>
      </c>
    </row>
    <row r="143" spans="1:7" x14ac:dyDescent="0.25">
      <c r="A143">
        <v>270</v>
      </c>
      <c r="B143" s="6">
        <v>33.754134999999998</v>
      </c>
      <c r="C143" s="1">
        <f t="shared" si="10"/>
        <v>0.1807</v>
      </c>
      <c r="D143" s="1">
        <f t="shared" si="11"/>
        <v>0.15</v>
      </c>
      <c r="E143" s="1">
        <f t="shared" si="12"/>
        <v>0.26</v>
      </c>
      <c r="F143" s="20">
        <f t="shared" si="13"/>
        <v>0.19689999999999999</v>
      </c>
      <c r="G143" s="21">
        <f t="shared" si="14"/>
        <v>0.19689999999999999</v>
      </c>
    </row>
    <row r="144" spans="1:7" x14ac:dyDescent="0.25">
      <c r="A144">
        <v>271</v>
      </c>
      <c r="B144" s="6">
        <v>28.609065000000001</v>
      </c>
      <c r="C144" s="1">
        <f t="shared" si="10"/>
        <v>0.1807</v>
      </c>
      <c r="D144" s="1">
        <f t="shared" si="11"/>
        <v>0.15</v>
      </c>
      <c r="E144" s="1">
        <f t="shared" si="12"/>
        <v>0.26</v>
      </c>
      <c r="F144" s="20">
        <f t="shared" si="13"/>
        <v>0.19689999999999999</v>
      </c>
      <c r="G144" s="21">
        <f t="shared" si="14"/>
        <v>0.19689999999999999</v>
      </c>
    </row>
    <row r="145" spans="1:7" x14ac:dyDescent="0.25">
      <c r="B145" s="6"/>
      <c r="C145" s="1"/>
      <c r="D145" s="1"/>
      <c r="E145" s="1"/>
      <c r="F145" s="20"/>
      <c r="G145" s="21"/>
    </row>
    <row r="146" spans="1:7" x14ac:dyDescent="0.25">
      <c r="A146">
        <v>301</v>
      </c>
      <c r="B146" s="6">
        <v>14.09512</v>
      </c>
      <c r="C146" s="1">
        <f t="shared" si="10"/>
        <v>0.1807</v>
      </c>
      <c r="D146" s="1">
        <f t="shared" si="11"/>
        <v>0.15</v>
      </c>
      <c r="E146" s="1">
        <f t="shared" si="12"/>
        <v>0.26</v>
      </c>
      <c r="F146" s="20">
        <f t="shared" si="13"/>
        <v>0.19689999999999999</v>
      </c>
      <c r="G146" s="21">
        <f t="shared" si="14"/>
        <v>0.19689999999999999</v>
      </c>
    </row>
    <row r="147" spans="1:7" x14ac:dyDescent="0.25">
      <c r="A147">
        <v>302</v>
      </c>
      <c r="B147" s="6">
        <v>21.306895000000004</v>
      </c>
      <c r="C147" s="1">
        <f t="shared" si="10"/>
        <v>0.1807</v>
      </c>
      <c r="D147" s="1">
        <f t="shared" si="11"/>
        <v>0.15</v>
      </c>
      <c r="E147" s="1">
        <f t="shared" si="12"/>
        <v>0.26</v>
      </c>
      <c r="F147" s="20">
        <f t="shared" si="13"/>
        <v>0.19689999999999999</v>
      </c>
      <c r="G147" s="21">
        <f t="shared" si="14"/>
        <v>0.19689999999999999</v>
      </c>
    </row>
    <row r="148" spans="1:7" x14ac:dyDescent="0.25">
      <c r="A148">
        <v>303</v>
      </c>
      <c r="B148" s="6">
        <v>29.106479999999998</v>
      </c>
      <c r="C148" s="1">
        <f t="shared" si="10"/>
        <v>0.1807</v>
      </c>
      <c r="D148" s="1">
        <f t="shared" si="11"/>
        <v>0.15</v>
      </c>
      <c r="E148" s="1">
        <f t="shared" si="12"/>
        <v>0.26</v>
      </c>
      <c r="F148" s="20">
        <f t="shared" si="13"/>
        <v>0.19689999999999999</v>
      </c>
      <c r="G148" s="21">
        <f t="shared" si="14"/>
        <v>0.19689999999999999</v>
      </c>
    </row>
    <row r="149" spans="1:7" x14ac:dyDescent="0.25">
      <c r="A149">
        <v>304</v>
      </c>
      <c r="B149" s="6">
        <v>33.373507399999994</v>
      </c>
      <c r="C149" s="1">
        <f t="shared" si="10"/>
        <v>0.1807</v>
      </c>
      <c r="D149" s="1">
        <f t="shared" si="11"/>
        <v>0.15</v>
      </c>
      <c r="E149" s="1">
        <f t="shared" si="12"/>
        <v>0.26</v>
      </c>
      <c r="F149" s="20">
        <f t="shared" si="13"/>
        <v>0.19689999999999999</v>
      </c>
      <c r="G149" s="21">
        <f t="shared" si="14"/>
        <v>0.19689999999999999</v>
      </c>
    </row>
    <row r="150" spans="1:7" x14ac:dyDescent="0.25">
      <c r="A150">
        <v>305</v>
      </c>
      <c r="B150" s="6">
        <v>34.24933</v>
      </c>
      <c r="C150" s="1">
        <f t="shared" si="10"/>
        <v>0.1807</v>
      </c>
      <c r="D150" s="1">
        <f t="shared" si="11"/>
        <v>0.15</v>
      </c>
      <c r="E150" s="1">
        <f t="shared" si="12"/>
        <v>0.26</v>
      </c>
      <c r="F150" s="20">
        <f t="shared" si="13"/>
        <v>0.19689999999999999</v>
      </c>
      <c r="G150" s="21">
        <f t="shared" si="14"/>
        <v>0.19689999999999999</v>
      </c>
    </row>
    <row r="151" spans="1:7" x14ac:dyDescent="0.25">
      <c r="A151">
        <v>306</v>
      </c>
      <c r="B151" s="6">
        <v>33.970317799999997</v>
      </c>
      <c r="C151" s="1">
        <f t="shared" si="10"/>
        <v>0.1807</v>
      </c>
      <c r="D151" s="1">
        <f t="shared" si="11"/>
        <v>0.15</v>
      </c>
      <c r="E151" s="1">
        <f t="shared" si="12"/>
        <v>0.26</v>
      </c>
      <c r="F151" s="20">
        <f t="shared" si="13"/>
        <v>0.19689999999999999</v>
      </c>
      <c r="G151" s="21">
        <f t="shared" si="14"/>
        <v>0.19689999999999999</v>
      </c>
    </row>
    <row r="152" spans="1:7" x14ac:dyDescent="0.25">
      <c r="A152">
        <v>307</v>
      </c>
      <c r="B152" s="6">
        <v>30.490445000000001</v>
      </c>
      <c r="C152" s="1">
        <f t="shared" si="10"/>
        <v>0.1807</v>
      </c>
      <c r="D152" s="1">
        <f t="shared" si="11"/>
        <v>0.15</v>
      </c>
      <c r="E152" s="1">
        <f t="shared" si="12"/>
        <v>0.26</v>
      </c>
      <c r="F152" s="20">
        <f t="shared" si="13"/>
        <v>0.19689999999999999</v>
      </c>
      <c r="G152" s="21">
        <f t="shared" si="14"/>
        <v>0.19689999999999999</v>
      </c>
    </row>
    <row r="153" spans="1:7" x14ac:dyDescent="0.25">
      <c r="A153">
        <v>308</v>
      </c>
      <c r="B153" s="6">
        <v>33.361657399999991</v>
      </c>
      <c r="C153" s="1">
        <f t="shared" si="10"/>
        <v>0.1807</v>
      </c>
      <c r="D153" s="1">
        <f t="shared" si="11"/>
        <v>0.15</v>
      </c>
      <c r="E153" s="1">
        <f t="shared" si="12"/>
        <v>0.26</v>
      </c>
      <c r="F153" s="20">
        <f t="shared" si="13"/>
        <v>0.19689999999999999</v>
      </c>
      <c r="G153" s="21">
        <f t="shared" si="14"/>
        <v>0.19689999999999999</v>
      </c>
    </row>
    <row r="154" spans="1:7" x14ac:dyDescent="0.25">
      <c r="A154">
        <v>309</v>
      </c>
      <c r="B154" s="6">
        <v>18.117345</v>
      </c>
      <c r="C154" s="1">
        <f t="shared" si="10"/>
        <v>0.1807</v>
      </c>
      <c r="D154" s="1">
        <f t="shared" si="11"/>
        <v>0.15</v>
      </c>
      <c r="E154" s="1">
        <f t="shared" si="12"/>
        <v>0.26</v>
      </c>
      <c r="F154" s="20">
        <f t="shared" si="13"/>
        <v>0.19689999999999999</v>
      </c>
      <c r="G154" s="21">
        <f t="shared" si="14"/>
        <v>0.19689999999999999</v>
      </c>
    </row>
    <row r="155" spans="1:7" x14ac:dyDescent="0.25">
      <c r="A155">
        <v>310</v>
      </c>
      <c r="B155" s="6">
        <v>0</v>
      </c>
      <c r="C155" s="1">
        <v>0</v>
      </c>
      <c r="D155" s="1">
        <v>0</v>
      </c>
      <c r="E155" s="1">
        <v>0</v>
      </c>
      <c r="F155" s="1">
        <v>0</v>
      </c>
      <c r="G155" s="21">
        <f t="shared" si="14"/>
        <v>0</v>
      </c>
    </row>
    <row r="156" spans="1:7" x14ac:dyDescent="0.25">
      <c r="A156">
        <v>311</v>
      </c>
      <c r="B156" s="6">
        <v>0</v>
      </c>
      <c r="C156" s="1">
        <v>0</v>
      </c>
      <c r="D156" s="1">
        <v>0</v>
      </c>
      <c r="E156" s="1">
        <v>0</v>
      </c>
      <c r="F156" s="1">
        <v>0</v>
      </c>
      <c r="G156" s="21">
        <f t="shared" si="14"/>
        <v>0</v>
      </c>
    </row>
    <row r="157" spans="1:7" x14ac:dyDescent="0.25">
      <c r="A157">
        <v>312</v>
      </c>
      <c r="B157" s="6">
        <v>34.484225000000002</v>
      </c>
      <c r="C157" s="1">
        <f t="shared" si="10"/>
        <v>0.1807</v>
      </c>
      <c r="D157" s="1">
        <f t="shared" si="11"/>
        <v>0.15</v>
      </c>
      <c r="E157" s="1">
        <f t="shared" si="12"/>
        <v>0.26</v>
      </c>
      <c r="F157" s="20">
        <f t="shared" si="13"/>
        <v>0.19689999999999999</v>
      </c>
      <c r="G157" s="21">
        <f t="shared" si="14"/>
        <v>0.19689999999999999</v>
      </c>
    </row>
    <row r="158" spans="1:7" x14ac:dyDescent="0.25">
      <c r="A158">
        <v>313</v>
      </c>
      <c r="B158" s="6">
        <v>34.250945599999994</v>
      </c>
      <c r="C158" s="1">
        <f t="shared" si="10"/>
        <v>0.1807</v>
      </c>
      <c r="D158" s="1">
        <f t="shared" si="11"/>
        <v>0.15</v>
      </c>
      <c r="E158" s="1">
        <f t="shared" si="12"/>
        <v>0.26</v>
      </c>
      <c r="F158" s="20">
        <f t="shared" si="13"/>
        <v>0.19689999999999999</v>
      </c>
      <c r="G158" s="21">
        <f t="shared" si="14"/>
        <v>0.19689999999999999</v>
      </c>
    </row>
    <row r="159" spans="1:7" x14ac:dyDescent="0.25">
      <c r="A159">
        <v>314</v>
      </c>
      <c r="B159" s="6">
        <v>24.510190000000001</v>
      </c>
      <c r="C159" s="1">
        <f t="shared" si="10"/>
        <v>0.1807</v>
      </c>
      <c r="D159" s="1">
        <f t="shared" si="11"/>
        <v>0.15</v>
      </c>
      <c r="E159" s="1">
        <f t="shared" si="12"/>
        <v>0.26</v>
      </c>
      <c r="F159" s="20">
        <f t="shared" si="13"/>
        <v>0.19689999999999999</v>
      </c>
      <c r="G159" s="21">
        <f t="shared" si="14"/>
        <v>0.19689999999999999</v>
      </c>
    </row>
    <row r="160" spans="1:7" x14ac:dyDescent="0.25">
      <c r="A160">
        <v>315</v>
      </c>
      <c r="B160" s="6">
        <v>29.298340000000003</v>
      </c>
      <c r="C160" s="1">
        <f t="shared" si="10"/>
        <v>0.1807</v>
      </c>
      <c r="D160" s="1">
        <f t="shared" si="11"/>
        <v>0.15</v>
      </c>
      <c r="E160" s="1">
        <f t="shared" si="12"/>
        <v>0.26</v>
      </c>
      <c r="F160" s="20">
        <f t="shared" si="13"/>
        <v>0.19689999999999999</v>
      </c>
      <c r="G160" s="21">
        <f t="shared" si="14"/>
        <v>0.19689999999999999</v>
      </c>
    </row>
    <row r="161" spans="1:7" x14ac:dyDescent="0.25">
      <c r="A161">
        <v>316</v>
      </c>
      <c r="B161" s="6">
        <v>0</v>
      </c>
      <c r="C161" s="1">
        <v>0</v>
      </c>
      <c r="D161" s="1">
        <v>0</v>
      </c>
      <c r="E161" s="1">
        <v>0</v>
      </c>
      <c r="F161" s="1">
        <v>0</v>
      </c>
      <c r="G161" s="21">
        <f t="shared" si="14"/>
        <v>0</v>
      </c>
    </row>
    <row r="162" spans="1:7" x14ac:dyDescent="0.25">
      <c r="A162">
        <v>317</v>
      </c>
      <c r="B162" s="6">
        <v>0</v>
      </c>
      <c r="C162" s="1">
        <v>0</v>
      </c>
      <c r="D162" s="1">
        <v>0</v>
      </c>
      <c r="E162" s="1">
        <v>0</v>
      </c>
      <c r="F162" s="1">
        <v>0</v>
      </c>
      <c r="G162" s="21">
        <f t="shared" si="14"/>
        <v>0</v>
      </c>
    </row>
    <row r="163" spans="1:7" x14ac:dyDescent="0.25">
      <c r="A163">
        <v>318</v>
      </c>
      <c r="B163" s="6">
        <v>22.069890000000001</v>
      </c>
      <c r="C163" s="1">
        <f t="shared" si="10"/>
        <v>0.1807</v>
      </c>
      <c r="D163" s="1">
        <f t="shared" si="11"/>
        <v>0.15</v>
      </c>
      <c r="E163" s="1">
        <f t="shared" si="12"/>
        <v>0.26</v>
      </c>
      <c r="F163" s="20">
        <f t="shared" si="13"/>
        <v>0.19689999999999999</v>
      </c>
      <c r="G163" s="21">
        <f t="shared" si="14"/>
        <v>0.19689999999999999</v>
      </c>
    </row>
    <row r="164" spans="1:7" x14ac:dyDescent="0.25">
      <c r="A164">
        <v>319</v>
      </c>
      <c r="B164" s="6">
        <v>0</v>
      </c>
      <c r="C164" s="1">
        <v>0</v>
      </c>
      <c r="D164" s="1">
        <v>0</v>
      </c>
      <c r="E164" s="1">
        <v>0</v>
      </c>
      <c r="F164" s="1">
        <v>0</v>
      </c>
      <c r="G164" s="21">
        <f t="shared" si="14"/>
        <v>0</v>
      </c>
    </row>
    <row r="165" spans="1:7" x14ac:dyDescent="0.25">
      <c r="A165">
        <v>320</v>
      </c>
      <c r="B165" s="6">
        <v>31.13682</v>
      </c>
      <c r="C165" s="1">
        <f t="shared" si="10"/>
        <v>0.1807</v>
      </c>
      <c r="D165" s="1">
        <f t="shared" si="11"/>
        <v>0.15</v>
      </c>
      <c r="E165" s="1">
        <f t="shared" si="12"/>
        <v>0.26</v>
      </c>
      <c r="F165" s="20">
        <f t="shared" si="13"/>
        <v>0.19689999999999999</v>
      </c>
      <c r="G165" s="21">
        <f t="shared" si="14"/>
        <v>0.19689999999999999</v>
      </c>
    </row>
    <row r="166" spans="1:7" x14ac:dyDescent="0.25">
      <c r="A166">
        <v>321</v>
      </c>
      <c r="B166" s="6">
        <v>0</v>
      </c>
      <c r="C166" s="1">
        <v>0</v>
      </c>
      <c r="D166" s="1">
        <v>0</v>
      </c>
      <c r="E166" s="1">
        <v>0</v>
      </c>
      <c r="F166" s="1">
        <v>0</v>
      </c>
      <c r="G166" s="21">
        <f t="shared" si="14"/>
        <v>0</v>
      </c>
    </row>
    <row r="167" spans="1:7" x14ac:dyDescent="0.25">
      <c r="A167">
        <v>322</v>
      </c>
      <c r="B167" s="6">
        <v>0</v>
      </c>
      <c r="C167" s="1">
        <v>0</v>
      </c>
      <c r="D167" s="1">
        <v>0</v>
      </c>
      <c r="E167" s="1">
        <v>0</v>
      </c>
      <c r="F167" s="1">
        <v>0</v>
      </c>
      <c r="G167" s="21">
        <f t="shared" si="14"/>
        <v>0</v>
      </c>
    </row>
    <row r="168" spans="1:7" x14ac:dyDescent="0.25">
      <c r="A168">
        <v>323</v>
      </c>
      <c r="B168" s="6">
        <v>0</v>
      </c>
      <c r="C168" s="1">
        <v>0</v>
      </c>
      <c r="D168" s="1">
        <v>0</v>
      </c>
      <c r="E168" s="1">
        <v>0</v>
      </c>
      <c r="F168" s="1">
        <v>0</v>
      </c>
      <c r="G168" s="21">
        <f t="shared" si="14"/>
        <v>0</v>
      </c>
    </row>
    <row r="169" spans="1:7" x14ac:dyDescent="0.25">
      <c r="A169">
        <v>324</v>
      </c>
      <c r="B169" s="6">
        <v>0</v>
      </c>
      <c r="C169" s="1">
        <v>0</v>
      </c>
      <c r="D169" s="1">
        <v>0</v>
      </c>
      <c r="E169" s="1">
        <v>0</v>
      </c>
      <c r="F169" s="1">
        <v>0</v>
      </c>
      <c r="G169" s="21">
        <f t="shared" si="14"/>
        <v>0</v>
      </c>
    </row>
    <row r="170" spans="1:7" x14ac:dyDescent="0.25">
      <c r="A170">
        <v>325</v>
      </c>
      <c r="B170" s="6">
        <v>33.779249999999998</v>
      </c>
      <c r="C170" s="1">
        <f t="shared" si="10"/>
        <v>0.1807</v>
      </c>
      <c r="D170" s="1">
        <f t="shared" si="11"/>
        <v>0.15</v>
      </c>
      <c r="E170" s="1">
        <f t="shared" si="12"/>
        <v>0.26</v>
      </c>
      <c r="F170" s="20">
        <f t="shared" si="13"/>
        <v>0.19689999999999999</v>
      </c>
      <c r="G170" s="21">
        <f t="shared" si="14"/>
        <v>0.19689999999999999</v>
      </c>
    </row>
    <row r="171" spans="1:7" x14ac:dyDescent="0.25">
      <c r="A171">
        <v>326</v>
      </c>
      <c r="B171" s="6">
        <v>33.779249999999998</v>
      </c>
      <c r="C171" s="1">
        <f t="shared" si="10"/>
        <v>0.1807</v>
      </c>
      <c r="D171" s="1">
        <f t="shared" si="11"/>
        <v>0.15</v>
      </c>
      <c r="E171" s="1">
        <f t="shared" si="12"/>
        <v>0.26</v>
      </c>
      <c r="F171" s="20">
        <f t="shared" si="13"/>
        <v>0.19689999999999999</v>
      </c>
      <c r="G171" s="21">
        <f t="shared" si="14"/>
        <v>0.19689999999999999</v>
      </c>
    </row>
    <row r="172" spans="1:7" x14ac:dyDescent="0.25">
      <c r="A172">
        <v>327</v>
      </c>
      <c r="B172" s="6">
        <v>0</v>
      </c>
      <c r="C172" s="1">
        <v>0</v>
      </c>
      <c r="D172" s="1">
        <v>0</v>
      </c>
      <c r="E172" s="1">
        <v>0</v>
      </c>
      <c r="F172" s="1">
        <v>0</v>
      </c>
      <c r="G172" s="21">
        <f t="shared" si="14"/>
        <v>0</v>
      </c>
    </row>
    <row r="173" spans="1:7" x14ac:dyDescent="0.25">
      <c r="A173">
        <v>328</v>
      </c>
      <c r="B173" s="6">
        <v>0</v>
      </c>
      <c r="C173" s="1">
        <v>0</v>
      </c>
      <c r="D173" s="1">
        <v>0</v>
      </c>
      <c r="E173" s="1">
        <v>0</v>
      </c>
      <c r="F173" s="1">
        <v>0</v>
      </c>
      <c r="G173" s="21">
        <f t="shared" si="14"/>
        <v>0</v>
      </c>
    </row>
    <row r="174" spans="1:7" x14ac:dyDescent="0.25">
      <c r="A174">
        <v>329</v>
      </c>
      <c r="B174" s="6">
        <v>33.790882199999999</v>
      </c>
      <c r="C174" s="1">
        <f t="shared" si="10"/>
        <v>0.1807</v>
      </c>
      <c r="D174" s="1">
        <f t="shared" si="11"/>
        <v>0.15</v>
      </c>
      <c r="E174" s="1">
        <f t="shared" si="12"/>
        <v>0.26</v>
      </c>
      <c r="F174" s="20">
        <f t="shared" si="13"/>
        <v>0.19689999999999999</v>
      </c>
      <c r="G174" s="21">
        <f t="shared" si="14"/>
        <v>0.19689999999999999</v>
      </c>
    </row>
    <row r="175" spans="1:7" x14ac:dyDescent="0.25">
      <c r="A175">
        <v>330</v>
      </c>
      <c r="B175" s="6">
        <v>33.944932199999997</v>
      </c>
      <c r="C175" s="1">
        <f t="shared" si="10"/>
        <v>0.1807</v>
      </c>
      <c r="D175" s="1">
        <f t="shared" si="11"/>
        <v>0.15</v>
      </c>
      <c r="E175" s="1">
        <f t="shared" si="12"/>
        <v>0.26</v>
      </c>
      <c r="F175" s="20">
        <f t="shared" si="13"/>
        <v>0.19689999999999999</v>
      </c>
      <c r="G175" s="21">
        <f t="shared" si="14"/>
        <v>0.19689999999999999</v>
      </c>
    </row>
    <row r="176" spans="1:7" x14ac:dyDescent="0.25">
      <c r="A176">
        <v>331</v>
      </c>
      <c r="B176" s="6">
        <v>27.158735</v>
      </c>
      <c r="C176" s="1">
        <f t="shared" si="10"/>
        <v>0.1807</v>
      </c>
      <c r="D176" s="1">
        <f t="shared" si="11"/>
        <v>0.15</v>
      </c>
      <c r="E176" s="1">
        <f t="shared" si="12"/>
        <v>0.26</v>
      </c>
      <c r="F176" s="20">
        <f t="shared" si="13"/>
        <v>0.19689999999999999</v>
      </c>
      <c r="G176" s="21">
        <f t="shared" si="14"/>
        <v>0.19689999999999999</v>
      </c>
    </row>
    <row r="177" spans="1:7" x14ac:dyDescent="0.25">
      <c r="A177">
        <v>332</v>
      </c>
      <c r="B177" s="6">
        <v>33.943705599999994</v>
      </c>
      <c r="C177" s="1">
        <f t="shared" si="10"/>
        <v>0.1807</v>
      </c>
      <c r="D177" s="1">
        <f t="shared" si="11"/>
        <v>0.15</v>
      </c>
      <c r="E177" s="1">
        <f t="shared" si="12"/>
        <v>0.26</v>
      </c>
      <c r="F177" s="20">
        <f t="shared" si="13"/>
        <v>0.19689999999999999</v>
      </c>
      <c r="G177" s="21">
        <f t="shared" si="14"/>
        <v>0.19689999999999999</v>
      </c>
    </row>
    <row r="178" spans="1:7" x14ac:dyDescent="0.25">
      <c r="A178">
        <v>333</v>
      </c>
      <c r="B178" s="6">
        <v>33.943705599999994</v>
      </c>
      <c r="C178" s="1">
        <f t="shared" si="10"/>
        <v>0.1807</v>
      </c>
      <c r="D178" s="1">
        <f t="shared" si="11"/>
        <v>0.15</v>
      </c>
      <c r="E178" s="1">
        <f t="shared" si="12"/>
        <v>0.26</v>
      </c>
      <c r="F178" s="20">
        <f t="shared" si="13"/>
        <v>0.19689999999999999</v>
      </c>
      <c r="G178" s="21">
        <f t="shared" si="14"/>
        <v>0.19689999999999999</v>
      </c>
    </row>
    <row r="179" spans="1:7" x14ac:dyDescent="0.25">
      <c r="A179">
        <v>334</v>
      </c>
      <c r="B179" s="6">
        <v>33.586625599999998</v>
      </c>
      <c r="C179" s="1">
        <f t="shared" si="10"/>
        <v>0.1807</v>
      </c>
      <c r="D179" s="1">
        <f t="shared" si="11"/>
        <v>0.15</v>
      </c>
      <c r="E179" s="1">
        <f t="shared" si="12"/>
        <v>0.26</v>
      </c>
      <c r="F179" s="20">
        <f t="shared" si="13"/>
        <v>0.19689999999999999</v>
      </c>
      <c r="G179" s="21">
        <f t="shared" si="14"/>
        <v>0.19689999999999999</v>
      </c>
    </row>
    <row r="180" spans="1:7" x14ac:dyDescent="0.25">
      <c r="A180">
        <v>335</v>
      </c>
      <c r="B180" s="6">
        <v>33.943705599999994</v>
      </c>
      <c r="C180" s="1">
        <f t="shared" si="10"/>
        <v>0.1807</v>
      </c>
      <c r="D180" s="1">
        <f t="shared" si="11"/>
        <v>0.15</v>
      </c>
      <c r="E180" s="1">
        <f t="shared" si="12"/>
        <v>0.26</v>
      </c>
      <c r="F180" s="20">
        <f t="shared" si="13"/>
        <v>0.19689999999999999</v>
      </c>
      <c r="G180" s="21">
        <f t="shared" si="14"/>
        <v>0.19689999999999999</v>
      </c>
    </row>
    <row r="181" spans="1:7" x14ac:dyDescent="0.25">
      <c r="A181">
        <v>336</v>
      </c>
      <c r="B181" s="6">
        <v>23.944240000000001</v>
      </c>
      <c r="C181" s="1">
        <f t="shared" si="10"/>
        <v>0.1807</v>
      </c>
      <c r="D181" s="1">
        <f t="shared" si="11"/>
        <v>0.15</v>
      </c>
      <c r="E181" s="1">
        <f t="shared" si="12"/>
        <v>0.26</v>
      </c>
      <c r="F181" s="20">
        <f t="shared" si="13"/>
        <v>0.19689999999999999</v>
      </c>
      <c r="G181" s="21">
        <f t="shared" si="14"/>
        <v>0.19689999999999999</v>
      </c>
    </row>
    <row r="182" spans="1:7" x14ac:dyDescent="0.25">
      <c r="A182">
        <v>337</v>
      </c>
      <c r="B182" s="6">
        <v>14.41024</v>
      </c>
      <c r="C182" s="1">
        <f t="shared" si="10"/>
        <v>0.1807</v>
      </c>
      <c r="D182" s="1">
        <f t="shared" si="11"/>
        <v>0.15</v>
      </c>
      <c r="E182" s="1">
        <f t="shared" si="12"/>
        <v>0.26</v>
      </c>
      <c r="F182" s="20">
        <f t="shared" si="13"/>
        <v>0.19689999999999999</v>
      </c>
      <c r="G182" s="21">
        <f t="shared" si="14"/>
        <v>0.19689999999999999</v>
      </c>
    </row>
    <row r="183" spans="1:7" x14ac:dyDescent="0.25">
      <c r="A183">
        <v>338</v>
      </c>
      <c r="B183" s="6">
        <v>15.115120000000001</v>
      </c>
      <c r="C183" s="1">
        <f t="shared" si="10"/>
        <v>0.1807</v>
      </c>
      <c r="D183" s="1">
        <f t="shared" si="11"/>
        <v>0.15</v>
      </c>
      <c r="E183" s="1">
        <f t="shared" si="12"/>
        <v>0.26</v>
      </c>
      <c r="F183" s="20">
        <f t="shared" si="13"/>
        <v>0.19689999999999999</v>
      </c>
      <c r="G183" s="21">
        <f t="shared" si="14"/>
        <v>0.19689999999999999</v>
      </c>
    </row>
    <row r="184" spans="1:7" x14ac:dyDescent="0.25">
      <c r="A184">
        <v>339</v>
      </c>
      <c r="B184" s="6">
        <v>16.790240000000001</v>
      </c>
      <c r="C184" s="1">
        <f t="shared" si="10"/>
        <v>0.1807</v>
      </c>
      <c r="D184" s="1">
        <f t="shared" si="11"/>
        <v>0.15</v>
      </c>
      <c r="E184" s="1">
        <f t="shared" si="12"/>
        <v>0.26</v>
      </c>
      <c r="F184" s="20">
        <f t="shared" si="13"/>
        <v>0.19689999999999999</v>
      </c>
      <c r="G184" s="21">
        <f t="shared" si="14"/>
        <v>0.19689999999999999</v>
      </c>
    </row>
    <row r="185" spans="1:7" x14ac:dyDescent="0.25">
      <c r="A185">
        <v>340</v>
      </c>
      <c r="B185" s="6">
        <v>26.784320000000001</v>
      </c>
      <c r="C185" s="1">
        <f t="shared" si="10"/>
        <v>0.1807</v>
      </c>
      <c r="D185" s="1">
        <f t="shared" si="11"/>
        <v>0.15</v>
      </c>
      <c r="E185" s="1">
        <f t="shared" si="12"/>
        <v>0.26</v>
      </c>
      <c r="F185" s="20">
        <f t="shared" si="13"/>
        <v>0.19689999999999999</v>
      </c>
      <c r="G185" s="21">
        <f t="shared" si="14"/>
        <v>0.19689999999999999</v>
      </c>
    </row>
    <row r="186" spans="1:7" x14ac:dyDescent="0.25">
      <c r="A186">
        <v>341</v>
      </c>
      <c r="B186" s="6">
        <v>34.155067399999993</v>
      </c>
      <c r="C186" s="1">
        <f t="shared" si="10"/>
        <v>0.1807</v>
      </c>
      <c r="D186" s="1">
        <f t="shared" si="11"/>
        <v>0.15</v>
      </c>
      <c r="E186" s="1">
        <f t="shared" si="12"/>
        <v>0.26</v>
      </c>
      <c r="F186" s="20">
        <f t="shared" si="13"/>
        <v>0.19689999999999999</v>
      </c>
      <c r="G186" s="21">
        <f t="shared" si="14"/>
        <v>0.19689999999999999</v>
      </c>
    </row>
    <row r="187" spans="1:7" x14ac:dyDescent="0.25">
      <c r="A187">
        <v>342</v>
      </c>
      <c r="B187" s="6">
        <v>16.602679999999999</v>
      </c>
      <c r="C187" s="1">
        <f t="shared" si="10"/>
        <v>0.1807</v>
      </c>
      <c r="D187" s="1">
        <f t="shared" si="11"/>
        <v>0.15</v>
      </c>
      <c r="E187" s="1">
        <f t="shared" si="12"/>
        <v>0.26</v>
      </c>
      <c r="F187" s="20">
        <f t="shared" si="13"/>
        <v>0.19689999999999999</v>
      </c>
      <c r="G187" s="21">
        <f t="shared" si="14"/>
        <v>0.19689999999999999</v>
      </c>
    </row>
    <row r="188" spans="1:7" x14ac:dyDescent="0.25">
      <c r="A188">
        <v>343</v>
      </c>
      <c r="B188" s="6">
        <v>27.463735</v>
      </c>
      <c r="C188" s="1">
        <f t="shared" si="10"/>
        <v>0.1807</v>
      </c>
      <c r="D188" s="1">
        <f t="shared" si="11"/>
        <v>0.15</v>
      </c>
      <c r="E188" s="1">
        <f t="shared" si="12"/>
        <v>0.26</v>
      </c>
      <c r="F188" s="20">
        <f t="shared" si="13"/>
        <v>0.19689999999999999</v>
      </c>
      <c r="G188" s="21">
        <f t="shared" si="14"/>
        <v>0.19689999999999999</v>
      </c>
    </row>
    <row r="189" spans="1:7" x14ac:dyDescent="0.25">
      <c r="A189">
        <v>344</v>
      </c>
      <c r="B189" s="6">
        <v>0</v>
      </c>
      <c r="C189" s="1">
        <v>0</v>
      </c>
      <c r="D189" s="1">
        <v>0</v>
      </c>
      <c r="E189" s="1">
        <v>0</v>
      </c>
      <c r="F189" s="1">
        <v>0</v>
      </c>
      <c r="G189" s="21">
        <f t="shared" si="14"/>
        <v>0</v>
      </c>
    </row>
    <row r="190" spans="1:7" x14ac:dyDescent="0.25">
      <c r="A190">
        <v>345</v>
      </c>
      <c r="B190" s="6">
        <v>0</v>
      </c>
      <c r="C190" s="1">
        <v>0</v>
      </c>
      <c r="D190" s="1">
        <v>0</v>
      </c>
      <c r="E190" s="1">
        <v>0</v>
      </c>
      <c r="F190" s="1">
        <v>0</v>
      </c>
      <c r="G190" s="21">
        <f t="shared" si="14"/>
        <v>0</v>
      </c>
    </row>
    <row r="191" spans="1:7" x14ac:dyDescent="0.25">
      <c r="A191">
        <v>346</v>
      </c>
      <c r="B191" s="6">
        <v>0</v>
      </c>
      <c r="C191" s="1">
        <v>0</v>
      </c>
      <c r="D191" s="1">
        <v>0</v>
      </c>
      <c r="E191" s="1">
        <v>0</v>
      </c>
      <c r="F191" s="1">
        <v>0</v>
      </c>
      <c r="G191" s="21">
        <f t="shared" si="14"/>
        <v>0</v>
      </c>
    </row>
    <row r="192" spans="1:7" x14ac:dyDescent="0.25">
      <c r="A192">
        <v>347</v>
      </c>
      <c r="B192" s="6">
        <v>0</v>
      </c>
      <c r="C192" s="1">
        <v>0</v>
      </c>
      <c r="D192" s="1">
        <v>0</v>
      </c>
      <c r="E192" s="1">
        <v>0</v>
      </c>
      <c r="F192" s="1">
        <v>0</v>
      </c>
      <c r="G192" s="21">
        <f t="shared" si="14"/>
        <v>0</v>
      </c>
    </row>
    <row r="193" spans="1:7" x14ac:dyDescent="0.25">
      <c r="A193">
        <v>348</v>
      </c>
      <c r="B193" s="6">
        <v>35.655827799999997</v>
      </c>
      <c r="C193" s="1">
        <f t="shared" si="10"/>
        <v>0.1807</v>
      </c>
      <c r="D193" s="1">
        <f t="shared" si="11"/>
        <v>0.15</v>
      </c>
      <c r="E193" s="1">
        <f t="shared" si="12"/>
        <v>0.26</v>
      </c>
      <c r="F193" s="20">
        <f t="shared" si="13"/>
        <v>0.19689999999999999</v>
      </c>
      <c r="G193" s="21">
        <f t="shared" si="14"/>
        <v>0.19689999999999999</v>
      </c>
    </row>
    <row r="194" spans="1:7" x14ac:dyDescent="0.25">
      <c r="A194">
        <v>349</v>
      </c>
      <c r="B194" s="6">
        <v>26.30134</v>
      </c>
      <c r="C194" s="1">
        <f t="shared" si="10"/>
        <v>0.1807</v>
      </c>
      <c r="D194" s="1">
        <f t="shared" si="11"/>
        <v>0.15</v>
      </c>
      <c r="E194" s="1">
        <f t="shared" si="12"/>
        <v>0.26</v>
      </c>
      <c r="F194" s="20">
        <f t="shared" si="13"/>
        <v>0.19689999999999999</v>
      </c>
      <c r="G194" s="21">
        <f t="shared" si="14"/>
        <v>0.19689999999999999</v>
      </c>
    </row>
    <row r="195" spans="1:7" x14ac:dyDescent="0.25">
      <c r="A195">
        <v>350</v>
      </c>
      <c r="B195" s="6">
        <v>33.223394999999996</v>
      </c>
      <c r="C195" s="1">
        <f t="shared" si="10"/>
        <v>0.1807</v>
      </c>
      <c r="D195" s="1">
        <f t="shared" si="11"/>
        <v>0.15</v>
      </c>
      <c r="E195" s="1">
        <f t="shared" si="12"/>
        <v>0.26</v>
      </c>
      <c r="F195" s="20">
        <f t="shared" si="13"/>
        <v>0.19689999999999999</v>
      </c>
      <c r="G195" s="21">
        <f t="shared" si="14"/>
        <v>0.19689999999999999</v>
      </c>
    </row>
    <row r="196" spans="1:7" x14ac:dyDescent="0.25">
      <c r="A196">
        <v>351</v>
      </c>
      <c r="B196" s="6">
        <v>33.157625599999996</v>
      </c>
      <c r="C196" s="1">
        <f t="shared" si="10"/>
        <v>0.1807</v>
      </c>
      <c r="D196" s="1">
        <f t="shared" si="11"/>
        <v>0.15</v>
      </c>
      <c r="E196" s="1">
        <f t="shared" si="12"/>
        <v>0.26</v>
      </c>
      <c r="F196" s="20">
        <f t="shared" si="13"/>
        <v>0.19689999999999999</v>
      </c>
      <c r="G196" s="21">
        <f t="shared" si="14"/>
        <v>0.19689999999999999</v>
      </c>
    </row>
    <row r="197" spans="1:7" x14ac:dyDescent="0.25">
      <c r="A197">
        <v>352</v>
      </c>
      <c r="B197" s="6">
        <v>39.387063399999995</v>
      </c>
      <c r="C197" s="1">
        <f t="shared" ref="C197:C256" si="15">0.1807+0.1019*EXP(-3.53*B197)</f>
        <v>0.1807</v>
      </c>
      <c r="D197" s="1">
        <f t="shared" ref="D197:D256" si="16">0.15+0.31*EXP(-12.7*B197)</f>
        <v>0.15</v>
      </c>
      <c r="E197" s="1">
        <f t="shared" ref="E197:E256" si="17">0.26+0.1068*EXP(-4.9*B197)</f>
        <v>0.26</v>
      </c>
      <c r="F197" s="20">
        <f t="shared" ref="F197:F256" si="18">AVERAGE(C197:E197)</f>
        <v>0.19689999999999999</v>
      </c>
      <c r="G197" s="21">
        <f t="shared" ref="G197:G261" si="19">IFERROR(F197,0)</f>
        <v>0.19689999999999999</v>
      </c>
    </row>
    <row r="198" spans="1:7" x14ac:dyDescent="0.25">
      <c r="A198">
        <v>353</v>
      </c>
      <c r="B198" s="6">
        <v>0</v>
      </c>
      <c r="C198" s="1">
        <v>0</v>
      </c>
      <c r="D198" s="1">
        <v>0</v>
      </c>
      <c r="E198" s="1">
        <v>0</v>
      </c>
      <c r="F198" s="1">
        <v>0</v>
      </c>
      <c r="G198" s="21">
        <f t="shared" si="19"/>
        <v>0</v>
      </c>
    </row>
    <row r="199" spans="1:7" x14ac:dyDescent="0.25">
      <c r="A199">
        <v>354</v>
      </c>
      <c r="B199" s="6">
        <v>22.748195000000003</v>
      </c>
      <c r="C199" s="1">
        <f t="shared" si="15"/>
        <v>0.1807</v>
      </c>
      <c r="D199" s="1">
        <f t="shared" si="16"/>
        <v>0.15</v>
      </c>
      <c r="E199" s="1">
        <f t="shared" si="17"/>
        <v>0.26</v>
      </c>
      <c r="F199" s="20">
        <f t="shared" si="18"/>
        <v>0.19689999999999999</v>
      </c>
      <c r="G199" s="21">
        <f t="shared" si="19"/>
        <v>0.19689999999999999</v>
      </c>
    </row>
    <row r="200" spans="1:7" x14ac:dyDescent="0.25">
      <c r="A200">
        <v>355</v>
      </c>
      <c r="B200" s="6">
        <v>35.593465599999995</v>
      </c>
      <c r="C200" s="1">
        <f t="shared" si="15"/>
        <v>0.1807</v>
      </c>
      <c r="D200" s="1">
        <f t="shared" si="16"/>
        <v>0.15</v>
      </c>
      <c r="E200" s="1">
        <f t="shared" si="17"/>
        <v>0.26</v>
      </c>
      <c r="F200" s="20">
        <f t="shared" si="18"/>
        <v>0.19689999999999999</v>
      </c>
      <c r="G200" s="21">
        <f t="shared" si="19"/>
        <v>0.19689999999999999</v>
      </c>
    </row>
    <row r="201" spans="1:7" x14ac:dyDescent="0.25">
      <c r="A201">
        <v>356</v>
      </c>
      <c r="B201" s="6">
        <v>35.593465599999995</v>
      </c>
      <c r="C201" s="1">
        <f t="shared" si="15"/>
        <v>0.1807</v>
      </c>
      <c r="D201" s="1">
        <f t="shared" si="16"/>
        <v>0.15</v>
      </c>
      <c r="E201" s="1">
        <f t="shared" si="17"/>
        <v>0.26</v>
      </c>
      <c r="F201" s="20">
        <f t="shared" si="18"/>
        <v>0.19689999999999999</v>
      </c>
      <c r="G201" s="21">
        <f t="shared" si="19"/>
        <v>0.19689999999999999</v>
      </c>
    </row>
    <row r="202" spans="1:7" x14ac:dyDescent="0.25">
      <c r="A202">
        <v>357</v>
      </c>
      <c r="B202" s="6">
        <v>29.298340000000003</v>
      </c>
      <c r="C202" s="1">
        <f t="shared" si="15"/>
        <v>0.1807</v>
      </c>
      <c r="D202" s="1">
        <f t="shared" si="16"/>
        <v>0.15</v>
      </c>
      <c r="E202" s="1">
        <f t="shared" si="17"/>
        <v>0.26</v>
      </c>
      <c r="F202" s="20">
        <f t="shared" si="18"/>
        <v>0.19689999999999999</v>
      </c>
      <c r="G202" s="21">
        <f t="shared" si="19"/>
        <v>0.19689999999999999</v>
      </c>
    </row>
    <row r="203" spans="1:7" x14ac:dyDescent="0.25">
      <c r="A203">
        <v>358</v>
      </c>
      <c r="B203" s="6">
        <v>0</v>
      </c>
      <c r="C203" s="1">
        <v>0</v>
      </c>
      <c r="D203" s="1">
        <v>0</v>
      </c>
      <c r="E203" s="1">
        <v>0</v>
      </c>
      <c r="F203" s="1">
        <v>0</v>
      </c>
      <c r="G203" s="21">
        <f t="shared" si="19"/>
        <v>0</v>
      </c>
    </row>
    <row r="204" spans="1:7" x14ac:dyDescent="0.25">
      <c r="A204">
        <v>359</v>
      </c>
      <c r="B204" s="6">
        <v>37.221218999999991</v>
      </c>
      <c r="C204" s="1">
        <f t="shared" si="15"/>
        <v>0.1807</v>
      </c>
      <c r="D204" s="1">
        <f t="shared" si="16"/>
        <v>0.15</v>
      </c>
      <c r="E204" s="1">
        <f t="shared" si="17"/>
        <v>0.26</v>
      </c>
      <c r="F204" s="20">
        <f t="shared" si="18"/>
        <v>0.19689999999999999</v>
      </c>
      <c r="G204" s="21">
        <f t="shared" si="19"/>
        <v>0.19689999999999999</v>
      </c>
    </row>
    <row r="205" spans="1:7" x14ac:dyDescent="0.25">
      <c r="A205">
        <v>360</v>
      </c>
      <c r="B205" s="6">
        <v>0</v>
      </c>
      <c r="C205" s="1">
        <v>0</v>
      </c>
      <c r="D205" s="1">
        <v>0</v>
      </c>
      <c r="E205" s="1">
        <v>0</v>
      </c>
      <c r="F205" s="1">
        <v>0</v>
      </c>
      <c r="G205" s="21">
        <f t="shared" si="19"/>
        <v>0</v>
      </c>
    </row>
    <row r="206" spans="1:7" x14ac:dyDescent="0.25">
      <c r="A206">
        <v>361</v>
      </c>
      <c r="B206" s="6">
        <v>0</v>
      </c>
      <c r="C206" s="1">
        <v>0</v>
      </c>
      <c r="D206" s="1">
        <v>0</v>
      </c>
      <c r="E206" s="1">
        <v>0</v>
      </c>
      <c r="F206" s="1">
        <v>0</v>
      </c>
      <c r="G206" s="21">
        <f t="shared" si="19"/>
        <v>0</v>
      </c>
    </row>
    <row r="207" spans="1:7" x14ac:dyDescent="0.25">
      <c r="A207">
        <v>362</v>
      </c>
      <c r="B207" s="6">
        <v>33.293265599999998</v>
      </c>
      <c r="C207" s="1">
        <f t="shared" si="15"/>
        <v>0.1807</v>
      </c>
      <c r="D207" s="1">
        <f t="shared" si="16"/>
        <v>0.15</v>
      </c>
      <c r="E207" s="1">
        <f t="shared" si="17"/>
        <v>0.26</v>
      </c>
      <c r="F207" s="20">
        <f t="shared" si="18"/>
        <v>0.19689999999999999</v>
      </c>
      <c r="G207" s="21">
        <f t="shared" si="19"/>
        <v>0.19689999999999999</v>
      </c>
    </row>
    <row r="208" spans="1:7" x14ac:dyDescent="0.25">
      <c r="A208">
        <v>363</v>
      </c>
      <c r="B208" s="6">
        <v>35.593465599999995</v>
      </c>
      <c r="C208" s="1">
        <f t="shared" si="15"/>
        <v>0.1807</v>
      </c>
      <c r="D208" s="1">
        <f t="shared" si="16"/>
        <v>0.15</v>
      </c>
      <c r="E208" s="1">
        <f t="shared" si="17"/>
        <v>0.26</v>
      </c>
      <c r="F208" s="20">
        <f t="shared" si="18"/>
        <v>0.19689999999999999</v>
      </c>
      <c r="G208" s="21">
        <f t="shared" si="19"/>
        <v>0.19689999999999999</v>
      </c>
    </row>
    <row r="209" spans="1:7" x14ac:dyDescent="0.25">
      <c r="A209">
        <v>364</v>
      </c>
      <c r="B209" s="6">
        <v>33.157625599999996</v>
      </c>
      <c r="C209" s="1">
        <f t="shared" si="15"/>
        <v>0.1807</v>
      </c>
      <c r="D209" s="1">
        <f t="shared" si="16"/>
        <v>0.15</v>
      </c>
      <c r="E209" s="1">
        <f t="shared" si="17"/>
        <v>0.26</v>
      </c>
      <c r="F209" s="20">
        <f t="shared" si="18"/>
        <v>0.19689999999999999</v>
      </c>
      <c r="G209" s="21">
        <f t="shared" si="19"/>
        <v>0.19689999999999999</v>
      </c>
    </row>
    <row r="210" spans="1:7" x14ac:dyDescent="0.25">
      <c r="A210">
        <v>365</v>
      </c>
      <c r="B210" s="6">
        <v>33.818654799999997</v>
      </c>
      <c r="C210" s="1">
        <f t="shared" si="15"/>
        <v>0.1807</v>
      </c>
      <c r="D210" s="1">
        <f t="shared" si="16"/>
        <v>0.15</v>
      </c>
      <c r="E210" s="1">
        <f t="shared" si="17"/>
        <v>0.26</v>
      </c>
      <c r="F210" s="20">
        <f t="shared" si="18"/>
        <v>0.19689999999999999</v>
      </c>
      <c r="G210" s="21">
        <f t="shared" si="19"/>
        <v>0.19689999999999999</v>
      </c>
    </row>
    <row r="211" spans="1:7" x14ac:dyDescent="0.25">
      <c r="A211">
        <v>366</v>
      </c>
      <c r="B211" s="6">
        <v>35.374013399999995</v>
      </c>
      <c r="C211" s="1">
        <f t="shared" si="15"/>
        <v>0.1807</v>
      </c>
      <c r="D211" s="1">
        <f t="shared" si="16"/>
        <v>0.15</v>
      </c>
      <c r="E211" s="1">
        <f t="shared" si="17"/>
        <v>0.26</v>
      </c>
      <c r="F211" s="20">
        <f t="shared" si="18"/>
        <v>0.19689999999999999</v>
      </c>
      <c r="G211" s="21">
        <f t="shared" si="19"/>
        <v>0.19689999999999999</v>
      </c>
    </row>
    <row r="212" spans="1:7" x14ac:dyDescent="0.25">
      <c r="A212">
        <v>367</v>
      </c>
      <c r="B212" s="6">
        <v>22.069890000000001</v>
      </c>
      <c r="C212" s="1">
        <f t="shared" si="15"/>
        <v>0.1807</v>
      </c>
      <c r="D212" s="1">
        <f t="shared" si="16"/>
        <v>0.15</v>
      </c>
      <c r="E212" s="1">
        <f t="shared" si="17"/>
        <v>0.26</v>
      </c>
      <c r="F212" s="20">
        <f t="shared" si="18"/>
        <v>0.19689999999999999</v>
      </c>
      <c r="G212" s="21">
        <f t="shared" si="19"/>
        <v>0.19689999999999999</v>
      </c>
    </row>
    <row r="213" spans="1:7" x14ac:dyDescent="0.25">
      <c r="A213">
        <v>368</v>
      </c>
      <c r="B213" s="6">
        <v>31.430025000000001</v>
      </c>
      <c r="C213" s="1">
        <f t="shared" si="15"/>
        <v>0.1807</v>
      </c>
      <c r="D213" s="1">
        <f t="shared" si="16"/>
        <v>0.15</v>
      </c>
      <c r="E213" s="1">
        <f t="shared" si="17"/>
        <v>0.26</v>
      </c>
      <c r="F213" s="20">
        <f t="shared" si="18"/>
        <v>0.19689999999999999</v>
      </c>
      <c r="G213" s="21">
        <f t="shared" si="19"/>
        <v>0.19689999999999999</v>
      </c>
    </row>
    <row r="214" spans="1:7" x14ac:dyDescent="0.25">
      <c r="A214">
        <v>369</v>
      </c>
      <c r="B214" s="6">
        <v>0</v>
      </c>
      <c r="C214" s="1">
        <v>0</v>
      </c>
      <c r="D214" s="1">
        <v>0</v>
      </c>
      <c r="E214" s="1">
        <v>0</v>
      </c>
      <c r="F214" s="1">
        <v>0</v>
      </c>
      <c r="G214" s="21">
        <f t="shared" si="19"/>
        <v>0</v>
      </c>
    </row>
    <row r="215" spans="1:7" x14ac:dyDescent="0.25">
      <c r="A215">
        <v>370</v>
      </c>
      <c r="B215" s="6">
        <v>0</v>
      </c>
      <c r="C215" s="1">
        <v>0</v>
      </c>
      <c r="D215" s="1">
        <v>0</v>
      </c>
      <c r="E215" s="1">
        <v>0</v>
      </c>
      <c r="F215" s="1">
        <v>0</v>
      </c>
      <c r="G215" s="21">
        <f t="shared" si="19"/>
        <v>0</v>
      </c>
    </row>
    <row r="216" spans="1:7" x14ac:dyDescent="0.25">
      <c r="A216">
        <v>371</v>
      </c>
      <c r="B216" s="6">
        <v>34.666793399999996</v>
      </c>
      <c r="C216" s="1">
        <f t="shared" si="15"/>
        <v>0.1807</v>
      </c>
      <c r="D216" s="1">
        <f t="shared" si="16"/>
        <v>0.15</v>
      </c>
      <c r="E216" s="1">
        <f t="shared" si="17"/>
        <v>0.26</v>
      </c>
      <c r="F216" s="20">
        <f t="shared" si="18"/>
        <v>0.19689999999999999</v>
      </c>
      <c r="G216" s="21">
        <f t="shared" si="19"/>
        <v>0.19689999999999999</v>
      </c>
    </row>
    <row r="217" spans="1:7" x14ac:dyDescent="0.25">
      <c r="B217" s="6"/>
      <c r="C217" s="1"/>
      <c r="D217" s="1"/>
      <c r="E217" s="1"/>
      <c r="F217" s="20"/>
      <c r="G217" s="21"/>
    </row>
    <row r="218" spans="1:7" x14ac:dyDescent="0.25">
      <c r="A218">
        <v>401</v>
      </c>
      <c r="B218" s="6">
        <v>14.687560000000001</v>
      </c>
      <c r="C218" s="1">
        <f t="shared" si="15"/>
        <v>0.1807</v>
      </c>
      <c r="D218" s="1">
        <f t="shared" si="16"/>
        <v>0.15</v>
      </c>
      <c r="E218" s="1">
        <f t="shared" si="17"/>
        <v>0.26</v>
      </c>
      <c r="F218" s="20">
        <f t="shared" si="18"/>
        <v>0.19689999999999999</v>
      </c>
      <c r="G218" s="21">
        <f t="shared" si="19"/>
        <v>0.19689999999999999</v>
      </c>
    </row>
    <row r="219" spans="1:7" x14ac:dyDescent="0.25">
      <c r="A219">
        <v>402</v>
      </c>
      <c r="B219" s="6">
        <v>0</v>
      </c>
      <c r="C219" s="1">
        <v>0</v>
      </c>
      <c r="D219" s="1">
        <v>0</v>
      </c>
      <c r="E219" s="1">
        <v>0</v>
      </c>
      <c r="F219" s="1">
        <v>0</v>
      </c>
      <c r="G219" s="21">
        <f t="shared" si="19"/>
        <v>0</v>
      </c>
    </row>
    <row r="220" spans="1:7" x14ac:dyDescent="0.25">
      <c r="A220">
        <v>403</v>
      </c>
      <c r="B220" s="6">
        <v>28.406835000000001</v>
      </c>
      <c r="C220" s="1">
        <f t="shared" si="15"/>
        <v>0.1807</v>
      </c>
      <c r="D220" s="1">
        <f t="shared" si="16"/>
        <v>0.15</v>
      </c>
      <c r="E220" s="1">
        <f t="shared" si="17"/>
        <v>0.26</v>
      </c>
      <c r="F220" s="20">
        <f t="shared" si="18"/>
        <v>0.19689999999999999</v>
      </c>
      <c r="G220" s="21">
        <f t="shared" si="19"/>
        <v>0.19689999999999999</v>
      </c>
    </row>
    <row r="221" spans="1:7" x14ac:dyDescent="0.25">
      <c r="A221">
        <v>404</v>
      </c>
      <c r="B221" s="6">
        <v>0</v>
      </c>
      <c r="C221" s="1">
        <v>0</v>
      </c>
      <c r="D221" s="1">
        <v>0</v>
      </c>
      <c r="E221" s="1">
        <v>0</v>
      </c>
      <c r="F221" s="1">
        <v>0</v>
      </c>
      <c r="G221" s="21">
        <f t="shared" si="19"/>
        <v>0</v>
      </c>
    </row>
    <row r="222" spans="1:7" x14ac:dyDescent="0.25">
      <c r="A222">
        <v>405</v>
      </c>
      <c r="B222" s="6">
        <v>0</v>
      </c>
      <c r="C222" s="1">
        <v>0</v>
      </c>
      <c r="D222" s="1">
        <v>0</v>
      </c>
      <c r="E222" s="1">
        <v>0</v>
      </c>
      <c r="F222" s="1">
        <v>0</v>
      </c>
      <c r="G222" s="21">
        <f t="shared" si="19"/>
        <v>0</v>
      </c>
    </row>
    <row r="223" spans="1:7" x14ac:dyDescent="0.25">
      <c r="A223">
        <v>406</v>
      </c>
      <c r="B223" s="6">
        <v>0</v>
      </c>
      <c r="C223" s="1">
        <v>0</v>
      </c>
      <c r="D223" s="1">
        <v>0</v>
      </c>
      <c r="E223" s="1">
        <v>0</v>
      </c>
      <c r="F223" s="1">
        <v>0</v>
      </c>
      <c r="G223" s="21">
        <f t="shared" si="19"/>
        <v>0</v>
      </c>
    </row>
    <row r="224" spans="1:7" x14ac:dyDescent="0.25">
      <c r="A224">
        <v>407</v>
      </c>
      <c r="B224" s="6">
        <v>0</v>
      </c>
      <c r="C224" s="1">
        <v>0</v>
      </c>
      <c r="D224" s="1">
        <v>0</v>
      </c>
      <c r="E224" s="1">
        <v>0</v>
      </c>
      <c r="F224" s="1">
        <v>0</v>
      </c>
      <c r="G224" s="21">
        <f t="shared" si="19"/>
        <v>0</v>
      </c>
    </row>
    <row r="225" spans="1:7" x14ac:dyDescent="0.25">
      <c r="A225">
        <v>408</v>
      </c>
      <c r="B225" s="6">
        <v>0</v>
      </c>
      <c r="C225" s="1">
        <v>0</v>
      </c>
      <c r="D225" s="1">
        <v>0</v>
      </c>
      <c r="E225" s="1">
        <v>0</v>
      </c>
      <c r="F225" s="1">
        <v>0</v>
      </c>
      <c r="G225" s="21">
        <f t="shared" si="19"/>
        <v>0</v>
      </c>
    </row>
    <row r="226" spans="1:7" x14ac:dyDescent="0.25">
      <c r="A226">
        <v>409</v>
      </c>
      <c r="B226" s="6">
        <v>0</v>
      </c>
      <c r="C226" s="1">
        <v>0</v>
      </c>
      <c r="D226" s="1">
        <v>0</v>
      </c>
      <c r="E226" s="1">
        <v>0</v>
      </c>
      <c r="F226" s="1">
        <v>0</v>
      </c>
      <c r="G226" s="21">
        <f t="shared" si="19"/>
        <v>0</v>
      </c>
    </row>
    <row r="227" spans="1:7" x14ac:dyDescent="0.25">
      <c r="A227">
        <v>410</v>
      </c>
      <c r="B227" s="6">
        <v>0</v>
      </c>
      <c r="C227" s="1">
        <v>0</v>
      </c>
      <c r="D227" s="1">
        <v>0</v>
      </c>
      <c r="E227" s="1">
        <v>0</v>
      </c>
      <c r="F227" s="1">
        <v>0</v>
      </c>
      <c r="G227" s="21">
        <f t="shared" si="19"/>
        <v>0</v>
      </c>
    </row>
    <row r="228" spans="1:7" x14ac:dyDescent="0.25">
      <c r="A228">
        <v>411</v>
      </c>
      <c r="B228" s="6">
        <v>0</v>
      </c>
      <c r="C228" s="1">
        <v>0</v>
      </c>
      <c r="D228" s="1">
        <v>0</v>
      </c>
      <c r="E228" s="1">
        <v>0</v>
      </c>
      <c r="F228" s="1">
        <v>0</v>
      </c>
      <c r="G228" s="21">
        <f t="shared" si="19"/>
        <v>0</v>
      </c>
    </row>
    <row r="229" spans="1:7" x14ac:dyDescent="0.25">
      <c r="A229">
        <v>412</v>
      </c>
      <c r="B229" s="6">
        <v>0</v>
      </c>
      <c r="C229" s="1">
        <v>0</v>
      </c>
      <c r="D229" s="1">
        <v>0</v>
      </c>
      <c r="E229" s="1">
        <v>0</v>
      </c>
      <c r="F229" s="1">
        <v>0</v>
      </c>
      <c r="G229" s="21">
        <f t="shared" si="19"/>
        <v>0</v>
      </c>
    </row>
    <row r="230" spans="1:7" x14ac:dyDescent="0.25">
      <c r="A230">
        <v>413</v>
      </c>
      <c r="B230" s="6">
        <v>0</v>
      </c>
      <c r="C230" s="1">
        <v>0</v>
      </c>
      <c r="D230" s="1">
        <v>0</v>
      </c>
      <c r="E230" s="1">
        <v>0</v>
      </c>
      <c r="F230" s="1">
        <v>0</v>
      </c>
      <c r="G230" s="21">
        <f t="shared" si="19"/>
        <v>0</v>
      </c>
    </row>
    <row r="231" spans="1:7" x14ac:dyDescent="0.25">
      <c r="A231">
        <v>414</v>
      </c>
      <c r="B231" s="6">
        <v>0</v>
      </c>
      <c r="C231" s="1">
        <v>0</v>
      </c>
      <c r="D231" s="1">
        <v>0</v>
      </c>
      <c r="E231" s="1">
        <v>0</v>
      </c>
      <c r="F231" s="1">
        <v>0</v>
      </c>
      <c r="G231" s="21">
        <f t="shared" si="19"/>
        <v>0</v>
      </c>
    </row>
    <row r="232" spans="1:7" x14ac:dyDescent="0.25">
      <c r="A232">
        <v>415</v>
      </c>
      <c r="B232" s="6">
        <v>0</v>
      </c>
      <c r="C232" s="1">
        <v>0</v>
      </c>
      <c r="D232" s="1">
        <v>0</v>
      </c>
      <c r="E232" s="1">
        <v>0</v>
      </c>
      <c r="F232" s="1">
        <v>0</v>
      </c>
      <c r="G232" s="21">
        <f t="shared" si="19"/>
        <v>0</v>
      </c>
    </row>
    <row r="233" spans="1:7" x14ac:dyDescent="0.25">
      <c r="A233">
        <v>416</v>
      </c>
      <c r="B233" s="6">
        <v>0</v>
      </c>
      <c r="C233" s="1">
        <v>0</v>
      </c>
      <c r="D233" s="1">
        <v>0</v>
      </c>
      <c r="E233" s="1">
        <v>0</v>
      </c>
      <c r="F233" s="1">
        <v>0</v>
      </c>
      <c r="G233" s="21">
        <f t="shared" si="19"/>
        <v>0</v>
      </c>
    </row>
    <row r="234" spans="1:7" x14ac:dyDescent="0.25">
      <c r="A234">
        <v>417</v>
      </c>
      <c r="B234" s="6">
        <v>0</v>
      </c>
      <c r="C234" s="1">
        <v>0</v>
      </c>
      <c r="D234" s="1">
        <v>0</v>
      </c>
      <c r="E234" s="1">
        <v>0</v>
      </c>
      <c r="F234" s="1">
        <v>0</v>
      </c>
      <c r="G234" s="21">
        <f t="shared" si="19"/>
        <v>0</v>
      </c>
    </row>
    <row r="235" spans="1:7" x14ac:dyDescent="0.25">
      <c r="A235">
        <v>418</v>
      </c>
      <c r="B235" s="6">
        <v>0</v>
      </c>
      <c r="C235" s="1">
        <v>0</v>
      </c>
      <c r="D235" s="1">
        <v>0</v>
      </c>
      <c r="E235" s="1">
        <v>0</v>
      </c>
      <c r="F235" s="1">
        <v>0</v>
      </c>
      <c r="G235" s="21">
        <f t="shared" si="19"/>
        <v>0</v>
      </c>
    </row>
    <row r="236" spans="1:7" x14ac:dyDescent="0.25">
      <c r="A236">
        <v>419</v>
      </c>
      <c r="B236" s="6">
        <v>0</v>
      </c>
      <c r="C236" s="1">
        <v>0</v>
      </c>
      <c r="D236" s="1">
        <v>0</v>
      </c>
      <c r="E236" s="1">
        <v>0</v>
      </c>
      <c r="F236" s="1">
        <v>0</v>
      </c>
      <c r="G236" s="21">
        <f t="shared" si="19"/>
        <v>0</v>
      </c>
    </row>
    <row r="237" spans="1:7" x14ac:dyDescent="0.25">
      <c r="A237">
        <v>420</v>
      </c>
      <c r="B237" s="6">
        <v>0</v>
      </c>
      <c r="C237" s="1">
        <v>0</v>
      </c>
      <c r="D237" s="1">
        <v>0</v>
      </c>
      <c r="E237" s="1">
        <v>0</v>
      </c>
      <c r="F237" s="1">
        <v>0</v>
      </c>
      <c r="G237" s="21">
        <f t="shared" si="19"/>
        <v>0</v>
      </c>
    </row>
    <row r="238" spans="1:7" x14ac:dyDescent="0.25">
      <c r="A238">
        <v>421</v>
      </c>
      <c r="B238" s="6">
        <v>0</v>
      </c>
      <c r="C238" s="1">
        <v>0</v>
      </c>
      <c r="D238" s="1">
        <v>0</v>
      </c>
      <c r="E238" s="1">
        <v>0</v>
      </c>
      <c r="F238" s="1">
        <v>0</v>
      </c>
      <c r="G238" s="21">
        <f t="shared" si="19"/>
        <v>0</v>
      </c>
    </row>
    <row r="239" spans="1:7" x14ac:dyDescent="0.25">
      <c r="A239">
        <v>422</v>
      </c>
      <c r="B239" s="6">
        <v>0</v>
      </c>
      <c r="C239" s="1">
        <v>0</v>
      </c>
      <c r="D239" s="1">
        <v>0</v>
      </c>
      <c r="E239" s="1">
        <v>0</v>
      </c>
      <c r="F239" s="1">
        <v>0</v>
      </c>
      <c r="G239" s="21">
        <f t="shared" si="19"/>
        <v>0</v>
      </c>
    </row>
    <row r="240" spans="1:7" x14ac:dyDescent="0.25">
      <c r="A240">
        <v>423</v>
      </c>
      <c r="B240" s="6">
        <v>0</v>
      </c>
      <c r="C240" s="1">
        <v>0</v>
      </c>
      <c r="D240" s="1">
        <v>0</v>
      </c>
      <c r="E240" s="1">
        <v>0</v>
      </c>
      <c r="F240" s="1">
        <v>0</v>
      </c>
      <c r="G240" s="21">
        <f t="shared" si="19"/>
        <v>0</v>
      </c>
    </row>
    <row r="241" spans="1:7" x14ac:dyDescent="0.25">
      <c r="A241">
        <v>424</v>
      </c>
      <c r="B241" s="6">
        <v>0</v>
      </c>
      <c r="C241" s="1">
        <v>0</v>
      </c>
      <c r="D241" s="1">
        <v>0</v>
      </c>
      <c r="E241" s="1">
        <v>0</v>
      </c>
      <c r="F241" s="1">
        <v>0</v>
      </c>
      <c r="G241" s="21">
        <f t="shared" si="19"/>
        <v>0</v>
      </c>
    </row>
    <row r="242" spans="1:7" x14ac:dyDescent="0.25">
      <c r="A242">
        <v>425</v>
      </c>
      <c r="B242" s="6">
        <v>0</v>
      </c>
      <c r="C242" s="1">
        <v>0</v>
      </c>
      <c r="D242" s="1">
        <v>0</v>
      </c>
      <c r="E242" s="1">
        <v>0</v>
      </c>
      <c r="F242" s="1">
        <v>0</v>
      </c>
      <c r="G242" s="21">
        <f t="shared" si="19"/>
        <v>0</v>
      </c>
    </row>
    <row r="243" spans="1:7" x14ac:dyDescent="0.25">
      <c r="A243">
        <v>426</v>
      </c>
      <c r="B243" s="6">
        <v>0</v>
      </c>
      <c r="C243" s="1">
        <v>0</v>
      </c>
      <c r="D243" s="1">
        <v>0</v>
      </c>
      <c r="E243" s="1">
        <v>0</v>
      </c>
      <c r="F243" s="1">
        <v>0</v>
      </c>
      <c r="G243" s="21">
        <f t="shared" si="19"/>
        <v>0</v>
      </c>
    </row>
    <row r="244" spans="1:7" x14ac:dyDescent="0.25">
      <c r="A244">
        <v>427</v>
      </c>
      <c r="B244" s="6">
        <v>0</v>
      </c>
      <c r="C244" s="1">
        <v>0</v>
      </c>
      <c r="D244" s="1">
        <v>0</v>
      </c>
      <c r="E244" s="1">
        <v>0</v>
      </c>
      <c r="F244" s="1">
        <v>0</v>
      </c>
      <c r="G244" s="21">
        <f t="shared" si="19"/>
        <v>0</v>
      </c>
    </row>
    <row r="245" spans="1:7" x14ac:dyDescent="0.25">
      <c r="A245">
        <v>428</v>
      </c>
      <c r="B245" s="6">
        <v>0</v>
      </c>
      <c r="C245" s="1">
        <v>0</v>
      </c>
      <c r="D245" s="1">
        <v>0</v>
      </c>
      <c r="E245" s="1">
        <v>0</v>
      </c>
      <c r="F245" s="1">
        <v>0</v>
      </c>
      <c r="G245" s="21">
        <f t="shared" si="19"/>
        <v>0</v>
      </c>
    </row>
    <row r="246" spans="1:7" x14ac:dyDescent="0.25">
      <c r="A246">
        <v>429</v>
      </c>
      <c r="B246" s="6">
        <v>32.737917399999994</v>
      </c>
      <c r="C246" s="1">
        <f t="shared" si="15"/>
        <v>0.1807</v>
      </c>
      <c r="D246" s="1">
        <f t="shared" si="16"/>
        <v>0.15</v>
      </c>
      <c r="E246" s="1">
        <f t="shared" si="17"/>
        <v>0.26</v>
      </c>
      <c r="F246" s="20">
        <f t="shared" si="18"/>
        <v>0.19689999999999999</v>
      </c>
      <c r="G246" s="21">
        <f t="shared" si="19"/>
        <v>0.19689999999999999</v>
      </c>
    </row>
    <row r="247" spans="1:7" x14ac:dyDescent="0.25">
      <c r="A247">
        <v>430</v>
      </c>
      <c r="B247" s="6">
        <v>0</v>
      </c>
      <c r="C247" s="1">
        <v>0</v>
      </c>
      <c r="D247" s="1">
        <v>0</v>
      </c>
      <c r="E247" s="1">
        <v>0</v>
      </c>
      <c r="F247" s="1">
        <v>0</v>
      </c>
      <c r="G247" s="21">
        <f t="shared" si="19"/>
        <v>0</v>
      </c>
    </row>
    <row r="248" spans="1:7" x14ac:dyDescent="0.25">
      <c r="A248">
        <v>431</v>
      </c>
      <c r="B248" s="6">
        <v>0</v>
      </c>
      <c r="C248" s="1">
        <v>0</v>
      </c>
      <c r="D248" s="1">
        <v>0</v>
      </c>
      <c r="E248" s="1">
        <v>0</v>
      </c>
      <c r="F248" s="1">
        <v>0</v>
      </c>
      <c r="G248" s="21">
        <f t="shared" si="19"/>
        <v>0</v>
      </c>
    </row>
    <row r="249" spans="1:7" x14ac:dyDescent="0.25">
      <c r="A249">
        <v>432</v>
      </c>
      <c r="B249" s="6">
        <v>0</v>
      </c>
      <c r="C249" s="1">
        <v>0</v>
      </c>
      <c r="D249" s="1">
        <v>0</v>
      </c>
      <c r="E249" s="1">
        <v>0</v>
      </c>
      <c r="F249" s="1">
        <v>0</v>
      </c>
      <c r="G249" s="21">
        <f t="shared" si="19"/>
        <v>0</v>
      </c>
    </row>
    <row r="250" spans="1:7" x14ac:dyDescent="0.25">
      <c r="A250">
        <v>433</v>
      </c>
      <c r="B250" s="6">
        <v>0</v>
      </c>
      <c r="C250" s="1">
        <v>0</v>
      </c>
      <c r="D250" s="1">
        <v>0</v>
      </c>
      <c r="E250" s="1">
        <v>0</v>
      </c>
      <c r="F250" s="1">
        <v>0</v>
      </c>
      <c r="G250" s="21">
        <f t="shared" si="19"/>
        <v>0</v>
      </c>
    </row>
    <row r="251" spans="1:7" x14ac:dyDescent="0.25">
      <c r="A251">
        <v>434</v>
      </c>
      <c r="B251" s="6">
        <v>0</v>
      </c>
      <c r="C251" s="1">
        <v>0</v>
      </c>
      <c r="D251" s="1">
        <v>0</v>
      </c>
      <c r="E251" s="1">
        <v>0</v>
      </c>
      <c r="F251" s="1">
        <v>0</v>
      </c>
      <c r="G251" s="21">
        <f t="shared" si="19"/>
        <v>0</v>
      </c>
    </row>
    <row r="252" spans="1:7" x14ac:dyDescent="0.25">
      <c r="A252">
        <v>435</v>
      </c>
      <c r="B252" s="6">
        <v>0</v>
      </c>
      <c r="C252" s="1">
        <v>0</v>
      </c>
      <c r="D252" s="1">
        <v>0</v>
      </c>
      <c r="E252" s="1">
        <v>0</v>
      </c>
      <c r="F252" s="1">
        <v>0</v>
      </c>
      <c r="G252" s="21">
        <f t="shared" si="19"/>
        <v>0</v>
      </c>
    </row>
    <row r="253" spans="1:7" x14ac:dyDescent="0.25">
      <c r="A253">
        <v>436</v>
      </c>
      <c r="B253" s="6">
        <v>0</v>
      </c>
      <c r="C253" s="1">
        <v>0</v>
      </c>
      <c r="D253" s="1">
        <v>0</v>
      </c>
      <c r="E253" s="1">
        <v>0</v>
      </c>
      <c r="F253" s="1">
        <v>0</v>
      </c>
      <c r="G253" s="21">
        <f t="shared" si="19"/>
        <v>0</v>
      </c>
    </row>
    <row r="254" spans="1:7" x14ac:dyDescent="0.25">
      <c r="A254">
        <v>437</v>
      </c>
      <c r="B254" s="6">
        <v>0</v>
      </c>
      <c r="C254" s="1">
        <v>0</v>
      </c>
      <c r="D254" s="1">
        <v>0</v>
      </c>
      <c r="E254" s="1">
        <v>0</v>
      </c>
      <c r="F254" s="1">
        <v>0</v>
      </c>
      <c r="G254" s="21">
        <f t="shared" si="19"/>
        <v>0</v>
      </c>
    </row>
    <row r="255" spans="1:7" x14ac:dyDescent="0.25">
      <c r="A255">
        <v>438</v>
      </c>
      <c r="B255" s="6">
        <v>0</v>
      </c>
      <c r="C255" s="1">
        <v>0</v>
      </c>
      <c r="D255" s="1">
        <v>0</v>
      </c>
      <c r="E255" s="1">
        <v>0</v>
      </c>
      <c r="F255" s="1">
        <v>0</v>
      </c>
      <c r="G255" s="21">
        <f t="shared" si="19"/>
        <v>0</v>
      </c>
    </row>
    <row r="256" spans="1:7" x14ac:dyDescent="0.25">
      <c r="A256">
        <v>439</v>
      </c>
      <c r="B256" s="6">
        <v>16.462679999999999</v>
      </c>
      <c r="C256" s="1">
        <f t="shared" si="15"/>
        <v>0.1807</v>
      </c>
      <c r="D256" s="1">
        <f t="shared" si="16"/>
        <v>0.15</v>
      </c>
      <c r="E256" s="1">
        <f t="shared" si="17"/>
        <v>0.26</v>
      </c>
      <c r="F256" s="20">
        <f t="shared" si="18"/>
        <v>0.19689999999999999</v>
      </c>
      <c r="G256" s="21">
        <f t="shared" si="19"/>
        <v>0.19689999999999999</v>
      </c>
    </row>
    <row r="257" spans="1:7" x14ac:dyDescent="0.25">
      <c r="A257">
        <v>440</v>
      </c>
      <c r="B257" s="6">
        <v>0</v>
      </c>
      <c r="C257" s="1">
        <v>0</v>
      </c>
      <c r="D257" s="1">
        <v>0</v>
      </c>
      <c r="E257" s="1">
        <v>0</v>
      </c>
      <c r="F257" s="1">
        <v>0</v>
      </c>
      <c r="G257" s="21">
        <f t="shared" si="19"/>
        <v>0</v>
      </c>
    </row>
    <row r="258" spans="1:7" x14ac:dyDescent="0.25">
      <c r="A258">
        <v>441</v>
      </c>
      <c r="B258" s="6">
        <v>0</v>
      </c>
      <c r="C258" s="1">
        <v>0</v>
      </c>
      <c r="D258" s="1">
        <v>0</v>
      </c>
      <c r="E258" s="1">
        <v>0</v>
      </c>
      <c r="F258" s="1">
        <v>0</v>
      </c>
      <c r="G258" s="21">
        <f t="shared" si="19"/>
        <v>0</v>
      </c>
    </row>
    <row r="259" spans="1:7" x14ac:dyDescent="0.25">
      <c r="A259">
        <v>442</v>
      </c>
      <c r="B259" s="6">
        <v>0</v>
      </c>
      <c r="C259" s="1">
        <v>0</v>
      </c>
      <c r="D259" s="1">
        <v>0</v>
      </c>
      <c r="E259" s="1">
        <v>0</v>
      </c>
      <c r="F259" s="1">
        <v>0</v>
      </c>
      <c r="G259" s="21">
        <f t="shared" si="19"/>
        <v>0</v>
      </c>
    </row>
    <row r="260" spans="1:7" x14ac:dyDescent="0.25">
      <c r="A260">
        <v>443</v>
      </c>
      <c r="B260" s="6">
        <v>0</v>
      </c>
      <c r="C260" s="1">
        <v>0</v>
      </c>
      <c r="D260" s="1">
        <v>0</v>
      </c>
      <c r="E260" s="1">
        <v>0</v>
      </c>
      <c r="F260" s="1">
        <v>0</v>
      </c>
      <c r="G260" s="21">
        <f t="shared" si="19"/>
        <v>0</v>
      </c>
    </row>
    <row r="261" spans="1:7" x14ac:dyDescent="0.25">
      <c r="A261">
        <v>444</v>
      </c>
      <c r="B261" s="6">
        <v>0</v>
      </c>
      <c r="C261" s="1">
        <v>0</v>
      </c>
      <c r="D261" s="1">
        <v>0</v>
      </c>
      <c r="E261" s="1">
        <v>0</v>
      </c>
      <c r="F261" s="1">
        <v>0</v>
      </c>
      <c r="G261" s="21">
        <f t="shared" si="19"/>
        <v>0</v>
      </c>
    </row>
    <row r="262" spans="1:7" x14ac:dyDescent="0.25">
      <c r="A262">
        <v>445</v>
      </c>
      <c r="B262" s="6">
        <v>0</v>
      </c>
      <c r="C262" s="1">
        <v>0</v>
      </c>
      <c r="D262" s="1">
        <v>0</v>
      </c>
      <c r="E262" s="1">
        <v>0</v>
      </c>
      <c r="F262" s="1">
        <v>0</v>
      </c>
      <c r="G262" s="21">
        <f t="shared" ref="G262:G288" si="20">IFERROR(F262,0)</f>
        <v>0</v>
      </c>
    </row>
    <row r="263" spans="1:7" x14ac:dyDescent="0.25">
      <c r="A263">
        <v>446</v>
      </c>
      <c r="B263" s="6">
        <v>0</v>
      </c>
      <c r="C263" s="1">
        <v>0</v>
      </c>
      <c r="D263" s="1">
        <v>0</v>
      </c>
      <c r="E263" s="1">
        <v>0</v>
      </c>
      <c r="F263" s="1">
        <v>0</v>
      </c>
      <c r="G263" s="21">
        <f t="shared" si="20"/>
        <v>0</v>
      </c>
    </row>
    <row r="264" spans="1:7" x14ac:dyDescent="0.25">
      <c r="A264">
        <v>447</v>
      </c>
      <c r="B264" s="6">
        <v>0</v>
      </c>
      <c r="C264" s="1">
        <v>0</v>
      </c>
      <c r="D264" s="1">
        <v>0</v>
      </c>
      <c r="E264" s="1">
        <v>0</v>
      </c>
      <c r="F264" s="1">
        <v>0</v>
      </c>
      <c r="G264" s="21">
        <f t="shared" si="20"/>
        <v>0</v>
      </c>
    </row>
    <row r="265" spans="1:7" x14ac:dyDescent="0.25">
      <c r="A265">
        <v>448</v>
      </c>
      <c r="B265" s="6">
        <v>0</v>
      </c>
      <c r="C265" s="1">
        <v>0</v>
      </c>
      <c r="D265" s="1">
        <v>0</v>
      </c>
      <c r="E265" s="1">
        <v>0</v>
      </c>
      <c r="F265" s="1">
        <v>0</v>
      </c>
      <c r="G265" s="21">
        <f t="shared" si="20"/>
        <v>0</v>
      </c>
    </row>
    <row r="266" spans="1:7" x14ac:dyDescent="0.25">
      <c r="A266">
        <v>449</v>
      </c>
      <c r="B266" s="6">
        <v>0</v>
      </c>
      <c r="C266" s="1">
        <v>0</v>
      </c>
      <c r="D266" s="1">
        <v>0</v>
      </c>
      <c r="E266" s="1">
        <v>0</v>
      </c>
      <c r="F266" s="1">
        <v>0</v>
      </c>
      <c r="G266" s="21">
        <f t="shared" si="20"/>
        <v>0</v>
      </c>
    </row>
    <row r="267" spans="1:7" x14ac:dyDescent="0.25">
      <c r="A267">
        <v>450</v>
      </c>
      <c r="B267" s="6">
        <v>0</v>
      </c>
      <c r="C267" s="1">
        <v>0</v>
      </c>
      <c r="D267" s="1">
        <v>0</v>
      </c>
      <c r="E267" s="1">
        <v>0</v>
      </c>
      <c r="F267" s="1">
        <v>0</v>
      </c>
      <c r="G267" s="21">
        <f t="shared" si="20"/>
        <v>0</v>
      </c>
    </row>
    <row r="268" spans="1:7" x14ac:dyDescent="0.25">
      <c r="A268">
        <v>451</v>
      </c>
      <c r="B268" s="6">
        <v>0</v>
      </c>
      <c r="C268" s="1">
        <v>0</v>
      </c>
      <c r="D268" s="1">
        <v>0</v>
      </c>
      <c r="E268" s="1">
        <v>0</v>
      </c>
      <c r="F268" s="1">
        <v>0</v>
      </c>
      <c r="G268" s="21">
        <f t="shared" si="20"/>
        <v>0</v>
      </c>
    </row>
    <row r="269" spans="1:7" x14ac:dyDescent="0.25">
      <c r="A269">
        <v>452</v>
      </c>
      <c r="B269" s="6">
        <v>0</v>
      </c>
      <c r="C269" s="1">
        <v>0</v>
      </c>
      <c r="D269" s="1">
        <v>0</v>
      </c>
      <c r="E269" s="1">
        <v>0</v>
      </c>
      <c r="F269" s="1">
        <v>0</v>
      </c>
      <c r="G269" s="21">
        <f t="shared" si="20"/>
        <v>0</v>
      </c>
    </row>
    <row r="270" spans="1:7" x14ac:dyDescent="0.25">
      <c r="A270">
        <v>453</v>
      </c>
      <c r="B270" s="6">
        <v>0</v>
      </c>
      <c r="C270" s="1">
        <v>0</v>
      </c>
      <c r="D270" s="1">
        <v>0</v>
      </c>
      <c r="E270" s="1">
        <v>0</v>
      </c>
      <c r="F270" s="1">
        <v>0</v>
      </c>
      <c r="G270" s="21">
        <f t="shared" si="20"/>
        <v>0</v>
      </c>
    </row>
    <row r="271" spans="1:7" x14ac:dyDescent="0.25">
      <c r="A271">
        <v>454</v>
      </c>
      <c r="B271" s="6">
        <v>0</v>
      </c>
      <c r="C271" s="1">
        <v>0</v>
      </c>
      <c r="D271" s="1">
        <v>0</v>
      </c>
      <c r="E271" s="1">
        <v>0</v>
      </c>
      <c r="F271" s="1">
        <v>0</v>
      </c>
      <c r="G271" s="21">
        <f t="shared" si="20"/>
        <v>0</v>
      </c>
    </row>
    <row r="272" spans="1:7" x14ac:dyDescent="0.25">
      <c r="A272">
        <v>455</v>
      </c>
      <c r="B272" s="6">
        <v>0</v>
      </c>
      <c r="C272" s="1">
        <v>0</v>
      </c>
      <c r="D272" s="1">
        <v>0</v>
      </c>
      <c r="E272" s="1">
        <v>0</v>
      </c>
      <c r="F272" s="1">
        <v>0</v>
      </c>
      <c r="G272" s="21">
        <f t="shared" si="20"/>
        <v>0</v>
      </c>
    </row>
    <row r="273" spans="1:7" x14ac:dyDescent="0.25">
      <c r="A273">
        <v>456</v>
      </c>
      <c r="B273" s="6">
        <v>0</v>
      </c>
      <c r="C273" s="1">
        <v>0</v>
      </c>
      <c r="D273" s="1">
        <v>0</v>
      </c>
      <c r="E273" s="1">
        <v>0</v>
      </c>
      <c r="F273" s="1">
        <v>0</v>
      </c>
      <c r="G273" s="21">
        <f t="shared" si="20"/>
        <v>0</v>
      </c>
    </row>
    <row r="274" spans="1:7" x14ac:dyDescent="0.25">
      <c r="A274">
        <v>457</v>
      </c>
      <c r="B274" s="6">
        <v>0</v>
      </c>
      <c r="C274" s="1">
        <v>0</v>
      </c>
      <c r="D274" s="1">
        <v>0</v>
      </c>
      <c r="E274" s="1">
        <v>0</v>
      </c>
      <c r="F274" s="1">
        <v>0</v>
      </c>
      <c r="G274" s="21">
        <f t="shared" si="20"/>
        <v>0</v>
      </c>
    </row>
    <row r="275" spans="1:7" x14ac:dyDescent="0.25">
      <c r="A275">
        <v>458</v>
      </c>
      <c r="B275" s="6">
        <v>0</v>
      </c>
      <c r="C275" s="1">
        <v>0</v>
      </c>
      <c r="D275" s="1">
        <v>0</v>
      </c>
      <c r="E275" s="1">
        <v>0</v>
      </c>
      <c r="F275" s="1">
        <v>0</v>
      </c>
      <c r="G275" s="21">
        <f t="shared" si="20"/>
        <v>0</v>
      </c>
    </row>
    <row r="276" spans="1:7" x14ac:dyDescent="0.25">
      <c r="A276">
        <v>459</v>
      </c>
      <c r="B276" s="6">
        <v>0</v>
      </c>
      <c r="C276" s="1">
        <v>0</v>
      </c>
      <c r="D276" s="1">
        <v>0</v>
      </c>
      <c r="E276" s="1">
        <v>0</v>
      </c>
      <c r="F276" s="1">
        <v>0</v>
      </c>
      <c r="G276" s="21">
        <f t="shared" si="20"/>
        <v>0</v>
      </c>
    </row>
    <row r="277" spans="1:7" x14ac:dyDescent="0.25">
      <c r="A277">
        <v>460</v>
      </c>
      <c r="B277" s="6">
        <v>0</v>
      </c>
      <c r="C277" s="1">
        <v>0</v>
      </c>
      <c r="D277" s="1">
        <v>0</v>
      </c>
      <c r="E277" s="1">
        <v>0</v>
      </c>
      <c r="F277" s="1">
        <v>0</v>
      </c>
      <c r="G277" s="21">
        <f t="shared" si="20"/>
        <v>0</v>
      </c>
    </row>
    <row r="278" spans="1:7" x14ac:dyDescent="0.25">
      <c r="A278">
        <v>461</v>
      </c>
      <c r="B278" s="6">
        <v>0</v>
      </c>
      <c r="C278" s="1">
        <v>0</v>
      </c>
      <c r="D278" s="1">
        <v>0</v>
      </c>
      <c r="E278" s="1">
        <v>0</v>
      </c>
      <c r="F278" s="1">
        <v>0</v>
      </c>
      <c r="G278" s="21">
        <f t="shared" si="20"/>
        <v>0</v>
      </c>
    </row>
    <row r="279" spans="1:7" x14ac:dyDescent="0.25">
      <c r="A279">
        <v>462</v>
      </c>
      <c r="B279" s="6">
        <v>0</v>
      </c>
      <c r="C279" s="1">
        <v>0</v>
      </c>
      <c r="D279" s="1">
        <v>0</v>
      </c>
      <c r="E279" s="1">
        <v>0</v>
      </c>
      <c r="F279" s="1">
        <v>0</v>
      </c>
      <c r="G279" s="21">
        <f t="shared" si="20"/>
        <v>0</v>
      </c>
    </row>
    <row r="280" spans="1:7" x14ac:dyDescent="0.25">
      <c r="A280">
        <v>463</v>
      </c>
      <c r="B280" s="6">
        <v>0</v>
      </c>
      <c r="C280" s="1">
        <v>0</v>
      </c>
      <c r="D280" s="1">
        <v>0</v>
      </c>
      <c r="E280" s="1">
        <v>0</v>
      </c>
      <c r="F280" s="1">
        <v>0</v>
      </c>
      <c r="G280" s="21">
        <f t="shared" si="20"/>
        <v>0</v>
      </c>
    </row>
    <row r="281" spans="1:7" x14ac:dyDescent="0.25">
      <c r="A281">
        <v>464</v>
      </c>
      <c r="B281" s="6">
        <v>0</v>
      </c>
      <c r="C281" s="1">
        <v>0</v>
      </c>
      <c r="D281" s="1">
        <v>0</v>
      </c>
      <c r="E281" s="1">
        <v>0</v>
      </c>
      <c r="F281" s="1">
        <v>0</v>
      </c>
      <c r="G281" s="21">
        <f t="shared" si="20"/>
        <v>0</v>
      </c>
    </row>
    <row r="282" spans="1:7" x14ac:dyDescent="0.25">
      <c r="A282">
        <v>465</v>
      </c>
      <c r="B282" s="6">
        <v>0</v>
      </c>
      <c r="C282" s="1">
        <v>0</v>
      </c>
      <c r="D282" s="1">
        <v>0</v>
      </c>
      <c r="E282" s="1">
        <v>0</v>
      </c>
      <c r="F282" s="1">
        <v>0</v>
      </c>
      <c r="G282" s="21">
        <f t="shared" si="20"/>
        <v>0</v>
      </c>
    </row>
    <row r="283" spans="1:7" x14ac:dyDescent="0.25">
      <c r="A283">
        <v>466</v>
      </c>
      <c r="B283" s="6">
        <v>0</v>
      </c>
      <c r="C283" s="1">
        <v>0</v>
      </c>
      <c r="D283" s="1">
        <v>0</v>
      </c>
      <c r="E283" s="1">
        <v>0</v>
      </c>
      <c r="F283" s="1">
        <v>0</v>
      </c>
      <c r="G283" s="21">
        <f t="shared" si="20"/>
        <v>0</v>
      </c>
    </row>
    <row r="284" spans="1:7" x14ac:dyDescent="0.25">
      <c r="A284">
        <v>467</v>
      </c>
      <c r="B284" s="6">
        <v>0</v>
      </c>
      <c r="C284" s="1">
        <v>0</v>
      </c>
      <c r="D284" s="1">
        <v>0</v>
      </c>
      <c r="E284" s="1">
        <v>0</v>
      </c>
      <c r="F284" s="1">
        <v>0</v>
      </c>
      <c r="G284" s="21">
        <f t="shared" si="20"/>
        <v>0</v>
      </c>
    </row>
    <row r="285" spans="1:7" x14ac:dyDescent="0.25">
      <c r="A285">
        <v>468</v>
      </c>
      <c r="B285" s="6">
        <v>0</v>
      </c>
      <c r="C285" s="1">
        <v>0</v>
      </c>
      <c r="D285" s="1">
        <v>0</v>
      </c>
      <c r="E285" s="1">
        <v>0</v>
      </c>
      <c r="F285" s="1">
        <v>0</v>
      </c>
      <c r="G285" s="21">
        <f t="shared" si="20"/>
        <v>0</v>
      </c>
    </row>
    <row r="286" spans="1:7" x14ac:dyDescent="0.25">
      <c r="A286">
        <v>469</v>
      </c>
      <c r="B286" s="6">
        <v>0</v>
      </c>
      <c r="C286" s="1">
        <v>0</v>
      </c>
      <c r="D286" s="1">
        <v>0</v>
      </c>
      <c r="E286" s="1">
        <v>0</v>
      </c>
      <c r="F286" s="1">
        <v>0</v>
      </c>
      <c r="G286" s="21">
        <f t="shared" si="20"/>
        <v>0</v>
      </c>
    </row>
    <row r="287" spans="1:7" x14ac:dyDescent="0.25">
      <c r="A287">
        <v>470</v>
      </c>
      <c r="B287" s="6">
        <v>0</v>
      </c>
      <c r="C287" s="1">
        <v>0</v>
      </c>
      <c r="D287" s="1">
        <v>0</v>
      </c>
      <c r="E287" s="1">
        <v>0</v>
      </c>
      <c r="F287" s="1">
        <v>0</v>
      </c>
      <c r="G287" s="21">
        <f t="shared" si="20"/>
        <v>0</v>
      </c>
    </row>
    <row r="288" spans="1:7" x14ac:dyDescent="0.25">
      <c r="A288">
        <v>471</v>
      </c>
      <c r="B288" s="6">
        <v>0</v>
      </c>
      <c r="C288" s="1">
        <v>0</v>
      </c>
      <c r="D288" s="1">
        <v>0</v>
      </c>
      <c r="E288" s="1">
        <v>0</v>
      </c>
      <c r="F288" s="1">
        <v>0</v>
      </c>
      <c r="G288" s="21">
        <f t="shared" si="20"/>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9115B-FC23-4CE2-B347-F9809073B99E}">
  <dimension ref="A1:K288"/>
  <sheetViews>
    <sheetView workbookViewId="0">
      <pane ySplit="1" topLeftCell="A117" activePane="bottomLeft" state="frozen"/>
      <selection pane="bottomLeft" activeCell="C216" sqref="C216"/>
    </sheetView>
  </sheetViews>
  <sheetFormatPr defaultColWidth="8.85546875" defaultRowHeight="15" x14ac:dyDescent="0.25"/>
  <cols>
    <col min="5" max="5" width="13.7109375" bestFit="1" customWidth="1"/>
    <col min="6" max="10" width="9.42578125" bestFit="1" customWidth="1"/>
    <col min="11" max="11" width="13.140625" bestFit="1" customWidth="1"/>
  </cols>
  <sheetData>
    <row r="1" spans="1:11" x14ac:dyDescent="0.25">
      <c r="A1" s="16" t="s">
        <v>250</v>
      </c>
      <c r="B1" s="16" t="s">
        <v>257</v>
      </c>
      <c r="C1" s="16" t="s">
        <v>258</v>
      </c>
      <c r="D1" s="16" t="s">
        <v>259</v>
      </c>
      <c r="E1" s="16" t="s">
        <v>260</v>
      </c>
      <c r="F1" s="18" t="s">
        <v>261</v>
      </c>
      <c r="G1" s="18" t="s">
        <v>262</v>
      </c>
      <c r="H1" s="18" t="s">
        <v>263</v>
      </c>
      <c r="I1" s="18" t="s">
        <v>264</v>
      </c>
      <c r="J1" s="19" t="s">
        <v>265</v>
      </c>
      <c r="K1" s="17" t="s">
        <v>266</v>
      </c>
    </row>
    <row r="2" spans="1:11" x14ac:dyDescent="0.25">
      <c r="A2">
        <v>101</v>
      </c>
      <c r="B2">
        <v>4</v>
      </c>
      <c r="C2">
        <v>16.362749999999998</v>
      </c>
      <c r="D2">
        <v>79.637249999999995</v>
      </c>
      <c r="E2">
        <v>3.1</v>
      </c>
      <c r="F2" s="20">
        <f>0.2+0.3*EXP(-0.0256*D2*(1-C2/100))</f>
        <v>0.25452495486163423</v>
      </c>
      <c r="G2" s="20">
        <f>(C2/(B2+C2))^0.3</f>
        <v>0.9364960710988669</v>
      </c>
      <c r="H2" s="20">
        <f>1-(0.25*E2)/(E2+EXP(3.72-2.95*E2))</f>
        <v>0.75035474318492001</v>
      </c>
      <c r="I2" s="20">
        <f>1-(0.7*(1-D2/100)/((1-D2/100)+EXP(-5.51+22.9*(1-D2/100))))</f>
        <v>0.77459036333363673</v>
      </c>
      <c r="J2" s="20">
        <f>F2*G2*H2*I2</f>
        <v>0.13853995767242439</v>
      </c>
      <c r="K2" s="21">
        <f>IFERROR(J2,0)</f>
        <v>0.13853995767242439</v>
      </c>
    </row>
    <row r="3" spans="1:11" x14ac:dyDescent="0.25">
      <c r="A3">
        <v>102</v>
      </c>
      <c r="B3">
        <v>20</v>
      </c>
      <c r="C3">
        <v>55.79072</v>
      </c>
      <c r="D3">
        <v>24.20928</v>
      </c>
      <c r="E3">
        <v>2.2000000000000002</v>
      </c>
      <c r="F3" s="20">
        <f t="shared" ref="F3:F66" si="0">0.2+0.3*EXP(-0.0256*D3*(1-C3/100))</f>
        <v>0.42810182179807699</v>
      </c>
      <c r="G3" s="20">
        <f t="shared" ref="G3:G66" si="1">(C3/(B3+C3))^0.3</f>
        <v>0.91218679288500926</v>
      </c>
      <c r="H3" s="20">
        <f t="shared" ref="H3:H66" si="2">1-(0.25*E3)/(E3+EXP(3.72-2.95*E3))</f>
        <v>0.75692348267337584</v>
      </c>
      <c r="I3" s="20">
        <f t="shared" ref="I3:I66" si="3">1-(0.7*(1-D3/100)/((1-D3/100)+EXP(-5.51+22.9*(1-D3/100))))</f>
        <v>0.9999961978717562</v>
      </c>
      <c r="J3" s="20">
        <f t="shared" ref="J3:J66" si="4">F3*G3*H3*I3</f>
        <v>0.295584178140887</v>
      </c>
      <c r="K3" s="21">
        <f t="shared" ref="K3:K66" si="5">IFERROR(J3,0)</f>
        <v>0.295584178140887</v>
      </c>
    </row>
    <row r="4" spans="1:11" x14ac:dyDescent="0.25">
      <c r="A4">
        <v>103</v>
      </c>
      <c r="B4">
        <v>7</v>
      </c>
      <c r="C4">
        <v>34.450629999999997</v>
      </c>
      <c r="D4">
        <v>58.549370000000003</v>
      </c>
      <c r="E4">
        <v>2.6999999999999997</v>
      </c>
      <c r="F4" s="20">
        <f t="shared" si="0"/>
        <v>0.31231266676832964</v>
      </c>
      <c r="G4" s="20">
        <f t="shared" si="1"/>
        <v>0.94601889292461683</v>
      </c>
      <c r="H4" s="20">
        <f t="shared" si="2"/>
        <v>0.75132037219098735</v>
      </c>
      <c r="I4" s="20">
        <f t="shared" si="3"/>
        <v>0.99463165143385435</v>
      </c>
      <c r="J4" s="20">
        <f t="shared" si="4"/>
        <v>0.22078870326614591</v>
      </c>
      <c r="K4" s="21">
        <f t="shared" si="5"/>
        <v>0.22078870326614591</v>
      </c>
    </row>
    <row r="5" spans="1:11" x14ac:dyDescent="0.25">
      <c r="A5">
        <v>104</v>
      </c>
      <c r="B5">
        <v>12</v>
      </c>
      <c r="C5">
        <v>21.402799999999999</v>
      </c>
      <c r="D5">
        <v>66.597200000000001</v>
      </c>
      <c r="E5">
        <v>2.5</v>
      </c>
      <c r="F5" s="20">
        <f t="shared" si="0"/>
        <v>0.27855413398378581</v>
      </c>
      <c r="G5" s="20">
        <f t="shared" si="1"/>
        <v>0.87499650032230669</v>
      </c>
      <c r="H5" s="20">
        <f t="shared" si="2"/>
        <v>0.75255967097848941</v>
      </c>
      <c r="I5" s="20">
        <f t="shared" si="3"/>
        <v>0.97351092051611698</v>
      </c>
      <c r="J5" s="20">
        <f t="shared" si="4"/>
        <v>0.17856555705510788</v>
      </c>
      <c r="K5" s="21">
        <f t="shared" si="5"/>
        <v>0.17856555705510788</v>
      </c>
    </row>
    <row r="6" spans="1:11" x14ac:dyDescent="0.25">
      <c r="A6">
        <v>105</v>
      </c>
      <c r="B6">
        <v>8</v>
      </c>
      <c r="C6">
        <v>67.710669999999993</v>
      </c>
      <c r="D6">
        <v>24.28933</v>
      </c>
      <c r="E6">
        <v>2.6999999999999997</v>
      </c>
      <c r="F6" s="20">
        <f t="shared" si="0"/>
        <v>0.44542838884303415</v>
      </c>
      <c r="G6" s="20">
        <f t="shared" si="1"/>
        <v>0.96705239871655413</v>
      </c>
      <c r="H6" s="20">
        <f t="shared" si="2"/>
        <v>0.75132037219098735</v>
      </c>
      <c r="I6" s="20">
        <f t="shared" si="3"/>
        <v>0.99999613162093359</v>
      </c>
      <c r="J6" s="20">
        <f t="shared" si="4"/>
        <v>0.32363194572296611</v>
      </c>
      <c r="K6" s="21">
        <f t="shared" si="5"/>
        <v>0.32363194572296611</v>
      </c>
    </row>
    <row r="7" spans="1:11" x14ac:dyDescent="0.25">
      <c r="A7">
        <v>106</v>
      </c>
      <c r="B7">
        <v>30</v>
      </c>
      <c r="C7">
        <v>59.460030000000003</v>
      </c>
      <c r="D7">
        <v>10.53997</v>
      </c>
      <c r="E7">
        <v>2.6999999999999997</v>
      </c>
      <c r="F7" s="20">
        <f t="shared" si="0"/>
        <v>0.46891523471246604</v>
      </c>
      <c r="G7" s="20">
        <f t="shared" si="1"/>
        <v>0.88466495871871642</v>
      </c>
      <c r="H7" s="20">
        <f t="shared" si="2"/>
        <v>0.75132037219098735</v>
      </c>
      <c r="I7" s="20">
        <f t="shared" si="3"/>
        <v>0.99999980385278187</v>
      </c>
      <c r="J7" s="20">
        <f t="shared" si="4"/>
        <v>0.31167233023031876</v>
      </c>
      <c r="K7" s="21">
        <f t="shared" si="5"/>
        <v>0.31167233023031876</v>
      </c>
    </row>
    <row r="8" spans="1:11" x14ac:dyDescent="0.25">
      <c r="A8">
        <v>107</v>
      </c>
      <c r="B8">
        <v>7</v>
      </c>
      <c r="C8">
        <v>38.024030000000003</v>
      </c>
      <c r="D8">
        <v>54.975969999999997</v>
      </c>
      <c r="E8">
        <v>2.2000000000000002</v>
      </c>
      <c r="F8" s="20">
        <f t="shared" si="0"/>
        <v>0.32540419409727661</v>
      </c>
      <c r="G8" s="20">
        <f t="shared" si="1"/>
        <v>0.95057006523638565</v>
      </c>
      <c r="H8" s="20">
        <f t="shared" si="2"/>
        <v>0.75692348267337584</v>
      </c>
      <c r="I8" s="20">
        <f t="shared" si="3"/>
        <v>0.99741711506407793</v>
      </c>
      <c r="J8" s="20">
        <f t="shared" si="4"/>
        <v>0.23352644870577369</v>
      </c>
      <c r="K8" s="21">
        <f t="shared" si="5"/>
        <v>0.23352644870577369</v>
      </c>
    </row>
    <row r="9" spans="1:11" x14ac:dyDescent="0.25">
      <c r="A9">
        <v>108</v>
      </c>
      <c r="B9">
        <v>9</v>
      </c>
      <c r="C9">
        <v>36.8932</v>
      </c>
      <c r="D9">
        <v>54.1068</v>
      </c>
      <c r="E9">
        <v>3</v>
      </c>
      <c r="F9" s="20">
        <f t="shared" si="0"/>
        <v>0.32516948276343449</v>
      </c>
      <c r="G9" s="20">
        <f t="shared" si="1"/>
        <v>0.93661130531370318</v>
      </c>
      <c r="H9" s="20">
        <f t="shared" si="2"/>
        <v>0.75049207623986325</v>
      </c>
      <c r="I9" s="20">
        <f t="shared" si="3"/>
        <v>0.99784110739153575</v>
      </c>
      <c r="J9" s="20">
        <f t="shared" si="4"/>
        <v>0.2280744721359721</v>
      </c>
      <c r="K9" s="21">
        <f t="shared" si="5"/>
        <v>0.2280744721359721</v>
      </c>
    </row>
    <row r="10" spans="1:11" x14ac:dyDescent="0.25">
      <c r="A10">
        <v>109</v>
      </c>
      <c r="B10">
        <v>3</v>
      </c>
      <c r="C10">
        <v>71.910049999999998</v>
      </c>
      <c r="D10">
        <v>25.089950000000002</v>
      </c>
      <c r="E10">
        <v>2.2000000000000002</v>
      </c>
      <c r="F10" s="20">
        <f t="shared" si="0"/>
        <v>0.45047521205579011</v>
      </c>
      <c r="G10" s="20">
        <f t="shared" si="1"/>
        <v>0.98781325881055615</v>
      </c>
      <c r="H10" s="20">
        <f t="shared" si="2"/>
        <v>0.75692348267337584</v>
      </c>
      <c r="I10" s="20">
        <f t="shared" si="3"/>
        <v>0.99999540234923234</v>
      </c>
      <c r="J10" s="20">
        <f t="shared" si="4"/>
        <v>0.33681834046385478</v>
      </c>
      <c r="K10" s="21">
        <f t="shared" si="5"/>
        <v>0.33681834046385478</v>
      </c>
    </row>
    <row r="11" spans="1:11" x14ac:dyDescent="0.25">
      <c r="A11">
        <v>110</v>
      </c>
      <c r="B11">
        <v>10</v>
      </c>
      <c r="C11">
        <v>42.581060000000001</v>
      </c>
      <c r="D11">
        <v>47.418939999999999</v>
      </c>
      <c r="E11">
        <v>3.2</v>
      </c>
      <c r="F11" s="20">
        <f t="shared" si="0"/>
        <v>0.34941978376002619</v>
      </c>
      <c r="G11" s="20">
        <f t="shared" si="1"/>
        <v>0.93867691955094368</v>
      </c>
      <c r="H11" s="20">
        <f t="shared" si="2"/>
        <v>0.75025596507317027</v>
      </c>
      <c r="I11" s="20">
        <f t="shared" si="3"/>
        <v>0.99946396866804421</v>
      </c>
      <c r="J11" s="20">
        <f t="shared" si="4"/>
        <v>0.24594626364823086</v>
      </c>
      <c r="K11" s="21">
        <f t="shared" si="5"/>
        <v>0.24594626364823086</v>
      </c>
    </row>
    <row r="12" spans="1:11" x14ac:dyDescent="0.25">
      <c r="A12">
        <v>111</v>
      </c>
      <c r="B12">
        <v>32</v>
      </c>
      <c r="C12">
        <v>39.958190000000002</v>
      </c>
      <c r="D12">
        <v>28.041810000000002</v>
      </c>
      <c r="E12">
        <v>5.0999999999999996</v>
      </c>
      <c r="F12" s="20">
        <f t="shared" si="0"/>
        <v>0.39495331730524369</v>
      </c>
      <c r="G12" s="20">
        <f t="shared" si="1"/>
        <v>0.83821933243248281</v>
      </c>
      <c r="H12" s="20">
        <f t="shared" si="2"/>
        <v>0.75000059153956466</v>
      </c>
      <c r="I12" s="20">
        <f t="shared" si="3"/>
        <v>0.99999131747165493</v>
      </c>
      <c r="J12" s="20">
        <f t="shared" si="4"/>
        <v>0.24829116949997496</v>
      </c>
      <c r="K12" s="21">
        <f t="shared" si="5"/>
        <v>0.24829116949997496</v>
      </c>
    </row>
    <row r="13" spans="1:11" x14ac:dyDescent="0.25">
      <c r="A13">
        <v>112</v>
      </c>
      <c r="B13">
        <v>31</v>
      </c>
      <c r="C13">
        <v>57.201610000000002</v>
      </c>
      <c r="D13">
        <v>11.798389999999999</v>
      </c>
      <c r="E13">
        <v>4</v>
      </c>
      <c r="F13" s="20">
        <f t="shared" si="0"/>
        <v>0.46362159903000094</v>
      </c>
      <c r="G13" s="20">
        <f t="shared" si="1"/>
        <v>0.87817187105729577</v>
      </c>
      <c r="H13" s="20">
        <f t="shared" si="2"/>
        <v>0.75001935294145228</v>
      </c>
      <c r="I13" s="20">
        <f t="shared" si="3"/>
        <v>0.99999974202134079</v>
      </c>
      <c r="J13" s="20">
        <f t="shared" si="4"/>
        <v>0.30536238588094655</v>
      </c>
      <c r="K13" s="21">
        <f t="shared" si="5"/>
        <v>0.30536238588094655</v>
      </c>
    </row>
    <row r="14" spans="1:11" x14ac:dyDescent="0.25">
      <c r="A14">
        <v>113</v>
      </c>
      <c r="B14">
        <v>22</v>
      </c>
      <c r="C14">
        <v>42.411830000000002</v>
      </c>
      <c r="D14">
        <v>35.588169999999998</v>
      </c>
      <c r="E14">
        <v>8</v>
      </c>
      <c r="F14" s="20">
        <f t="shared" si="0"/>
        <v>0.37752675557064763</v>
      </c>
      <c r="G14" s="20">
        <f t="shared" si="1"/>
        <v>0.88217838422137584</v>
      </c>
      <c r="H14" s="20">
        <f t="shared" si="2"/>
        <v>0.75000000007262324</v>
      </c>
      <c r="I14" s="20">
        <f t="shared" si="3"/>
        <v>0.99995624564451657</v>
      </c>
      <c r="J14" s="20">
        <f t="shared" si="4"/>
        <v>0.24977352828848073</v>
      </c>
      <c r="K14" s="21">
        <f t="shared" si="5"/>
        <v>0.24977352828848073</v>
      </c>
    </row>
    <row r="15" spans="1:11" x14ac:dyDescent="0.25">
      <c r="A15">
        <v>114</v>
      </c>
      <c r="B15">
        <v>17</v>
      </c>
      <c r="C15">
        <v>31.82546</v>
      </c>
      <c r="D15">
        <v>51.17454</v>
      </c>
      <c r="E15">
        <v>3</v>
      </c>
      <c r="F15" s="20">
        <f t="shared" si="0"/>
        <v>0.32281135627639418</v>
      </c>
      <c r="G15" s="20">
        <f t="shared" si="1"/>
        <v>0.87950538685153223</v>
      </c>
      <c r="H15" s="20">
        <f t="shared" si="2"/>
        <v>0.75049207623986325</v>
      </c>
      <c r="I15" s="20">
        <f t="shared" si="3"/>
        <v>0.99882478463849089</v>
      </c>
      <c r="J15" s="20">
        <f t="shared" si="4"/>
        <v>0.21282504303578603</v>
      </c>
      <c r="K15" s="21">
        <f t="shared" si="5"/>
        <v>0.21282504303578603</v>
      </c>
    </row>
    <row r="16" spans="1:11" x14ac:dyDescent="0.25">
      <c r="A16">
        <v>115</v>
      </c>
      <c r="B16">
        <v>15</v>
      </c>
      <c r="C16">
        <v>66.199700000000007</v>
      </c>
      <c r="D16">
        <v>18.8003</v>
      </c>
      <c r="E16">
        <v>2</v>
      </c>
      <c r="F16" s="20">
        <f t="shared" si="0"/>
        <v>0.45495977687034433</v>
      </c>
      <c r="G16" s="20">
        <f t="shared" si="1"/>
        <v>0.94056860617464622</v>
      </c>
      <c r="H16" s="20">
        <f t="shared" si="2"/>
        <v>0.76337426749560711</v>
      </c>
      <c r="I16" s="20">
        <f t="shared" si="3"/>
        <v>0.99999881961105996</v>
      </c>
      <c r="J16" s="20">
        <f t="shared" si="4"/>
        <v>0.32666340516585113</v>
      </c>
      <c r="K16" s="21">
        <f t="shared" si="5"/>
        <v>0.32666340516585113</v>
      </c>
    </row>
    <row r="17" spans="1:11" x14ac:dyDescent="0.25">
      <c r="A17">
        <v>116</v>
      </c>
      <c r="B17">
        <v>0</v>
      </c>
      <c r="C17">
        <v>0</v>
      </c>
      <c r="D17">
        <v>0</v>
      </c>
      <c r="E17">
        <v>25</v>
      </c>
      <c r="F17" s="20">
        <f t="shared" si="0"/>
        <v>0.5</v>
      </c>
      <c r="G17" s="20" t="e">
        <f t="shared" si="1"/>
        <v>#DIV/0!</v>
      </c>
      <c r="H17" s="20">
        <f t="shared" si="2"/>
        <v>0.75</v>
      </c>
      <c r="I17" s="20">
        <f t="shared" si="3"/>
        <v>0.99999998037918747</v>
      </c>
      <c r="J17" s="20" t="e">
        <f t="shared" si="4"/>
        <v>#DIV/0!</v>
      </c>
      <c r="K17" s="21">
        <f t="shared" si="5"/>
        <v>0</v>
      </c>
    </row>
    <row r="18" spans="1:11" x14ac:dyDescent="0.25">
      <c r="A18">
        <v>117</v>
      </c>
      <c r="B18">
        <v>31</v>
      </c>
      <c r="C18">
        <v>57.201610000000002</v>
      </c>
      <c r="D18">
        <v>11.798389999999999</v>
      </c>
      <c r="E18">
        <v>3</v>
      </c>
      <c r="F18" s="20">
        <f t="shared" si="0"/>
        <v>0.46362159903000094</v>
      </c>
      <c r="G18" s="20">
        <f t="shared" si="1"/>
        <v>0.87817187105729577</v>
      </c>
      <c r="H18" s="20">
        <f t="shared" si="2"/>
        <v>0.75049207623986325</v>
      </c>
      <c r="I18" s="20">
        <f t="shared" si="3"/>
        <v>0.99999974202134079</v>
      </c>
      <c r="J18" s="20">
        <f t="shared" si="4"/>
        <v>0.30555485013363309</v>
      </c>
      <c r="K18" s="21">
        <f t="shared" si="5"/>
        <v>0.30555485013363309</v>
      </c>
    </row>
    <row r="19" spans="1:11" x14ac:dyDescent="0.25">
      <c r="A19">
        <v>118</v>
      </c>
      <c r="B19">
        <v>9</v>
      </c>
      <c r="C19">
        <v>34.29318</v>
      </c>
      <c r="D19">
        <v>56.70682</v>
      </c>
      <c r="E19">
        <v>5.6</v>
      </c>
      <c r="F19" s="20">
        <f t="shared" si="0"/>
        <v>0.31557505227074001</v>
      </c>
      <c r="G19" s="20">
        <f t="shared" si="1"/>
        <v>0.93247346384285656</v>
      </c>
      <c r="H19" s="20">
        <f t="shared" si="2"/>
        <v>0.75000012324871479</v>
      </c>
      <c r="I19" s="20">
        <f t="shared" si="3"/>
        <v>0.99631419960522249</v>
      </c>
      <c r="J19" s="20">
        <f t="shared" si="4"/>
        <v>0.21988560516328773</v>
      </c>
      <c r="K19" s="21">
        <f t="shared" si="5"/>
        <v>0.21988560516328773</v>
      </c>
    </row>
    <row r="20" spans="1:11" x14ac:dyDescent="0.25">
      <c r="A20">
        <v>119</v>
      </c>
      <c r="B20">
        <v>7</v>
      </c>
      <c r="C20">
        <v>29.037800000000001</v>
      </c>
      <c r="D20">
        <v>63.962200000000003</v>
      </c>
      <c r="E20">
        <v>5.6</v>
      </c>
      <c r="F20" s="20">
        <f t="shared" si="0"/>
        <v>0.29386189284742265</v>
      </c>
      <c r="G20" s="20">
        <f t="shared" si="1"/>
        <v>0.93726334273155387</v>
      </c>
      <c r="H20" s="20">
        <f t="shared" si="2"/>
        <v>0.75000012324871479</v>
      </c>
      <c r="I20" s="20">
        <f t="shared" si="3"/>
        <v>0.98412287265977005</v>
      </c>
      <c r="J20" s="20">
        <f t="shared" si="4"/>
        <v>0.20328978838278186</v>
      </c>
      <c r="K20" s="21">
        <f t="shared" si="5"/>
        <v>0.20328978838278186</v>
      </c>
    </row>
    <row r="21" spans="1:11" x14ac:dyDescent="0.25">
      <c r="A21">
        <v>120</v>
      </c>
      <c r="B21">
        <v>23</v>
      </c>
      <c r="C21">
        <v>55.906999999999996</v>
      </c>
      <c r="D21">
        <v>21.093</v>
      </c>
      <c r="E21">
        <v>3.8999999999999995</v>
      </c>
      <c r="F21" s="20">
        <f t="shared" si="0"/>
        <v>0.43643864391551718</v>
      </c>
      <c r="G21" s="20">
        <f t="shared" si="1"/>
        <v>0.90178954696409441</v>
      </c>
      <c r="H21" s="20">
        <f t="shared" si="2"/>
        <v>0.75002665916519806</v>
      </c>
      <c r="I21" s="20">
        <f t="shared" si="3"/>
        <v>0.99999806088903676</v>
      </c>
      <c r="J21" s="20">
        <f t="shared" si="4"/>
        <v>0.29519177522238704</v>
      </c>
      <c r="K21" s="21">
        <f t="shared" si="5"/>
        <v>0.29519177522238704</v>
      </c>
    </row>
    <row r="22" spans="1:11" x14ac:dyDescent="0.25">
      <c r="A22">
        <v>121</v>
      </c>
      <c r="B22">
        <v>0</v>
      </c>
      <c r="C22">
        <v>0</v>
      </c>
      <c r="D22">
        <v>0</v>
      </c>
      <c r="E22">
        <v>40</v>
      </c>
      <c r="F22" s="20">
        <f t="shared" si="0"/>
        <v>0.5</v>
      </c>
      <c r="G22" s="20" t="e">
        <f t="shared" si="1"/>
        <v>#DIV/0!</v>
      </c>
      <c r="H22" s="20">
        <f t="shared" si="2"/>
        <v>0.75</v>
      </c>
      <c r="I22" s="20">
        <f t="shared" si="3"/>
        <v>0.99999998037918747</v>
      </c>
      <c r="J22" s="20" t="e">
        <f t="shared" si="4"/>
        <v>#DIV/0!</v>
      </c>
      <c r="K22" s="21">
        <f t="shared" si="5"/>
        <v>0</v>
      </c>
    </row>
    <row r="23" spans="1:11" x14ac:dyDescent="0.25">
      <c r="A23">
        <v>122</v>
      </c>
      <c r="B23">
        <v>0</v>
      </c>
      <c r="C23">
        <v>0</v>
      </c>
      <c r="D23">
        <v>0</v>
      </c>
      <c r="E23">
        <v>40</v>
      </c>
      <c r="F23" s="20">
        <f t="shared" si="0"/>
        <v>0.5</v>
      </c>
      <c r="G23" s="20" t="e">
        <f t="shared" si="1"/>
        <v>#DIV/0!</v>
      </c>
      <c r="H23" s="20">
        <f t="shared" si="2"/>
        <v>0.75</v>
      </c>
      <c r="I23" s="20">
        <f t="shared" si="3"/>
        <v>0.99999998037918747</v>
      </c>
      <c r="J23" s="20" t="e">
        <f t="shared" si="4"/>
        <v>#DIV/0!</v>
      </c>
      <c r="K23" s="21">
        <f t="shared" si="5"/>
        <v>0</v>
      </c>
    </row>
    <row r="24" spans="1:11" x14ac:dyDescent="0.25">
      <c r="A24">
        <v>123</v>
      </c>
      <c r="B24">
        <v>0</v>
      </c>
      <c r="C24">
        <v>0</v>
      </c>
      <c r="D24">
        <v>0</v>
      </c>
      <c r="E24">
        <v>40</v>
      </c>
      <c r="F24" s="20">
        <f t="shared" si="0"/>
        <v>0.5</v>
      </c>
      <c r="G24" s="20" t="e">
        <f t="shared" si="1"/>
        <v>#DIV/0!</v>
      </c>
      <c r="H24" s="20">
        <f t="shared" si="2"/>
        <v>0.75</v>
      </c>
      <c r="I24" s="20">
        <f t="shared" si="3"/>
        <v>0.99999998037918747</v>
      </c>
      <c r="J24" s="20" t="e">
        <f t="shared" si="4"/>
        <v>#DIV/0!</v>
      </c>
      <c r="K24" s="21">
        <f t="shared" si="5"/>
        <v>0</v>
      </c>
    </row>
    <row r="25" spans="1:11" x14ac:dyDescent="0.25">
      <c r="A25">
        <v>124</v>
      </c>
      <c r="B25">
        <v>16</v>
      </c>
      <c r="C25">
        <v>63.782319999999999</v>
      </c>
      <c r="D25">
        <v>20.217680000000001</v>
      </c>
      <c r="E25">
        <v>3</v>
      </c>
      <c r="F25" s="20">
        <f t="shared" si="0"/>
        <v>0.44872047703860463</v>
      </c>
      <c r="G25" s="20">
        <f t="shared" si="1"/>
        <v>0.93505702053881123</v>
      </c>
      <c r="H25" s="20">
        <f t="shared" si="2"/>
        <v>0.75049207623986325</v>
      </c>
      <c r="I25" s="20">
        <f t="shared" si="3"/>
        <v>0.99999839549743219</v>
      </c>
      <c r="J25" s="20">
        <f t="shared" si="4"/>
        <v>0.31489038396357549</v>
      </c>
      <c r="K25" s="21">
        <f t="shared" si="5"/>
        <v>0.31489038396357549</v>
      </c>
    </row>
    <row r="26" spans="1:11" x14ac:dyDescent="0.25">
      <c r="A26">
        <v>125</v>
      </c>
      <c r="B26">
        <v>0</v>
      </c>
      <c r="C26">
        <v>0</v>
      </c>
      <c r="D26">
        <v>0</v>
      </c>
      <c r="E26">
        <v>40</v>
      </c>
      <c r="F26" s="20">
        <f t="shared" si="0"/>
        <v>0.5</v>
      </c>
      <c r="G26" s="20" t="e">
        <f t="shared" si="1"/>
        <v>#DIV/0!</v>
      </c>
      <c r="H26" s="20">
        <f t="shared" si="2"/>
        <v>0.75</v>
      </c>
      <c r="I26" s="20">
        <f t="shared" si="3"/>
        <v>0.99999998037918747</v>
      </c>
      <c r="J26" s="20" t="e">
        <f t="shared" si="4"/>
        <v>#DIV/0!</v>
      </c>
      <c r="K26" s="21">
        <f t="shared" si="5"/>
        <v>0</v>
      </c>
    </row>
    <row r="27" spans="1:11" x14ac:dyDescent="0.25">
      <c r="A27">
        <v>126</v>
      </c>
      <c r="B27">
        <v>0</v>
      </c>
      <c r="C27">
        <v>0</v>
      </c>
      <c r="D27">
        <v>0</v>
      </c>
      <c r="E27">
        <v>40</v>
      </c>
      <c r="F27" s="20">
        <f t="shared" si="0"/>
        <v>0.5</v>
      </c>
      <c r="G27" s="20" t="e">
        <f t="shared" si="1"/>
        <v>#DIV/0!</v>
      </c>
      <c r="H27" s="20">
        <f t="shared" si="2"/>
        <v>0.75</v>
      </c>
      <c r="I27" s="20">
        <f t="shared" si="3"/>
        <v>0.99999998037918747</v>
      </c>
      <c r="J27" s="20" t="e">
        <f t="shared" si="4"/>
        <v>#DIV/0!</v>
      </c>
      <c r="K27" s="21">
        <f t="shared" si="5"/>
        <v>0</v>
      </c>
    </row>
    <row r="28" spans="1:11" x14ac:dyDescent="0.25">
      <c r="A28">
        <v>127</v>
      </c>
      <c r="B28">
        <v>18</v>
      </c>
      <c r="C28">
        <v>60.80274</v>
      </c>
      <c r="D28">
        <v>21.19726</v>
      </c>
      <c r="E28">
        <v>5</v>
      </c>
      <c r="F28" s="20">
        <f t="shared" si="0"/>
        <v>0.44251864638002869</v>
      </c>
      <c r="G28" s="20">
        <f t="shared" si="1"/>
        <v>0.92515510520307587</v>
      </c>
      <c r="H28" s="20">
        <f t="shared" si="2"/>
        <v>0.75000081040191968</v>
      </c>
      <c r="I28" s="20">
        <f t="shared" si="3"/>
        <v>0.99999801665878962</v>
      </c>
      <c r="J28" s="20">
        <f t="shared" si="4"/>
        <v>0.30704851142859152</v>
      </c>
      <c r="K28" s="21">
        <f t="shared" si="5"/>
        <v>0.30704851142859152</v>
      </c>
    </row>
    <row r="29" spans="1:11" x14ac:dyDescent="0.25">
      <c r="A29">
        <v>128</v>
      </c>
      <c r="B29">
        <v>5</v>
      </c>
      <c r="C29">
        <v>20.621829999999999</v>
      </c>
      <c r="D29">
        <v>74.378169999999997</v>
      </c>
      <c r="E29">
        <v>2</v>
      </c>
      <c r="F29" s="20">
        <f t="shared" si="0"/>
        <v>0.26617863659950869</v>
      </c>
      <c r="G29" s="20">
        <f t="shared" si="1"/>
        <v>0.93694719875348798</v>
      </c>
      <c r="H29" s="20">
        <f t="shared" si="2"/>
        <v>0.76337426749560711</v>
      </c>
      <c r="I29" s="20">
        <f t="shared" si="3"/>
        <v>0.8936112254516464</v>
      </c>
      <c r="J29" s="20">
        <f t="shared" si="4"/>
        <v>0.17012747067650616</v>
      </c>
      <c r="K29" s="21">
        <f t="shared" si="5"/>
        <v>0.17012747067650616</v>
      </c>
    </row>
    <row r="30" spans="1:11" x14ac:dyDescent="0.25">
      <c r="A30">
        <v>129</v>
      </c>
      <c r="B30">
        <v>16</v>
      </c>
      <c r="C30">
        <v>74.449749999999995</v>
      </c>
      <c r="D30">
        <v>9.5502500000000001</v>
      </c>
      <c r="E30">
        <v>2.2000000000000002</v>
      </c>
      <c r="F30" s="20">
        <f t="shared" si="0"/>
        <v>0.48183325119856557</v>
      </c>
      <c r="G30" s="20">
        <f t="shared" si="1"/>
        <v>0.94327160644861441</v>
      </c>
      <c r="H30" s="20">
        <f t="shared" si="2"/>
        <v>0.75692348267337584</v>
      </c>
      <c r="I30" s="20">
        <f t="shared" si="3"/>
        <v>0.99999984190087987</v>
      </c>
      <c r="J30" s="20">
        <f t="shared" si="4"/>
        <v>0.34402138456237558</v>
      </c>
      <c r="K30" s="21">
        <f t="shared" si="5"/>
        <v>0.34402138456237558</v>
      </c>
    </row>
    <row r="31" spans="1:11" x14ac:dyDescent="0.25">
      <c r="A31">
        <v>130</v>
      </c>
      <c r="B31">
        <v>16</v>
      </c>
      <c r="C31">
        <v>74.449749999999995</v>
      </c>
      <c r="D31">
        <v>9.5502500000000001</v>
      </c>
      <c r="E31">
        <v>2.2000000000000002</v>
      </c>
      <c r="F31" s="20">
        <f t="shared" si="0"/>
        <v>0.48183325119856557</v>
      </c>
      <c r="G31" s="20">
        <f t="shared" si="1"/>
        <v>0.94327160644861441</v>
      </c>
      <c r="H31" s="20">
        <f t="shared" si="2"/>
        <v>0.75692348267337584</v>
      </c>
      <c r="I31" s="20">
        <f t="shared" si="3"/>
        <v>0.99999984190087987</v>
      </c>
      <c r="J31" s="20">
        <f t="shared" si="4"/>
        <v>0.34402138456237558</v>
      </c>
      <c r="K31" s="21">
        <f t="shared" si="5"/>
        <v>0.34402138456237558</v>
      </c>
    </row>
    <row r="32" spans="1:11" x14ac:dyDescent="0.25">
      <c r="A32">
        <v>131</v>
      </c>
      <c r="B32">
        <v>30</v>
      </c>
      <c r="C32">
        <v>52.913209999999999</v>
      </c>
      <c r="D32">
        <v>17.086790000000001</v>
      </c>
      <c r="E32">
        <v>3.2</v>
      </c>
      <c r="F32" s="20">
        <f t="shared" si="0"/>
        <v>0.44415776127769468</v>
      </c>
      <c r="G32" s="20">
        <f t="shared" si="1"/>
        <v>0.87394099925640367</v>
      </c>
      <c r="H32" s="20">
        <f t="shared" si="2"/>
        <v>0.75025596507317027</v>
      </c>
      <c r="I32" s="20">
        <f t="shared" si="3"/>
        <v>0.9999991858954056</v>
      </c>
      <c r="J32" s="20">
        <f t="shared" si="4"/>
        <v>0.2912248785692117</v>
      </c>
      <c r="K32" s="21">
        <f t="shared" si="5"/>
        <v>0.2912248785692117</v>
      </c>
    </row>
    <row r="33" spans="1:11" x14ac:dyDescent="0.25">
      <c r="A33">
        <v>132</v>
      </c>
      <c r="B33">
        <v>7</v>
      </c>
      <c r="C33">
        <v>22.805569999999999</v>
      </c>
      <c r="D33">
        <v>70.194429999999997</v>
      </c>
      <c r="E33">
        <v>3</v>
      </c>
      <c r="F33" s="20">
        <f t="shared" si="0"/>
        <v>0.27493462054697115</v>
      </c>
      <c r="G33" s="20">
        <f t="shared" si="1"/>
        <v>0.92283285905169188</v>
      </c>
      <c r="H33" s="20">
        <f t="shared" si="2"/>
        <v>0.75049207623986325</v>
      </c>
      <c r="I33" s="20">
        <f t="shared" si="3"/>
        <v>0.94815879515456181</v>
      </c>
      <c r="J33" s="20">
        <f t="shared" si="4"/>
        <v>0.18054259067387779</v>
      </c>
      <c r="K33" s="21">
        <f t="shared" si="5"/>
        <v>0.18054259067387779</v>
      </c>
    </row>
    <row r="34" spans="1:11" x14ac:dyDescent="0.25">
      <c r="A34">
        <v>133</v>
      </c>
      <c r="B34">
        <v>11</v>
      </c>
      <c r="C34">
        <v>19.71678</v>
      </c>
      <c r="D34">
        <v>69.28322</v>
      </c>
      <c r="E34">
        <v>3</v>
      </c>
      <c r="F34" s="20">
        <f t="shared" si="0"/>
        <v>0.27222879551989337</v>
      </c>
      <c r="G34" s="20">
        <f t="shared" si="1"/>
        <v>0.87546359456409495</v>
      </c>
      <c r="H34" s="20">
        <f t="shared" si="2"/>
        <v>0.75049207623986325</v>
      </c>
      <c r="I34" s="20">
        <f t="shared" si="3"/>
        <v>0.95610431300532617</v>
      </c>
      <c r="J34" s="20">
        <f t="shared" si="4"/>
        <v>0.17101080101644639</v>
      </c>
      <c r="K34" s="21">
        <f t="shared" si="5"/>
        <v>0.17101080101644639</v>
      </c>
    </row>
    <row r="35" spans="1:11" x14ac:dyDescent="0.25">
      <c r="A35">
        <v>134</v>
      </c>
      <c r="B35">
        <v>0</v>
      </c>
      <c r="C35">
        <v>0</v>
      </c>
      <c r="D35">
        <v>0</v>
      </c>
      <c r="E35">
        <v>25</v>
      </c>
      <c r="F35" s="20">
        <f t="shared" si="0"/>
        <v>0.5</v>
      </c>
      <c r="G35" s="20" t="e">
        <f t="shared" si="1"/>
        <v>#DIV/0!</v>
      </c>
      <c r="H35" s="20">
        <f t="shared" si="2"/>
        <v>0.75</v>
      </c>
      <c r="I35" s="20">
        <f t="shared" si="3"/>
        <v>0.99999998037918747</v>
      </c>
      <c r="J35" s="20" t="e">
        <f t="shared" si="4"/>
        <v>#DIV/0!</v>
      </c>
      <c r="K35" s="21">
        <f t="shared" si="5"/>
        <v>0</v>
      </c>
    </row>
    <row r="36" spans="1:11" x14ac:dyDescent="0.25">
      <c r="A36">
        <v>135</v>
      </c>
      <c r="B36">
        <v>7</v>
      </c>
      <c r="C36">
        <v>22.805569999999999</v>
      </c>
      <c r="D36">
        <v>70.194429999999997</v>
      </c>
      <c r="E36">
        <v>5</v>
      </c>
      <c r="F36" s="20">
        <f t="shared" si="0"/>
        <v>0.27493462054697115</v>
      </c>
      <c r="G36" s="20">
        <f t="shared" si="1"/>
        <v>0.92283285905169188</v>
      </c>
      <c r="H36" s="20">
        <f t="shared" si="2"/>
        <v>0.75000081040191968</v>
      </c>
      <c r="I36" s="20">
        <f t="shared" si="3"/>
        <v>0.94815879515456181</v>
      </c>
      <c r="J36" s="20">
        <f t="shared" si="4"/>
        <v>0.18042440900361115</v>
      </c>
      <c r="K36" s="21">
        <f t="shared" si="5"/>
        <v>0.18042440900361115</v>
      </c>
    </row>
    <row r="37" spans="1:11" x14ac:dyDescent="0.25">
      <c r="A37">
        <v>136</v>
      </c>
      <c r="B37">
        <v>4</v>
      </c>
      <c r="C37">
        <v>16.362749999999998</v>
      </c>
      <c r="D37">
        <v>79.637249999999995</v>
      </c>
      <c r="E37">
        <v>3</v>
      </c>
      <c r="F37" s="20">
        <f t="shared" si="0"/>
        <v>0.25452495486163423</v>
      </c>
      <c r="G37" s="20">
        <f t="shared" si="1"/>
        <v>0.9364960710988669</v>
      </c>
      <c r="H37" s="20">
        <f t="shared" si="2"/>
        <v>0.75049207623986325</v>
      </c>
      <c r="I37" s="20">
        <f t="shared" si="3"/>
        <v>0.77459036333363673</v>
      </c>
      <c r="J37" s="20">
        <f t="shared" si="4"/>
        <v>0.13856531383334916</v>
      </c>
      <c r="K37" s="21">
        <f t="shared" si="5"/>
        <v>0.13856531383334916</v>
      </c>
    </row>
    <row r="38" spans="1:11" x14ac:dyDescent="0.25">
      <c r="A38">
        <v>137</v>
      </c>
      <c r="B38">
        <v>6</v>
      </c>
      <c r="C38">
        <v>17.304580000000001</v>
      </c>
      <c r="D38">
        <v>76.695419999999999</v>
      </c>
      <c r="E38">
        <v>3.2</v>
      </c>
      <c r="F38" s="20">
        <f t="shared" si="0"/>
        <v>0.25915365157079157</v>
      </c>
      <c r="G38" s="20">
        <f t="shared" si="1"/>
        <v>0.91456785907861249</v>
      </c>
      <c r="H38" s="20">
        <f t="shared" si="2"/>
        <v>0.75025596507317027</v>
      </c>
      <c r="I38" s="20">
        <f t="shared" si="3"/>
        <v>0.84810401479400244</v>
      </c>
      <c r="J38" s="20">
        <f t="shared" si="4"/>
        <v>0.15081059157362064</v>
      </c>
      <c r="K38" s="21">
        <f t="shared" si="5"/>
        <v>0.15081059157362064</v>
      </c>
    </row>
    <row r="39" spans="1:11" x14ac:dyDescent="0.25">
      <c r="A39">
        <v>138</v>
      </c>
      <c r="B39">
        <v>8</v>
      </c>
      <c r="C39">
        <v>18.223050000000001</v>
      </c>
      <c r="D39">
        <v>73.776949999999999</v>
      </c>
      <c r="E39">
        <v>3.8</v>
      </c>
      <c r="F39" s="20">
        <f t="shared" si="0"/>
        <v>0.26402473308271135</v>
      </c>
      <c r="G39" s="20">
        <f t="shared" si="1"/>
        <v>0.89656412923106521</v>
      </c>
      <c r="H39" s="20">
        <f t="shared" si="2"/>
        <v>0.75003674742406057</v>
      </c>
      <c r="I39" s="20">
        <f t="shared" si="3"/>
        <v>0.9035338401992975</v>
      </c>
      <c r="J39" s="20">
        <f t="shared" si="4"/>
        <v>0.1604179403735988</v>
      </c>
      <c r="K39" s="21">
        <f t="shared" si="5"/>
        <v>0.1604179403735988</v>
      </c>
    </row>
    <row r="40" spans="1:11" x14ac:dyDescent="0.25">
      <c r="A40">
        <v>139</v>
      </c>
      <c r="B40">
        <v>5</v>
      </c>
      <c r="C40">
        <v>20.621829999999999</v>
      </c>
      <c r="D40">
        <v>74.378169999999997</v>
      </c>
      <c r="E40">
        <v>6</v>
      </c>
      <c r="F40" s="20">
        <f t="shared" si="0"/>
        <v>0.26617863659950869</v>
      </c>
      <c r="G40" s="20">
        <f t="shared" si="1"/>
        <v>0.93694719875348798</v>
      </c>
      <c r="H40" s="20">
        <f t="shared" si="2"/>
        <v>0.75000003534694137</v>
      </c>
      <c r="I40" s="20">
        <f t="shared" si="3"/>
        <v>0.8936112254516464</v>
      </c>
      <c r="J40" s="20">
        <f t="shared" si="4"/>
        <v>0.167146856337543</v>
      </c>
      <c r="K40" s="21">
        <f t="shared" si="5"/>
        <v>0.167146856337543</v>
      </c>
    </row>
    <row r="41" spans="1:11" x14ac:dyDescent="0.25">
      <c r="A41">
        <v>140</v>
      </c>
      <c r="B41">
        <v>5</v>
      </c>
      <c r="C41">
        <v>30.221589999999999</v>
      </c>
      <c r="D41">
        <v>64.778409999999994</v>
      </c>
      <c r="E41">
        <v>6</v>
      </c>
      <c r="F41" s="20">
        <f t="shared" si="0"/>
        <v>0.2943138504121966</v>
      </c>
      <c r="G41" s="20">
        <f t="shared" si="1"/>
        <v>0.9551080503545385</v>
      </c>
      <c r="H41" s="20">
        <f t="shared" si="2"/>
        <v>0.75000003534694137</v>
      </c>
      <c r="I41" s="20">
        <f t="shared" si="3"/>
        <v>0.9813685992014578</v>
      </c>
      <c r="J41" s="20">
        <f t="shared" si="4"/>
        <v>0.20689816922262882</v>
      </c>
      <c r="K41" s="21">
        <f t="shared" si="5"/>
        <v>0.20689816922262882</v>
      </c>
    </row>
    <row r="42" spans="1:11" x14ac:dyDescent="0.25">
      <c r="A42">
        <v>141</v>
      </c>
      <c r="B42">
        <v>5</v>
      </c>
      <c r="C42">
        <v>30.221589999999999</v>
      </c>
      <c r="D42">
        <v>64.778409999999994</v>
      </c>
      <c r="E42">
        <v>6</v>
      </c>
      <c r="F42" s="20">
        <f t="shared" si="0"/>
        <v>0.2943138504121966</v>
      </c>
      <c r="G42" s="20">
        <f t="shared" si="1"/>
        <v>0.9551080503545385</v>
      </c>
      <c r="H42" s="20">
        <f t="shared" si="2"/>
        <v>0.75000003534694137</v>
      </c>
      <c r="I42" s="20">
        <f t="shared" si="3"/>
        <v>0.9813685992014578</v>
      </c>
      <c r="J42" s="20">
        <f t="shared" si="4"/>
        <v>0.20689816922262882</v>
      </c>
      <c r="K42" s="21">
        <f t="shared" si="5"/>
        <v>0.20689816922262882</v>
      </c>
    </row>
    <row r="43" spans="1:11" x14ac:dyDescent="0.25">
      <c r="A43">
        <v>142</v>
      </c>
      <c r="B43">
        <v>4</v>
      </c>
      <c r="C43">
        <v>8.6650100000000005</v>
      </c>
      <c r="D43">
        <v>87.334990000000005</v>
      </c>
      <c r="E43">
        <v>6.5</v>
      </c>
      <c r="F43" s="20">
        <f t="shared" si="0"/>
        <v>0.23892890066459563</v>
      </c>
      <c r="G43" s="20">
        <f t="shared" si="1"/>
        <v>0.89237841996301093</v>
      </c>
      <c r="H43" s="20">
        <f t="shared" si="2"/>
        <v>0.75000000746458073</v>
      </c>
      <c r="I43" s="20">
        <f t="shared" si="3"/>
        <v>0.5571802507162904</v>
      </c>
      <c r="J43" s="20">
        <f t="shared" si="4"/>
        <v>8.909938910561449E-2</v>
      </c>
      <c r="K43" s="21">
        <f t="shared" si="5"/>
        <v>8.909938910561449E-2</v>
      </c>
    </row>
    <row r="44" spans="1:11" x14ac:dyDescent="0.25">
      <c r="A44">
        <v>143</v>
      </c>
      <c r="B44">
        <v>9</v>
      </c>
      <c r="C44">
        <v>21.371780000000001</v>
      </c>
      <c r="D44">
        <v>69.628219999999999</v>
      </c>
      <c r="E44">
        <v>2.4</v>
      </c>
      <c r="F44" s="20">
        <f t="shared" si="0"/>
        <v>0.27386567688632563</v>
      </c>
      <c r="G44" s="20">
        <f t="shared" si="1"/>
        <v>0.89993498398560412</v>
      </c>
      <c r="H44" s="20">
        <f t="shared" si="2"/>
        <v>0.75356663612780161</v>
      </c>
      <c r="I44" s="20">
        <f t="shared" si="3"/>
        <v>0.95323465244546057</v>
      </c>
      <c r="J44" s="20">
        <f t="shared" si="4"/>
        <v>0.17703952054957009</v>
      </c>
      <c r="K44" s="21">
        <f t="shared" si="5"/>
        <v>0.17703952054957009</v>
      </c>
    </row>
    <row r="45" spans="1:11" x14ac:dyDescent="0.25">
      <c r="A45">
        <v>144</v>
      </c>
      <c r="B45">
        <v>4</v>
      </c>
      <c r="C45">
        <v>70.809929999999994</v>
      </c>
      <c r="D45">
        <v>25.190069999999999</v>
      </c>
      <c r="E45">
        <v>1.5</v>
      </c>
      <c r="F45" s="20">
        <f t="shared" si="0"/>
        <v>0.44852556029207702</v>
      </c>
      <c r="G45" s="20">
        <f t="shared" si="1"/>
        <v>0.98364972530250783</v>
      </c>
      <c r="H45" s="20">
        <f t="shared" si="2"/>
        <v>0.81194604705017848</v>
      </c>
      <c r="I45" s="20">
        <f t="shared" si="3"/>
        <v>0.99999530200709141</v>
      </c>
      <c r="J45" s="20">
        <f t="shared" si="4"/>
        <v>0.35822245332136071</v>
      </c>
      <c r="K45" s="21">
        <f t="shared" si="5"/>
        <v>0.35822245332136071</v>
      </c>
    </row>
    <row r="46" spans="1:11" x14ac:dyDescent="0.25">
      <c r="A46">
        <v>145</v>
      </c>
      <c r="B46">
        <v>9</v>
      </c>
      <c r="C46">
        <v>21.371780000000001</v>
      </c>
      <c r="D46">
        <v>69.628219999999999</v>
      </c>
      <c r="E46">
        <v>3</v>
      </c>
      <c r="F46" s="20">
        <f t="shared" si="0"/>
        <v>0.27386567688632563</v>
      </c>
      <c r="G46" s="20">
        <f t="shared" si="1"/>
        <v>0.89993498398560412</v>
      </c>
      <c r="H46" s="20">
        <f t="shared" si="2"/>
        <v>0.75049207623986325</v>
      </c>
      <c r="I46" s="20">
        <f t="shared" si="3"/>
        <v>0.95323465244546057</v>
      </c>
      <c r="J46" s="20">
        <f t="shared" si="4"/>
        <v>0.17631719742329882</v>
      </c>
      <c r="K46" s="21">
        <f t="shared" si="5"/>
        <v>0.17631719742329882</v>
      </c>
    </row>
    <row r="47" spans="1:11" x14ac:dyDescent="0.25">
      <c r="A47">
        <v>146</v>
      </c>
      <c r="B47">
        <v>9</v>
      </c>
      <c r="C47">
        <v>21.371780000000001</v>
      </c>
      <c r="D47">
        <v>69.628219999999999</v>
      </c>
      <c r="E47">
        <v>3</v>
      </c>
      <c r="F47" s="20">
        <f t="shared" si="0"/>
        <v>0.27386567688632563</v>
      </c>
      <c r="G47" s="20">
        <f t="shared" si="1"/>
        <v>0.89993498398560412</v>
      </c>
      <c r="H47" s="20">
        <f t="shared" si="2"/>
        <v>0.75049207623986325</v>
      </c>
      <c r="I47" s="20">
        <f t="shared" si="3"/>
        <v>0.95323465244546057</v>
      </c>
      <c r="J47" s="20">
        <f t="shared" si="4"/>
        <v>0.17631719742329882</v>
      </c>
      <c r="K47" s="21">
        <f t="shared" si="5"/>
        <v>0.17631719742329882</v>
      </c>
    </row>
    <row r="48" spans="1:11" x14ac:dyDescent="0.25">
      <c r="A48">
        <v>147</v>
      </c>
      <c r="B48">
        <v>30</v>
      </c>
      <c r="C48">
        <v>37.814439999999998</v>
      </c>
      <c r="D48">
        <v>32.185560000000002</v>
      </c>
      <c r="E48">
        <v>2</v>
      </c>
      <c r="F48" s="20">
        <f t="shared" si="0"/>
        <v>0.37972076558919809</v>
      </c>
      <c r="G48" s="20">
        <f t="shared" si="1"/>
        <v>0.83926796829471195</v>
      </c>
      <c r="H48" s="20">
        <f t="shared" si="2"/>
        <v>0.76337426749560711</v>
      </c>
      <c r="I48" s="20">
        <f t="shared" si="3"/>
        <v>0.99997886556655546</v>
      </c>
      <c r="J48" s="20">
        <f t="shared" si="4"/>
        <v>0.24327267659690291</v>
      </c>
      <c r="K48" s="21">
        <f t="shared" si="5"/>
        <v>0.24327267659690291</v>
      </c>
    </row>
    <row r="49" spans="1:11" x14ac:dyDescent="0.25">
      <c r="A49">
        <v>148</v>
      </c>
      <c r="B49">
        <v>17</v>
      </c>
      <c r="C49">
        <v>42.989910000000002</v>
      </c>
      <c r="D49">
        <v>40.010089999999998</v>
      </c>
      <c r="E49">
        <v>4</v>
      </c>
      <c r="F49" s="20">
        <f t="shared" si="0"/>
        <v>0.36731058803608008</v>
      </c>
      <c r="G49" s="20">
        <f t="shared" si="1"/>
        <v>0.90487064126693539</v>
      </c>
      <c r="H49" s="20">
        <f t="shared" si="2"/>
        <v>0.75001935294145228</v>
      </c>
      <c r="I49" s="20">
        <f t="shared" si="3"/>
        <v>0.99988783262588599</v>
      </c>
      <c r="J49" s="20">
        <f t="shared" si="4"/>
        <v>0.24925489641110882</v>
      </c>
      <c r="K49" s="21">
        <f t="shared" si="5"/>
        <v>0.24925489641110882</v>
      </c>
    </row>
    <row r="50" spans="1:11" x14ac:dyDescent="0.25">
      <c r="A50">
        <v>149</v>
      </c>
      <c r="B50">
        <v>3</v>
      </c>
      <c r="C50">
        <v>21.65673</v>
      </c>
      <c r="D50">
        <v>75.343270000000004</v>
      </c>
      <c r="E50">
        <v>2</v>
      </c>
      <c r="F50" s="20">
        <f t="shared" si="0"/>
        <v>0.26620176403995865</v>
      </c>
      <c r="G50" s="20">
        <f t="shared" si="1"/>
        <v>0.96182756815244819</v>
      </c>
      <c r="H50" s="20">
        <f t="shared" si="2"/>
        <v>0.76337426749560711</v>
      </c>
      <c r="I50" s="20">
        <f t="shared" si="3"/>
        <v>0.87606991631159947</v>
      </c>
      <c r="J50" s="20">
        <f t="shared" si="4"/>
        <v>0.17123180445324204</v>
      </c>
      <c r="K50" s="21">
        <f t="shared" si="5"/>
        <v>0.17123180445324204</v>
      </c>
    </row>
    <row r="51" spans="1:11" x14ac:dyDescent="0.25">
      <c r="A51">
        <v>150</v>
      </c>
      <c r="B51">
        <v>15</v>
      </c>
      <c r="C51">
        <v>54.163029999999999</v>
      </c>
      <c r="D51">
        <v>30.836970000000001</v>
      </c>
      <c r="E51">
        <v>2.2999999999999998</v>
      </c>
      <c r="F51" s="20">
        <f t="shared" si="0"/>
        <v>0.40891622156558582</v>
      </c>
      <c r="G51" s="20">
        <f t="shared" si="1"/>
        <v>0.9292844759339558</v>
      </c>
      <c r="H51" s="20">
        <f t="shared" si="2"/>
        <v>0.75497025179344346</v>
      </c>
      <c r="I51" s="20">
        <f t="shared" si="3"/>
        <v>0.99998417208081358</v>
      </c>
      <c r="J51" s="20">
        <f t="shared" si="4"/>
        <v>0.28688377482854993</v>
      </c>
      <c r="K51" s="21">
        <f t="shared" si="5"/>
        <v>0.28688377482854993</v>
      </c>
    </row>
    <row r="52" spans="1:11" x14ac:dyDescent="0.25">
      <c r="A52">
        <v>151</v>
      </c>
      <c r="B52">
        <v>19</v>
      </c>
      <c r="C52">
        <v>35.719839999999998</v>
      </c>
      <c r="D52">
        <v>45.280160000000002</v>
      </c>
      <c r="E52">
        <v>2.4</v>
      </c>
      <c r="F52" s="20">
        <f t="shared" si="0"/>
        <v>0.34240353123543316</v>
      </c>
      <c r="G52" s="20">
        <f t="shared" si="1"/>
        <v>0.87989207437611416</v>
      </c>
      <c r="H52" s="20">
        <f t="shared" si="2"/>
        <v>0.75356663612780161</v>
      </c>
      <c r="I52" s="20">
        <f t="shared" si="3"/>
        <v>0.99965808579289539</v>
      </c>
      <c r="J52" s="20">
        <f t="shared" si="4"/>
        <v>0.22695553871122212</v>
      </c>
      <c r="K52" s="21">
        <f t="shared" si="5"/>
        <v>0.22695553871122212</v>
      </c>
    </row>
    <row r="53" spans="1:11" x14ac:dyDescent="0.25">
      <c r="A53">
        <v>152</v>
      </c>
      <c r="B53">
        <v>35</v>
      </c>
      <c r="C53">
        <v>54.061340000000001</v>
      </c>
      <c r="D53">
        <v>10.93866</v>
      </c>
      <c r="E53">
        <v>2.9</v>
      </c>
      <c r="F53" s="20">
        <f t="shared" si="0"/>
        <v>0.46378663739868975</v>
      </c>
      <c r="G53" s="20">
        <f t="shared" si="1"/>
        <v>0.86091301683542965</v>
      </c>
      <c r="H53" s="20">
        <f t="shared" si="2"/>
        <v>0.75068318724315586</v>
      </c>
      <c r="I53" s="20">
        <f t="shared" si="3"/>
        <v>0.99999978605929718</v>
      </c>
      <c r="J53" s="20">
        <f t="shared" si="4"/>
        <v>0.29973268372356859</v>
      </c>
      <c r="K53" s="21">
        <f t="shared" si="5"/>
        <v>0.29973268372356859</v>
      </c>
    </row>
    <row r="54" spans="1:11" x14ac:dyDescent="0.25">
      <c r="A54">
        <v>153</v>
      </c>
      <c r="B54">
        <v>49</v>
      </c>
      <c r="C54">
        <v>43.428260000000002</v>
      </c>
      <c r="D54">
        <v>7.5717400000000001</v>
      </c>
      <c r="E54">
        <v>1.5</v>
      </c>
      <c r="F54" s="20">
        <f t="shared" si="0"/>
        <v>0.46884251685362416</v>
      </c>
      <c r="G54" s="20">
        <f t="shared" si="1"/>
        <v>0.79724223056628574</v>
      </c>
      <c r="H54" s="20">
        <f t="shared" si="2"/>
        <v>0.81194604705017848</v>
      </c>
      <c r="I54" s="20">
        <f t="shared" si="3"/>
        <v>0.99999989730311389</v>
      </c>
      <c r="J54" s="20">
        <f t="shared" si="4"/>
        <v>0.30349001802567466</v>
      </c>
      <c r="K54" s="21">
        <f t="shared" si="5"/>
        <v>0.30349001802567466</v>
      </c>
    </row>
    <row r="55" spans="1:11" x14ac:dyDescent="0.25">
      <c r="A55">
        <v>154</v>
      </c>
      <c r="B55">
        <v>16</v>
      </c>
      <c r="C55">
        <v>35.388860000000001</v>
      </c>
      <c r="D55">
        <v>48.611139999999999</v>
      </c>
      <c r="E55">
        <v>2.5</v>
      </c>
      <c r="F55" s="20">
        <f t="shared" si="0"/>
        <v>0.33425382902701017</v>
      </c>
      <c r="G55" s="20">
        <f t="shared" si="1"/>
        <v>0.89412713850112246</v>
      </c>
      <c r="H55" s="20">
        <f t="shared" si="2"/>
        <v>0.75255967097848941</v>
      </c>
      <c r="I55" s="20">
        <f t="shared" si="3"/>
        <v>0.99931181733522456</v>
      </c>
      <c r="J55" s="20">
        <f t="shared" si="4"/>
        <v>0.22475927994348929</v>
      </c>
      <c r="K55" s="21">
        <f t="shared" si="5"/>
        <v>0.22475927994348929</v>
      </c>
    </row>
    <row r="56" spans="1:11" x14ac:dyDescent="0.25">
      <c r="A56">
        <v>155</v>
      </c>
      <c r="B56">
        <v>22</v>
      </c>
      <c r="C56">
        <v>31.349900000000002</v>
      </c>
      <c r="D56">
        <v>46.650100000000002</v>
      </c>
      <c r="E56">
        <v>2.6</v>
      </c>
      <c r="F56" s="20">
        <f t="shared" si="0"/>
        <v>0.33214948751316348</v>
      </c>
      <c r="G56" s="20">
        <f t="shared" si="1"/>
        <v>0.8525714101036056</v>
      </c>
      <c r="H56" s="20">
        <f t="shared" si="2"/>
        <v>0.75183780349447649</v>
      </c>
      <c r="I56" s="20">
        <f t="shared" si="3"/>
        <v>0.99954387877556872</v>
      </c>
      <c r="J56" s="20">
        <f t="shared" si="4"/>
        <v>0.21280918793870118</v>
      </c>
      <c r="K56" s="21">
        <f t="shared" si="5"/>
        <v>0.21280918793870118</v>
      </c>
    </row>
    <row r="57" spans="1:11" x14ac:dyDescent="0.25">
      <c r="A57">
        <v>156</v>
      </c>
      <c r="B57">
        <v>22</v>
      </c>
      <c r="C57">
        <v>31.349900000000002</v>
      </c>
      <c r="D57">
        <v>46.650100000000002</v>
      </c>
      <c r="E57">
        <v>1.5</v>
      </c>
      <c r="F57" s="20">
        <f t="shared" si="0"/>
        <v>0.33214948751316348</v>
      </c>
      <c r="G57" s="20">
        <f t="shared" si="1"/>
        <v>0.8525714101036056</v>
      </c>
      <c r="H57" s="20">
        <f t="shared" si="2"/>
        <v>0.81194604705017848</v>
      </c>
      <c r="I57" s="20">
        <f t="shared" si="3"/>
        <v>0.99954387877556872</v>
      </c>
      <c r="J57" s="20">
        <f t="shared" si="4"/>
        <v>0.22982294601265868</v>
      </c>
      <c r="K57" s="21">
        <f t="shared" si="5"/>
        <v>0.22982294601265868</v>
      </c>
    </row>
    <row r="58" spans="1:11" x14ac:dyDescent="0.25">
      <c r="A58">
        <v>157</v>
      </c>
      <c r="B58">
        <v>27</v>
      </c>
      <c r="C58">
        <v>53.865200000000002</v>
      </c>
      <c r="D58">
        <v>19.134799999999998</v>
      </c>
      <c r="E58">
        <v>2.5</v>
      </c>
      <c r="F58" s="20">
        <f t="shared" si="0"/>
        <v>0.43931741113355727</v>
      </c>
      <c r="G58" s="20">
        <f t="shared" si="1"/>
        <v>0.88524602128803032</v>
      </c>
      <c r="H58" s="20">
        <f t="shared" si="2"/>
        <v>0.75255967097848941</v>
      </c>
      <c r="I58" s="20">
        <f t="shared" si="3"/>
        <v>0.99999873088934199</v>
      </c>
      <c r="J58" s="20">
        <f t="shared" si="4"/>
        <v>0.29267308753875876</v>
      </c>
      <c r="K58" s="21">
        <f t="shared" si="5"/>
        <v>0.29267308753875876</v>
      </c>
    </row>
    <row r="59" spans="1:11" x14ac:dyDescent="0.25">
      <c r="A59">
        <v>158</v>
      </c>
      <c r="B59">
        <v>3</v>
      </c>
      <c r="C59">
        <v>21.65673</v>
      </c>
      <c r="D59">
        <v>75.343270000000004</v>
      </c>
      <c r="E59">
        <v>2</v>
      </c>
      <c r="F59" s="20">
        <f t="shared" si="0"/>
        <v>0.26620176403995865</v>
      </c>
      <c r="G59" s="20">
        <f t="shared" si="1"/>
        <v>0.96182756815244819</v>
      </c>
      <c r="H59" s="20">
        <f t="shared" si="2"/>
        <v>0.76337426749560711</v>
      </c>
      <c r="I59" s="20">
        <f t="shared" si="3"/>
        <v>0.87606991631159947</v>
      </c>
      <c r="J59" s="20">
        <f t="shared" si="4"/>
        <v>0.17123180445324204</v>
      </c>
      <c r="K59" s="21">
        <f t="shared" si="5"/>
        <v>0.17123180445324204</v>
      </c>
    </row>
    <row r="60" spans="1:11" x14ac:dyDescent="0.25">
      <c r="A60">
        <v>159</v>
      </c>
      <c r="B60">
        <v>22</v>
      </c>
      <c r="C60">
        <v>55.296570000000003</v>
      </c>
      <c r="D60">
        <v>22.703430000000001</v>
      </c>
      <c r="E60">
        <v>2.6</v>
      </c>
      <c r="F60" s="20">
        <f t="shared" si="0"/>
        <v>0.43135715662204094</v>
      </c>
      <c r="G60" s="20">
        <f t="shared" si="1"/>
        <v>0.90440174400542594</v>
      </c>
      <c r="H60" s="20">
        <f t="shared" si="2"/>
        <v>0.75183780349447649</v>
      </c>
      <c r="I60" s="20">
        <f t="shared" si="3"/>
        <v>0.9999972533099839</v>
      </c>
      <c r="J60" s="20">
        <f t="shared" si="4"/>
        <v>0.29330628213201865</v>
      </c>
      <c r="K60" s="21">
        <f t="shared" si="5"/>
        <v>0.29330628213201865</v>
      </c>
    </row>
    <row r="61" spans="1:11" x14ac:dyDescent="0.25">
      <c r="A61">
        <v>160</v>
      </c>
      <c r="B61">
        <v>28</v>
      </c>
      <c r="C61">
        <v>55.643949999999997</v>
      </c>
      <c r="D61">
        <v>16.35605</v>
      </c>
      <c r="E61">
        <v>2.5</v>
      </c>
      <c r="F61" s="20">
        <f t="shared" si="0"/>
        <v>0.4491504904269808</v>
      </c>
      <c r="G61" s="20">
        <f t="shared" si="1"/>
        <v>0.88490169175450384</v>
      </c>
      <c r="H61" s="20">
        <f t="shared" si="2"/>
        <v>0.75255967097848941</v>
      </c>
      <c r="I61" s="20">
        <f t="shared" si="3"/>
        <v>0.99999930526931691</v>
      </c>
      <c r="J61" s="20">
        <f t="shared" si="4"/>
        <v>0.29910766536686617</v>
      </c>
      <c r="K61" s="21">
        <f t="shared" si="5"/>
        <v>0.29910766536686617</v>
      </c>
    </row>
    <row r="62" spans="1:11" x14ac:dyDescent="0.25">
      <c r="A62">
        <v>161</v>
      </c>
      <c r="B62">
        <v>20</v>
      </c>
      <c r="C62">
        <v>44.051940000000002</v>
      </c>
      <c r="D62">
        <v>35.948059999999998</v>
      </c>
      <c r="E62">
        <v>4.2</v>
      </c>
      <c r="F62" s="20">
        <f t="shared" si="0"/>
        <v>0.37927287293985668</v>
      </c>
      <c r="G62" s="20">
        <f t="shared" si="1"/>
        <v>0.89377833915268734</v>
      </c>
      <c r="H62" s="20">
        <f t="shared" si="2"/>
        <v>0.75001021738622586</v>
      </c>
      <c r="I62" s="20">
        <f t="shared" si="3"/>
        <v>0.99995275258298155</v>
      </c>
      <c r="J62" s="20">
        <f t="shared" si="4"/>
        <v>0.25423086007701928</v>
      </c>
      <c r="K62" s="21">
        <f t="shared" si="5"/>
        <v>0.25423086007701928</v>
      </c>
    </row>
    <row r="63" spans="1:11" x14ac:dyDescent="0.25">
      <c r="A63">
        <v>162</v>
      </c>
      <c r="B63">
        <v>19</v>
      </c>
      <c r="C63">
        <v>29.738659999999999</v>
      </c>
      <c r="D63">
        <v>51.261339999999997</v>
      </c>
      <c r="E63">
        <v>2.2000000000000002</v>
      </c>
      <c r="F63" s="20">
        <f t="shared" si="0"/>
        <v>0.31931293201819178</v>
      </c>
      <c r="G63" s="20">
        <f t="shared" si="1"/>
        <v>0.86225226385898102</v>
      </c>
      <c r="H63" s="20">
        <f t="shared" si="2"/>
        <v>0.75692348267337584</v>
      </c>
      <c r="I63" s="20">
        <f t="shared" si="3"/>
        <v>0.99880335882207938</v>
      </c>
      <c r="J63" s="20">
        <f t="shared" si="4"/>
        <v>0.20815307162959973</v>
      </c>
      <c r="K63" s="21">
        <f t="shared" si="5"/>
        <v>0.20815307162959973</v>
      </c>
    </row>
    <row r="64" spans="1:11" x14ac:dyDescent="0.25">
      <c r="A64">
        <v>163</v>
      </c>
      <c r="B64">
        <v>33</v>
      </c>
      <c r="C64">
        <v>56.203690000000002</v>
      </c>
      <c r="D64">
        <v>10.79631</v>
      </c>
      <c r="E64">
        <v>2.6</v>
      </c>
      <c r="F64" s="20">
        <f t="shared" si="0"/>
        <v>0.46579778383139087</v>
      </c>
      <c r="G64" s="20">
        <f t="shared" si="1"/>
        <v>0.87059186155005563</v>
      </c>
      <c r="H64" s="20">
        <f t="shared" si="2"/>
        <v>0.75183780349447649</v>
      </c>
      <c r="I64" s="20">
        <f t="shared" si="3"/>
        <v>0.99999979258993854</v>
      </c>
      <c r="J64" s="20">
        <f t="shared" si="4"/>
        <v>0.30488502219402552</v>
      </c>
      <c r="K64" s="21">
        <f t="shared" si="5"/>
        <v>0.30488502219402552</v>
      </c>
    </row>
    <row r="65" spans="1:11" x14ac:dyDescent="0.25">
      <c r="A65">
        <v>164</v>
      </c>
      <c r="B65">
        <v>9</v>
      </c>
      <c r="C65">
        <v>26.80348</v>
      </c>
      <c r="D65">
        <v>64.196520000000007</v>
      </c>
      <c r="E65">
        <v>2.2000000000000002</v>
      </c>
      <c r="F65" s="20">
        <f t="shared" si="0"/>
        <v>0.29009351968726826</v>
      </c>
      <c r="G65" s="20">
        <f t="shared" si="1"/>
        <v>0.91681093139770475</v>
      </c>
      <c r="H65" s="20">
        <f t="shared" si="2"/>
        <v>0.75692348267337584</v>
      </c>
      <c r="I65" s="20">
        <f t="shared" si="3"/>
        <v>0.9833747701782779</v>
      </c>
      <c r="J65" s="20">
        <f t="shared" si="4"/>
        <v>0.19796519900067663</v>
      </c>
      <c r="K65" s="21">
        <f t="shared" si="5"/>
        <v>0.19796519900067663</v>
      </c>
    </row>
    <row r="66" spans="1:11" x14ac:dyDescent="0.25">
      <c r="A66">
        <v>165</v>
      </c>
      <c r="B66">
        <v>20</v>
      </c>
      <c r="C66">
        <v>29.75909</v>
      </c>
      <c r="D66">
        <v>50.24091</v>
      </c>
      <c r="E66">
        <v>2</v>
      </c>
      <c r="F66" s="20">
        <f t="shared" si="0"/>
        <v>0.32155500322996639</v>
      </c>
      <c r="G66" s="20">
        <f t="shared" si="1"/>
        <v>0.85708553432658008</v>
      </c>
      <c r="H66" s="20">
        <f t="shared" si="2"/>
        <v>0.76337426749560711</v>
      </c>
      <c r="I66" s="20">
        <f t="shared" si="3"/>
        <v>0.99903256912192218</v>
      </c>
      <c r="J66" s="20">
        <f t="shared" si="4"/>
        <v>0.21018252236954713</v>
      </c>
      <c r="K66" s="21">
        <f t="shared" si="5"/>
        <v>0.21018252236954713</v>
      </c>
    </row>
    <row r="67" spans="1:11" x14ac:dyDescent="0.25">
      <c r="A67">
        <v>166</v>
      </c>
      <c r="B67">
        <v>28</v>
      </c>
      <c r="C67">
        <v>55.643949999999997</v>
      </c>
      <c r="D67">
        <v>16.35605</v>
      </c>
      <c r="E67">
        <v>2.5</v>
      </c>
      <c r="F67" s="20">
        <f t="shared" ref="F67:F131" si="6">0.2+0.3*EXP(-0.0256*D67*(1-C67/100))</f>
        <v>0.4491504904269808</v>
      </c>
      <c r="G67" s="20">
        <f t="shared" ref="G67:G131" si="7">(C67/(B67+C67))^0.3</f>
        <v>0.88490169175450384</v>
      </c>
      <c r="H67" s="20">
        <f t="shared" ref="H67:H131" si="8">1-(0.25*E67)/(E67+EXP(3.72-2.95*E67))</f>
        <v>0.75255967097848941</v>
      </c>
      <c r="I67" s="20">
        <f t="shared" ref="I67:I131" si="9">1-(0.7*(1-D67/100)/((1-D67/100)+EXP(-5.51+22.9*(1-D67/100))))</f>
        <v>0.99999930526931691</v>
      </c>
      <c r="J67" s="20">
        <f t="shared" ref="J67:J131" si="10">F67*G67*H67*I67</f>
        <v>0.29910766536686617</v>
      </c>
      <c r="K67" s="21">
        <f t="shared" ref="K67:K131" si="11">IFERROR(J67,0)</f>
        <v>0.29910766536686617</v>
      </c>
    </row>
    <row r="68" spans="1:11" x14ac:dyDescent="0.25">
      <c r="A68">
        <v>167</v>
      </c>
      <c r="B68">
        <v>8</v>
      </c>
      <c r="C68">
        <v>47.301670000000001</v>
      </c>
      <c r="D68">
        <v>44.698329999999999</v>
      </c>
      <c r="E68">
        <v>5.6</v>
      </c>
      <c r="F68" s="20">
        <f t="shared" si="6"/>
        <v>0.36414783823139429</v>
      </c>
      <c r="G68" s="20">
        <f t="shared" si="7"/>
        <v>0.9542045174153404</v>
      </c>
      <c r="H68" s="20">
        <f t="shared" si="8"/>
        <v>0.75000012324871479</v>
      </c>
      <c r="I68" s="20">
        <f t="shared" si="9"/>
        <v>0.9996975385220257</v>
      </c>
      <c r="J68" s="20">
        <f t="shared" si="10"/>
        <v>0.26052485443767337</v>
      </c>
      <c r="K68" s="21">
        <f t="shared" si="11"/>
        <v>0.26052485443767337</v>
      </c>
    </row>
    <row r="69" spans="1:11" x14ac:dyDescent="0.25">
      <c r="A69">
        <v>168</v>
      </c>
      <c r="B69">
        <v>10</v>
      </c>
      <c r="C69">
        <v>79.241150000000005</v>
      </c>
      <c r="D69">
        <v>10.758850000000001</v>
      </c>
      <c r="E69">
        <v>5</v>
      </c>
      <c r="F69" s="20">
        <f t="shared" si="6"/>
        <v>0.48332852446780306</v>
      </c>
      <c r="G69" s="20">
        <f t="shared" si="7"/>
        <v>0.96497415880262694</v>
      </c>
      <c r="H69" s="20">
        <f t="shared" si="8"/>
        <v>0.75000081040191968</v>
      </c>
      <c r="I69" s="20">
        <f t="shared" si="9"/>
        <v>0.99999979427520702</v>
      </c>
      <c r="J69" s="20">
        <f t="shared" si="10"/>
        <v>0.34979995825126559</v>
      </c>
      <c r="K69" s="21">
        <f t="shared" si="11"/>
        <v>0.34979995825126559</v>
      </c>
    </row>
    <row r="70" spans="1:11" x14ac:dyDescent="0.25">
      <c r="A70">
        <v>169</v>
      </c>
      <c r="B70">
        <v>7</v>
      </c>
      <c r="C70">
        <v>18.089960000000001</v>
      </c>
      <c r="D70">
        <v>74.910039999999995</v>
      </c>
      <c r="E70">
        <v>3.1</v>
      </c>
      <c r="F70" s="20">
        <f t="shared" si="6"/>
        <v>0.2623644920167747</v>
      </c>
      <c r="G70" s="20">
        <f t="shared" si="7"/>
        <v>0.90652814311355023</v>
      </c>
      <c r="H70" s="20">
        <f t="shared" si="8"/>
        <v>0.75035474318492001</v>
      </c>
      <c r="I70" s="20">
        <f t="shared" si="9"/>
        <v>0.88419269696451064</v>
      </c>
      <c r="J70" s="20">
        <f t="shared" si="10"/>
        <v>0.15779742245412645</v>
      </c>
      <c r="K70" s="21">
        <f t="shared" si="11"/>
        <v>0.15779742245412645</v>
      </c>
    </row>
    <row r="71" spans="1:11" x14ac:dyDescent="0.25">
      <c r="A71">
        <v>170</v>
      </c>
      <c r="B71">
        <v>18</v>
      </c>
      <c r="C71">
        <v>60.80274</v>
      </c>
      <c r="D71">
        <v>21.19726</v>
      </c>
      <c r="E71">
        <v>2</v>
      </c>
      <c r="F71" s="20">
        <f t="shared" si="6"/>
        <v>0.44251864638002869</v>
      </c>
      <c r="G71" s="20">
        <f t="shared" si="7"/>
        <v>0.92515510520307587</v>
      </c>
      <c r="H71" s="20">
        <f t="shared" si="8"/>
        <v>0.76337426749560711</v>
      </c>
      <c r="I71" s="20">
        <f t="shared" si="9"/>
        <v>0.99999801665878962</v>
      </c>
      <c r="J71" s="20">
        <f t="shared" si="10"/>
        <v>0.31252357230361955</v>
      </c>
      <c r="K71" s="21">
        <f t="shared" si="11"/>
        <v>0.31252357230361955</v>
      </c>
    </row>
    <row r="72" spans="1:11" x14ac:dyDescent="0.25">
      <c r="A72">
        <v>171</v>
      </c>
      <c r="B72">
        <v>5</v>
      </c>
      <c r="C72">
        <v>22.42784</v>
      </c>
      <c r="D72">
        <v>72.572159999999997</v>
      </c>
      <c r="E72">
        <v>4</v>
      </c>
      <c r="F72" s="20">
        <f t="shared" si="6"/>
        <v>0.27099505293538878</v>
      </c>
      <c r="G72" s="20">
        <f t="shared" si="7"/>
        <v>0.94140988147475435</v>
      </c>
      <c r="H72" s="20">
        <f t="shared" si="8"/>
        <v>0.75001935294145228</v>
      </c>
      <c r="I72" s="20">
        <f t="shared" si="9"/>
        <v>0.92118929287234996</v>
      </c>
      <c r="J72" s="20">
        <f t="shared" si="10"/>
        <v>0.17626312541833714</v>
      </c>
      <c r="K72" s="21">
        <f t="shared" si="11"/>
        <v>0.17626312541833714</v>
      </c>
    </row>
    <row r="73" spans="1:11" x14ac:dyDescent="0.25">
      <c r="F73" s="20"/>
      <c r="G73" s="20"/>
      <c r="H73" s="20"/>
      <c r="I73" s="20"/>
      <c r="J73" s="20"/>
      <c r="K73" s="21"/>
    </row>
    <row r="74" spans="1:11" x14ac:dyDescent="0.25">
      <c r="A74">
        <v>201</v>
      </c>
      <c r="B74">
        <v>4</v>
      </c>
      <c r="C74">
        <v>3.76877</v>
      </c>
      <c r="D74">
        <v>92.231229999999996</v>
      </c>
      <c r="E74">
        <v>0.3</v>
      </c>
      <c r="F74" s="20">
        <f t="shared" si="6"/>
        <v>0.23092757403524272</v>
      </c>
      <c r="G74" s="20">
        <f t="shared" si="7"/>
        <v>0.80492276624149284</v>
      </c>
      <c r="H74" s="20">
        <f t="shared" si="8"/>
        <v>0.99567234462562959</v>
      </c>
      <c r="I74" s="20">
        <f t="shared" si="9"/>
        <v>0.46505397217879696</v>
      </c>
      <c r="J74" s="20">
        <f t="shared" si="10"/>
        <v>8.6069604419054868E-2</v>
      </c>
      <c r="K74" s="21">
        <f t="shared" si="11"/>
        <v>8.6069604419054868E-2</v>
      </c>
    </row>
    <row r="75" spans="1:11" x14ac:dyDescent="0.25">
      <c r="A75">
        <v>202</v>
      </c>
      <c r="B75">
        <v>5</v>
      </c>
      <c r="C75">
        <v>13.01557</v>
      </c>
      <c r="D75">
        <v>81.984430000000003</v>
      </c>
      <c r="E75">
        <v>0.3</v>
      </c>
      <c r="F75" s="20">
        <f t="shared" si="6"/>
        <v>0.24833481135654151</v>
      </c>
      <c r="G75" s="20">
        <f t="shared" si="7"/>
        <v>0.90707783627450533</v>
      </c>
      <c r="H75" s="20">
        <f t="shared" si="8"/>
        <v>0.99567234462562959</v>
      </c>
      <c r="I75" s="20">
        <f t="shared" si="9"/>
        <v>0.70714628613259456</v>
      </c>
      <c r="J75" s="20">
        <f t="shared" si="10"/>
        <v>0.15860171079681293</v>
      </c>
      <c r="K75" s="21">
        <f t="shared" si="11"/>
        <v>0.15860171079681293</v>
      </c>
    </row>
    <row r="76" spans="1:11" x14ac:dyDescent="0.25">
      <c r="A76">
        <v>203</v>
      </c>
      <c r="B76">
        <v>7</v>
      </c>
      <c r="C76">
        <v>34.450629999999997</v>
      </c>
      <c r="D76">
        <v>58.549370000000003</v>
      </c>
      <c r="E76">
        <v>1</v>
      </c>
      <c r="F76" s="20">
        <f t="shared" si="6"/>
        <v>0.31231266676832964</v>
      </c>
      <c r="G76" s="20">
        <f t="shared" si="7"/>
        <v>0.94601889292461683</v>
      </c>
      <c r="H76" s="20">
        <f t="shared" si="8"/>
        <v>0.92088022343407894</v>
      </c>
      <c r="I76" s="20">
        <f t="shared" si="9"/>
        <v>0.99463165143385435</v>
      </c>
      <c r="J76" s="20">
        <f t="shared" si="10"/>
        <v>0.27061684724790691</v>
      </c>
      <c r="K76" s="21">
        <f t="shared" si="11"/>
        <v>0.27061684724790691</v>
      </c>
    </row>
    <row r="77" spans="1:11" x14ac:dyDescent="0.25">
      <c r="A77">
        <v>204</v>
      </c>
      <c r="B77">
        <v>6</v>
      </c>
      <c r="C77">
        <v>32.55789</v>
      </c>
      <c r="D77">
        <v>61.44211</v>
      </c>
      <c r="E77">
        <v>0.4</v>
      </c>
      <c r="F77" s="20">
        <f t="shared" si="6"/>
        <v>0.30385268204121507</v>
      </c>
      <c r="G77" s="20">
        <f t="shared" si="7"/>
        <v>0.95052358527116898</v>
      </c>
      <c r="H77" s="20">
        <f t="shared" si="8"/>
        <v>0.99235454773877807</v>
      </c>
      <c r="I77" s="20">
        <f t="shared" si="9"/>
        <v>0.99037400511524842</v>
      </c>
      <c r="J77" s="20">
        <f t="shared" si="10"/>
        <v>0.28385207187327194</v>
      </c>
      <c r="K77" s="21">
        <f t="shared" si="11"/>
        <v>0.28385207187327194</v>
      </c>
    </row>
    <row r="78" spans="1:11" x14ac:dyDescent="0.25">
      <c r="A78">
        <v>205</v>
      </c>
      <c r="B78">
        <v>8</v>
      </c>
      <c r="C78">
        <v>68.950760000000002</v>
      </c>
      <c r="D78">
        <v>23.049240000000001</v>
      </c>
      <c r="E78">
        <v>1.3</v>
      </c>
      <c r="F78" s="20">
        <f t="shared" si="6"/>
        <v>0.44977815907058383</v>
      </c>
      <c r="G78" s="20">
        <f t="shared" si="7"/>
        <v>0.96760441924253981</v>
      </c>
      <c r="H78" s="20">
        <f t="shared" si="8"/>
        <v>0.85169069034689904</v>
      </c>
      <c r="I78" s="20">
        <f t="shared" si="9"/>
        <v>0.99999704025564928</v>
      </c>
      <c r="J78" s="20">
        <f t="shared" si="10"/>
        <v>0.37066093801044803</v>
      </c>
      <c r="K78" s="21">
        <f t="shared" si="11"/>
        <v>0.37066093801044803</v>
      </c>
    </row>
    <row r="79" spans="1:11" x14ac:dyDescent="0.25">
      <c r="A79">
        <v>206</v>
      </c>
      <c r="B79">
        <v>30</v>
      </c>
      <c r="C79">
        <v>59.460030000000003</v>
      </c>
      <c r="D79">
        <v>10.53997</v>
      </c>
      <c r="E79">
        <v>0.3</v>
      </c>
      <c r="F79" s="20">
        <f t="shared" si="6"/>
        <v>0.46891523471246604</v>
      </c>
      <c r="G79" s="20">
        <f t="shared" si="7"/>
        <v>0.88466495871871642</v>
      </c>
      <c r="H79" s="20">
        <f t="shared" si="8"/>
        <v>0.99567234462562959</v>
      </c>
      <c r="I79" s="20">
        <f t="shared" si="9"/>
        <v>0.99999980385278187</v>
      </c>
      <c r="J79" s="20">
        <f t="shared" si="10"/>
        <v>0.41303754201472653</v>
      </c>
      <c r="K79" s="21">
        <f t="shared" si="11"/>
        <v>0.41303754201472653</v>
      </c>
    </row>
    <row r="80" spans="1:11" x14ac:dyDescent="0.25">
      <c r="A80">
        <v>207</v>
      </c>
      <c r="B80">
        <v>5</v>
      </c>
      <c r="C80">
        <v>30.539259999999999</v>
      </c>
      <c r="D80">
        <v>64.460740000000001</v>
      </c>
      <c r="E80">
        <v>0.4</v>
      </c>
      <c r="F80" s="20">
        <f t="shared" si="6"/>
        <v>0.29534909637850926</v>
      </c>
      <c r="G80" s="20">
        <f t="shared" si="7"/>
        <v>0.95553156615720991</v>
      </c>
      <c r="H80" s="20">
        <f t="shared" si="8"/>
        <v>0.99235454773877807</v>
      </c>
      <c r="I80" s="20">
        <f t="shared" si="9"/>
        <v>0.98249080230545149</v>
      </c>
      <c r="J80" s="20">
        <f t="shared" si="10"/>
        <v>0.27515413438320285</v>
      </c>
      <c r="K80" s="21">
        <f t="shared" si="11"/>
        <v>0.27515413438320285</v>
      </c>
    </row>
    <row r="81" spans="1:11" x14ac:dyDescent="0.25">
      <c r="A81">
        <v>208</v>
      </c>
      <c r="B81">
        <v>5</v>
      </c>
      <c r="C81">
        <v>40.353529999999999</v>
      </c>
      <c r="D81">
        <v>54.646470000000001</v>
      </c>
      <c r="E81">
        <v>0.4</v>
      </c>
      <c r="F81" s="20">
        <f t="shared" si="6"/>
        <v>0.33023733008600498</v>
      </c>
      <c r="G81" s="20">
        <f t="shared" si="7"/>
        <v>0.96556414605505103</v>
      </c>
      <c r="H81" s="20">
        <f t="shared" si="8"/>
        <v>0.99235454773877807</v>
      </c>
      <c r="I81" s="20">
        <f t="shared" si="9"/>
        <v>0.99758672126440251</v>
      </c>
      <c r="J81" s="20">
        <f t="shared" si="10"/>
        <v>0.31566382834429435</v>
      </c>
      <c r="K81" s="21">
        <f t="shared" si="11"/>
        <v>0.31566382834429435</v>
      </c>
    </row>
    <row r="82" spans="1:11" x14ac:dyDescent="0.25">
      <c r="A82">
        <v>209</v>
      </c>
      <c r="B82">
        <v>2</v>
      </c>
      <c r="C82">
        <v>34.440100000000001</v>
      </c>
      <c r="D82">
        <v>63.559899999999999</v>
      </c>
      <c r="E82">
        <v>0.2</v>
      </c>
      <c r="F82" s="20">
        <f t="shared" si="6"/>
        <v>0.30323783649170022</v>
      </c>
      <c r="G82" s="20">
        <f t="shared" si="7"/>
        <v>0.9832081121113988</v>
      </c>
      <c r="H82" s="20">
        <f t="shared" si="8"/>
        <v>0.99783305693289559</v>
      </c>
      <c r="I82" s="20">
        <f t="shared" si="9"/>
        <v>0.98533269112147115</v>
      </c>
      <c r="J82" s="20">
        <f t="shared" si="10"/>
        <v>0.29313631356590797</v>
      </c>
      <c r="K82" s="21">
        <f t="shared" si="11"/>
        <v>0.29313631356590797</v>
      </c>
    </row>
    <row r="83" spans="1:11" x14ac:dyDescent="0.25">
      <c r="A83">
        <v>210</v>
      </c>
      <c r="B83">
        <v>10</v>
      </c>
      <c r="C83">
        <v>29.344360000000002</v>
      </c>
      <c r="D83">
        <v>60.655639999999998</v>
      </c>
      <c r="E83">
        <v>0.4</v>
      </c>
      <c r="F83" s="20">
        <f t="shared" si="6"/>
        <v>0.30014836438449932</v>
      </c>
      <c r="G83" s="20">
        <f t="shared" si="7"/>
        <v>0.91578314704548613</v>
      </c>
      <c r="H83" s="20">
        <f t="shared" si="8"/>
        <v>0.99235454773877807</v>
      </c>
      <c r="I83" s="20">
        <f t="shared" si="9"/>
        <v>0.99177982301660694</v>
      </c>
      <c r="J83" s="20">
        <f t="shared" si="10"/>
        <v>0.27052709009397646</v>
      </c>
      <c r="K83" s="21">
        <f t="shared" si="11"/>
        <v>0.27052709009397646</v>
      </c>
    </row>
    <row r="84" spans="1:11" x14ac:dyDescent="0.25">
      <c r="A84">
        <v>211</v>
      </c>
      <c r="B84">
        <v>58</v>
      </c>
      <c r="C84">
        <v>36.152999999999999</v>
      </c>
      <c r="D84">
        <v>5.8470000000000004</v>
      </c>
      <c r="E84">
        <v>0.5</v>
      </c>
      <c r="F84" s="20">
        <f t="shared" si="6"/>
        <v>0.47265690374357561</v>
      </c>
      <c r="G84" s="20">
        <f t="shared" si="7"/>
        <v>0.75040039434390116</v>
      </c>
      <c r="H84" s="20">
        <f t="shared" si="8"/>
        <v>0.98742507299719862</v>
      </c>
      <c r="I84" s="20">
        <f t="shared" si="9"/>
        <v>0.99999992952170957</v>
      </c>
      <c r="J84" s="20">
        <f t="shared" si="10"/>
        <v>0.3502218029347941</v>
      </c>
      <c r="K84" s="21">
        <f t="shared" si="11"/>
        <v>0.3502218029347941</v>
      </c>
    </row>
    <row r="85" spans="1:11" x14ac:dyDescent="0.25">
      <c r="A85">
        <v>212</v>
      </c>
      <c r="B85">
        <v>5</v>
      </c>
      <c r="C85">
        <v>53.618400000000001</v>
      </c>
      <c r="D85">
        <v>41.381599999999999</v>
      </c>
      <c r="E85">
        <v>2.5</v>
      </c>
      <c r="F85" s="20">
        <f t="shared" si="6"/>
        <v>0.383539554680003</v>
      </c>
      <c r="G85" s="20">
        <f t="shared" si="7"/>
        <v>0.97360762623139385</v>
      </c>
      <c r="H85" s="20">
        <f t="shared" si="8"/>
        <v>0.75255967097848941</v>
      </c>
      <c r="I85" s="20">
        <f t="shared" si="9"/>
        <v>0.99984996237348578</v>
      </c>
      <c r="J85" s="20">
        <f t="shared" si="10"/>
        <v>0.28097643793281918</v>
      </c>
      <c r="K85" s="21">
        <f t="shared" si="11"/>
        <v>0.28097643793281918</v>
      </c>
    </row>
    <row r="86" spans="1:11" x14ac:dyDescent="0.25">
      <c r="A86">
        <v>213</v>
      </c>
      <c r="B86">
        <v>29</v>
      </c>
      <c r="C86">
        <v>58.422469999999997</v>
      </c>
      <c r="D86">
        <v>12.577529999999999</v>
      </c>
      <c r="E86">
        <v>0.6</v>
      </c>
      <c r="F86" s="20">
        <f t="shared" si="6"/>
        <v>0.46241026111007139</v>
      </c>
      <c r="G86" s="20">
        <f t="shared" si="7"/>
        <v>0.88610880586536578</v>
      </c>
      <c r="H86" s="20">
        <f t="shared" si="8"/>
        <v>0.98033737803319332</v>
      </c>
      <c r="I86" s="20">
        <f t="shared" si="9"/>
        <v>0.99999969435417901</v>
      </c>
      <c r="J86" s="20">
        <f t="shared" si="10"/>
        <v>0.40168900466525276</v>
      </c>
      <c r="K86" s="21">
        <f t="shared" si="11"/>
        <v>0.40168900466525276</v>
      </c>
    </row>
    <row r="87" spans="1:11" x14ac:dyDescent="0.25">
      <c r="A87">
        <v>214</v>
      </c>
      <c r="B87">
        <v>7</v>
      </c>
      <c r="C87">
        <v>17.316559999999999</v>
      </c>
      <c r="D87">
        <v>75.683440000000004</v>
      </c>
      <c r="E87">
        <v>0.4</v>
      </c>
      <c r="F87" s="20">
        <f t="shared" si="6"/>
        <v>0.26044864001214141</v>
      </c>
      <c r="G87" s="20">
        <f t="shared" si="7"/>
        <v>0.90316655237395327</v>
      </c>
      <c r="H87" s="20">
        <f t="shared" si="8"/>
        <v>0.99235454773877807</v>
      </c>
      <c r="I87" s="20">
        <f t="shared" si="9"/>
        <v>0.86940646614162398</v>
      </c>
      <c r="J87" s="20">
        <f t="shared" si="10"/>
        <v>0.20294561398953564</v>
      </c>
      <c r="K87" s="21">
        <f t="shared" si="11"/>
        <v>0.20294561398953564</v>
      </c>
    </row>
    <row r="88" spans="1:11" x14ac:dyDescent="0.25">
      <c r="A88">
        <v>215</v>
      </c>
      <c r="B88">
        <v>4</v>
      </c>
      <c r="C88">
        <v>40.048990000000003</v>
      </c>
      <c r="D88">
        <v>55.951009999999997</v>
      </c>
      <c r="E88">
        <v>0.2</v>
      </c>
      <c r="F88" s="20">
        <f t="shared" si="6"/>
        <v>0.32711302703160972</v>
      </c>
      <c r="G88" s="20">
        <f t="shared" si="7"/>
        <v>0.97184428237565212</v>
      </c>
      <c r="H88" s="20">
        <f t="shared" si="8"/>
        <v>0.99783305693289559</v>
      </c>
      <c r="I88" s="20">
        <f t="shared" si="9"/>
        <v>0.9968434668154551</v>
      </c>
      <c r="J88" s="20">
        <f t="shared" si="10"/>
        <v>0.31621275080444783</v>
      </c>
      <c r="K88" s="21">
        <f t="shared" si="11"/>
        <v>0.31621275080444783</v>
      </c>
    </row>
    <row r="89" spans="1:11" x14ac:dyDescent="0.25">
      <c r="A89">
        <v>216</v>
      </c>
      <c r="B89">
        <v>35</v>
      </c>
      <c r="C89">
        <v>58.944789999999998</v>
      </c>
      <c r="D89">
        <v>6.0552099999999998</v>
      </c>
      <c r="E89">
        <v>0.3</v>
      </c>
      <c r="F89" s="20">
        <f t="shared" si="6"/>
        <v>0.48150252226018569</v>
      </c>
      <c r="G89" s="20">
        <f t="shared" si="7"/>
        <v>0.86950446691853966</v>
      </c>
      <c r="H89" s="20">
        <f t="shared" si="8"/>
        <v>0.99567234462562959</v>
      </c>
      <c r="I89" s="20">
        <f t="shared" si="9"/>
        <v>0.99999992624336476</v>
      </c>
      <c r="J89" s="20">
        <f t="shared" si="10"/>
        <v>0.41685670980118961</v>
      </c>
      <c r="K89" s="21">
        <f t="shared" si="11"/>
        <v>0.41685670980118961</v>
      </c>
    </row>
    <row r="90" spans="1:11" x14ac:dyDescent="0.25">
      <c r="A90">
        <v>217</v>
      </c>
      <c r="B90">
        <v>31</v>
      </c>
      <c r="C90">
        <v>62.068390000000001</v>
      </c>
      <c r="D90">
        <v>6.93161</v>
      </c>
      <c r="E90">
        <v>0.7</v>
      </c>
      <c r="F90" s="20">
        <f t="shared" si="6"/>
        <v>0.48047178455879047</v>
      </c>
      <c r="G90" s="20">
        <f t="shared" si="7"/>
        <v>0.88556508175077608</v>
      </c>
      <c r="H90" s="20">
        <f t="shared" si="8"/>
        <v>0.97050435822618142</v>
      </c>
      <c r="I90" s="20">
        <f t="shared" si="9"/>
        <v>0.99999991069174998</v>
      </c>
      <c r="J90" s="20">
        <f t="shared" si="10"/>
        <v>0.41293892613277688</v>
      </c>
      <c r="K90" s="21">
        <f t="shared" si="11"/>
        <v>0.41293892613277688</v>
      </c>
    </row>
    <row r="91" spans="1:11" x14ac:dyDescent="0.25">
      <c r="A91">
        <v>218</v>
      </c>
      <c r="B91">
        <v>3</v>
      </c>
      <c r="C91">
        <v>17.77046</v>
      </c>
      <c r="D91">
        <v>79.22954</v>
      </c>
      <c r="E91">
        <v>0.4</v>
      </c>
      <c r="F91" s="20">
        <f t="shared" si="6"/>
        <v>0.25659611061121307</v>
      </c>
      <c r="G91" s="20">
        <f t="shared" si="7"/>
        <v>0.95427987833358219</v>
      </c>
      <c r="H91" s="20">
        <f t="shared" si="8"/>
        <v>0.99235454773877807</v>
      </c>
      <c r="I91" s="20">
        <f t="shared" si="9"/>
        <v>0.78567910711159961</v>
      </c>
      <c r="J91" s="20">
        <f t="shared" si="10"/>
        <v>0.19091405605445663</v>
      </c>
      <c r="K91" s="21">
        <f t="shared" si="11"/>
        <v>0.19091405605445663</v>
      </c>
    </row>
    <row r="92" spans="1:11" x14ac:dyDescent="0.25">
      <c r="A92">
        <v>219</v>
      </c>
      <c r="B92">
        <v>5</v>
      </c>
      <c r="C92">
        <v>9.1357400000000002</v>
      </c>
      <c r="D92">
        <v>85.864260000000002</v>
      </c>
      <c r="E92">
        <v>0.5</v>
      </c>
      <c r="F92" s="20">
        <f t="shared" si="6"/>
        <v>0.24070994488408437</v>
      </c>
      <c r="G92" s="20">
        <f t="shared" si="7"/>
        <v>0.87725843917728652</v>
      </c>
      <c r="H92" s="20">
        <f t="shared" si="8"/>
        <v>0.98742507299719862</v>
      </c>
      <c r="I92" s="20">
        <f t="shared" si="9"/>
        <v>0.5950785174820088</v>
      </c>
      <c r="J92" s="20">
        <f t="shared" si="10"/>
        <v>0.12407949332407144</v>
      </c>
      <c r="K92" s="21">
        <f t="shared" si="11"/>
        <v>0.12407949332407144</v>
      </c>
    </row>
    <row r="93" spans="1:11" x14ac:dyDescent="0.25">
      <c r="A93">
        <v>220</v>
      </c>
      <c r="B93">
        <v>10</v>
      </c>
      <c r="C93">
        <v>51.221629999999998</v>
      </c>
      <c r="D93">
        <v>38.778370000000002</v>
      </c>
      <c r="E93">
        <v>1.6</v>
      </c>
      <c r="F93" s="20">
        <f t="shared" si="6"/>
        <v>0.38485038730370702</v>
      </c>
      <c r="G93" s="20">
        <f t="shared" si="7"/>
        <v>0.94790442776496886</v>
      </c>
      <c r="H93" s="20">
        <f t="shared" si="8"/>
        <v>0.79673551558530065</v>
      </c>
      <c r="I93" s="20">
        <f t="shared" si="9"/>
        <v>0.9999136603128661</v>
      </c>
      <c r="J93" s="20">
        <f t="shared" si="10"/>
        <v>0.2906251258331411</v>
      </c>
      <c r="K93" s="21">
        <f t="shared" si="11"/>
        <v>0.2906251258331411</v>
      </c>
    </row>
    <row r="94" spans="1:11" x14ac:dyDescent="0.25">
      <c r="A94">
        <v>221</v>
      </c>
      <c r="B94">
        <v>0</v>
      </c>
      <c r="C94">
        <v>0</v>
      </c>
      <c r="D94">
        <v>0</v>
      </c>
      <c r="E94">
        <v>40</v>
      </c>
      <c r="F94" s="20">
        <f t="shared" si="6"/>
        <v>0.5</v>
      </c>
      <c r="G94" s="20" t="e">
        <f t="shared" si="7"/>
        <v>#DIV/0!</v>
      </c>
      <c r="H94" s="20">
        <f t="shared" si="8"/>
        <v>0.75</v>
      </c>
      <c r="I94" s="20">
        <f t="shared" si="9"/>
        <v>0.99999998037918747</v>
      </c>
      <c r="J94" s="20" t="e">
        <f t="shared" si="10"/>
        <v>#DIV/0!</v>
      </c>
      <c r="K94" s="21">
        <f t="shared" si="11"/>
        <v>0</v>
      </c>
    </row>
    <row r="95" spans="1:11" x14ac:dyDescent="0.25">
      <c r="A95">
        <v>222</v>
      </c>
      <c r="B95">
        <v>0</v>
      </c>
      <c r="C95">
        <v>0</v>
      </c>
      <c r="D95">
        <v>0</v>
      </c>
      <c r="E95">
        <v>40</v>
      </c>
      <c r="F95" s="20">
        <f t="shared" si="6"/>
        <v>0.5</v>
      </c>
      <c r="G95" s="20" t="e">
        <f t="shared" si="7"/>
        <v>#DIV/0!</v>
      </c>
      <c r="H95" s="20">
        <f t="shared" si="8"/>
        <v>0.75</v>
      </c>
      <c r="I95" s="20">
        <f t="shared" si="9"/>
        <v>0.99999998037918747</v>
      </c>
      <c r="J95" s="20" t="e">
        <f t="shared" si="10"/>
        <v>#DIV/0!</v>
      </c>
      <c r="K95" s="21">
        <f t="shared" si="11"/>
        <v>0</v>
      </c>
    </row>
    <row r="96" spans="1:11" x14ac:dyDescent="0.25">
      <c r="A96">
        <v>223</v>
      </c>
      <c r="B96">
        <v>0</v>
      </c>
      <c r="C96">
        <v>0</v>
      </c>
      <c r="D96">
        <v>0</v>
      </c>
      <c r="E96">
        <v>40</v>
      </c>
      <c r="F96" s="20">
        <f t="shared" si="6"/>
        <v>0.5</v>
      </c>
      <c r="G96" s="20" t="e">
        <f t="shared" si="7"/>
        <v>#DIV/0!</v>
      </c>
      <c r="H96" s="20">
        <f t="shared" si="8"/>
        <v>0.75</v>
      </c>
      <c r="I96" s="20">
        <f t="shared" si="9"/>
        <v>0.99999998037918747</v>
      </c>
      <c r="J96" s="20" t="e">
        <f t="shared" si="10"/>
        <v>#DIV/0!</v>
      </c>
      <c r="K96" s="21">
        <f t="shared" si="11"/>
        <v>0</v>
      </c>
    </row>
    <row r="97" spans="1:11" x14ac:dyDescent="0.25">
      <c r="A97">
        <v>224</v>
      </c>
      <c r="B97">
        <v>0</v>
      </c>
      <c r="C97">
        <v>0</v>
      </c>
      <c r="D97">
        <v>0</v>
      </c>
      <c r="E97">
        <v>40</v>
      </c>
      <c r="F97" s="20">
        <f t="shared" si="6"/>
        <v>0.5</v>
      </c>
      <c r="G97" s="20" t="e">
        <f t="shared" si="7"/>
        <v>#DIV/0!</v>
      </c>
      <c r="H97" s="20">
        <f t="shared" si="8"/>
        <v>0.75</v>
      </c>
      <c r="I97" s="20">
        <f t="shared" si="9"/>
        <v>0.99999998037918747</v>
      </c>
      <c r="J97" s="20" t="e">
        <f t="shared" si="10"/>
        <v>#DIV/0!</v>
      </c>
      <c r="K97" s="21">
        <f t="shared" si="11"/>
        <v>0</v>
      </c>
    </row>
    <row r="98" spans="1:11" x14ac:dyDescent="0.25">
      <c r="A98">
        <v>225</v>
      </c>
      <c r="B98">
        <v>0</v>
      </c>
      <c r="C98">
        <v>0</v>
      </c>
      <c r="D98">
        <v>0</v>
      </c>
      <c r="E98">
        <v>40</v>
      </c>
      <c r="F98" s="20">
        <f t="shared" si="6"/>
        <v>0.5</v>
      </c>
      <c r="G98" s="20" t="e">
        <f t="shared" si="7"/>
        <v>#DIV/0!</v>
      </c>
      <c r="H98" s="20">
        <f t="shared" si="8"/>
        <v>0.75</v>
      </c>
      <c r="I98" s="20">
        <f t="shared" si="9"/>
        <v>0.99999998037918747</v>
      </c>
      <c r="J98" s="20" t="e">
        <f t="shared" si="10"/>
        <v>#DIV/0!</v>
      </c>
      <c r="K98" s="21">
        <f t="shared" si="11"/>
        <v>0</v>
      </c>
    </row>
    <row r="99" spans="1:11" x14ac:dyDescent="0.25">
      <c r="A99">
        <v>226</v>
      </c>
      <c r="B99">
        <v>0</v>
      </c>
      <c r="C99">
        <v>0</v>
      </c>
      <c r="D99">
        <v>0</v>
      </c>
      <c r="E99">
        <v>40</v>
      </c>
      <c r="F99" s="20">
        <f t="shared" si="6"/>
        <v>0.5</v>
      </c>
      <c r="G99" s="20" t="e">
        <f t="shared" si="7"/>
        <v>#DIV/0!</v>
      </c>
      <c r="H99" s="20">
        <f t="shared" si="8"/>
        <v>0.75</v>
      </c>
      <c r="I99" s="20">
        <f t="shared" si="9"/>
        <v>0.99999998037918747</v>
      </c>
      <c r="J99" s="20" t="e">
        <f t="shared" si="10"/>
        <v>#DIV/0!</v>
      </c>
      <c r="K99" s="21">
        <f t="shared" si="11"/>
        <v>0</v>
      </c>
    </row>
    <row r="100" spans="1:11" x14ac:dyDescent="0.25">
      <c r="A100">
        <v>227</v>
      </c>
      <c r="B100">
        <v>0</v>
      </c>
      <c r="C100">
        <v>0</v>
      </c>
      <c r="D100">
        <v>0</v>
      </c>
      <c r="E100">
        <v>40</v>
      </c>
      <c r="F100" s="20">
        <f t="shared" si="6"/>
        <v>0.5</v>
      </c>
      <c r="G100" s="20" t="e">
        <f t="shared" si="7"/>
        <v>#DIV/0!</v>
      </c>
      <c r="H100" s="20">
        <f t="shared" si="8"/>
        <v>0.75</v>
      </c>
      <c r="I100" s="20">
        <f t="shared" si="9"/>
        <v>0.99999998037918747</v>
      </c>
      <c r="J100" s="20" t="e">
        <f t="shared" si="10"/>
        <v>#DIV/0!</v>
      </c>
      <c r="K100" s="21">
        <f t="shared" si="11"/>
        <v>0</v>
      </c>
    </row>
    <row r="101" spans="1:11" x14ac:dyDescent="0.25">
      <c r="A101">
        <v>228</v>
      </c>
      <c r="B101">
        <v>1</v>
      </c>
      <c r="C101">
        <v>4.9309700000000003</v>
      </c>
      <c r="D101">
        <v>94.069029999999998</v>
      </c>
      <c r="E101">
        <v>0.1</v>
      </c>
      <c r="F101" s="20">
        <f t="shared" si="6"/>
        <v>0.23039752854544523</v>
      </c>
      <c r="G101" s="20">
        <f t="shared" si="7"/>
        <v>0.94611077788948106</v>
      </c>
      <c r="H101" s="20">
        <f t="shared" si="8"/>
        <v>0.99918890802134452</v>
      </c>
      <c r="I101" s="20">
        <f t="shared" si="9"/>
        <v>0.44677946947835423</v>
      </c>
      <c r="J101" s="20">
        <f t="shared" si="10"/>
        <v>9.7310704880722729E-2</v>
      </c>
      <c r="K101" s="21">
        <f t="shared" si="11"/>
        <v>9.7310704880722729E-2</v>
      </c>
    </row>
    <row r="102" spans="1:11" x14ac:dyDescent="0.25">
      <c r="A102">
        <v>229</v>
      </c>
      <c r="B102">
        <v>15</v>
      </c>
      <c r="C102">
        <v>75.201120000000003</v>
      </c>
      <c r="D102">
        <v>9.7988800000000005</v>
      </c>
      <c r="E102">
        <v>0.7</v>
      </c>
      <c r="F102" s="20">
        <f t="shared" si="6"/>
        <v>0.48190613328806337</v>
      </c>
      <c r="G102" s="20">
        <f t="shared" si="7"/>
        <v>0.94689912144611121</v>
      </c>
      <c r="H102" s="20">
        <f t="shared" si="8"/>
        <v>0.97050435822618142</v>
      </c>
      <c r="I102" s="20">
        <f t="shared" si="9"/>
        <v>0.99999983309816376</v>
      </c>
      <c r="J102" s="20">
        <f t="shared" si="10"/>
        <v>0.44285707246699724</v>
      </c>
      <c r="K102" s="21">
        <f t="shared" si="11"/>
        <v>0.44285707246699724</v>
      </c>
    </row>
    <row r="103" spans="1:11" x14ac:dyDescent="0.25">
      <c r="A103">
        <v>230</v>
      </c>
      <c r="B103">
        <v>15</v>
      </c>
      <c r="C103">
        <v>75.201120000000003</v>
      </c>
      <c r="D103">
        <v>9.7988800000000005</v>
      </c>
      <c r="E103">
        <v>0.7</v>
      </c>
      <c r="F103" s="20">
        <f t="shared" si="6"/>
        <v>0.48190613328806337</v>
      </c>
      <c r="G103" s="20">
        <f t="shared" si="7"/>
        <v>0.94689912144611121</v>
      </c>
      <c r="H103" s="20">
        <f t="shared" si="8"/>
        <v>0.97050435822618142</v>
      </c>
      <c r="I103" s="20">
        <f t="shared" si="9"/>
        <v>0.99999983309816376</v>
      </c>
      <c r="J103" s="20">
        <f t="shared" si="10"/>
        <v>0.44285707246699724</v>
      </c>
      <c r="K103" s="21">
        <f t="shared" si="11"/>
        <v>0.44285707246699724</v>
      </c>
    </row>
    <row r="104" spans="1:11" x14ac:dyDescent="0.25">
      <c r="A104">
        <v>231</v>
      </c>
      <c r="B104">
        <v>30</v>
      </c>
      <c r="C104">
        <v>52.913209999999999</v>
      </c>
      <c r="D104">
        <v>17.086790000000001</v>
      </c>
      <c r="E104">
        <v>3.2</v>
      </c>
      <c r="F104" s="20">
        <f t="shared" si="6"/>
        <v>0.44415776127769468</v>
      </c>
      <c r="G104" s="20">
        <f t="shared" si="7"/>
        <v>0.87394099925640367</v>
      </c>
      <c r="H104" s="20">
        <f t="shared" si="8"/>
        <v>0.75025596507317027</v>
      </c>
      <c r="I104" s="20">
        <f t="shared" si="9"/>
        <v>0.9999991858954056</v>
      </c>
      <c r="J104" s="20">
        <f t="shared" si="10"/>
        <v>0.2912248785692117</v>
      </c>
      <c r="K104" s="21">
        <f t="shared" si="11"/>
        <v>0.2912248785692117</v>
      </c>
    </row>
    <row r="105" spans="1:11" x14ac:dyDescent="0.25">
      <c r="A105">
        <v>232</v>
      </c>
      <c r="B105">
        <v>6</v>
      </c>
      <c r="C105">
        <v>39.035220000000002</v>
      </c>
      <c r="D105">
        <v>54.964779999999998</v>
      </c>
      <c r="E105">
        <v>0.4</v>
      </c>
      <c r="F105" s="20">
        <f t="shared" si="6"/>
        <v>0.32722383942659383</v>
      </c>
      <c r="G105" s="20">
        <f t="shared" si="7"/>
        <v>0.95801278035567683</v>
      </c>
      <c r="H105" s="20">
        <f t="shared" si="8"/>
        <v>0.99235454773877807</v>
      </c>
      <c r="I105" s="20">
        <f t="shared" si="9"/>
        <v>0.99742306299061845</v>
      </c>
      <c r="J105" s="20">
        <f t="shared" si="10"/>
        <v>0.31028623461623528</v>
      </c>
      <c r="K105" s="21">
        <f t="shared" si="11"/>
        <v>0.31028623461623528</v>
      </c>
    </row>
    <row r="106" spans="1:11" x14ac:dyDescent="0.25">
      <c r="A106">
        <v>233</v>
      </c>
      <c r="B106">
        <v>2</v>
      </c>
      <c r="C106">
        <v>15.277150000000001</v>
      </c>
      <c r="D106">
        <v>82.722849999999994</v>
      </c>
      <c r="E106">
        <v>0.3</v>
      </c>
      <c r="F106" s="20">
        <f t="shared" si="6"/>
        <v>0.24987911998195642</v>
      </c>
      <c r="G106" s="20">
        <f t="shared" si="7"/>
        <v>0.96376482523391449</v>
      </c>
      <c r="H106" s="20">
        <f t="shared" si="8"/>
        <v>0.99567234462562959</v>
      </c>
      <c r="I106" s="20">
        <f t="shared" si="9"/>
        <v>0.68527406345576147</v>
      </c>
      <c r="J106" s="20">
        <f t="shared" si="10"/>
        <v>0.16431672816449738</v>
      </c>
      <c r="K106" s="21">
        <f t="shared" si="11"/>
        <v>0.16431672816449738</v>
      </c>
    </row>
    <row r="107" spans="1:11" x14ac:dyDescent="0.25">
      <c r="A107">
        <v>234</v>
      </c>
      <c r="B107">
        <v>6</v>
      </c>
      <c r="C107">
        <v>28.979659999999999</v>
      </c>
      <c r="D107">
        <v>65.020340000000004</v>
      </c>
      <c r="E107">
        <v>0.3</v>
      </c>
      <c r="F107" s="20">
        <f t="shared" si="6"/>
        <v>0.2919857994476166</v>
      </c>
      <c r="G107" s="20">
        <f t="shared" si="7"/>
        <v>0.94511207226328953</v>
      </c>
      <c r="H107" s="20">
        <f t="shared" si="8"/>
        <v>0.99567234462562959</v>
      </c>
      <c r="I107" s="20">
        <f t="shared" si="9"/>
        <v>0.98046835933994037</v>
      </c>
      <c r="J107" s="20">
        <f t="shared" si="10"/>
        <v>0.26939843505408972</v>
      </c>
      <c r="K107" s="21">
        <f t="shared" si="11"/>
        <v>0.26939843505408972</v>
      </c>
    </row>
    <row r="108" spans="1:11" x14ac:dyDescent="0.25">
      <c r="A108">
        <v>235</v>
      </c>
      <c r="B108">
        <v>3</v>
      </c>
      <c r="C108">
        <v>14.436540000000001</v>
      </c>
      <c r="D108">
        <v>82.563460000000006</v>
      </c>
      <c r="E108">
        <v>0.5</v>
      </c>
      <c r="F108" s="20">
        <f t="shared" si="6"/>
        <v>0.24917041669767181</v>
      </c>
      <c r="G108" s="20">
        <f t="shared" si="7"/>
        <v>0.94493262198096084</v>
      </c>
      <c r="H108" s="20">
        <f t="shared" si="8"/>
        <v>0.98742507299719862</v>
      </c>
      <c r="I108" s="20">
        <f t="shared" si="9"/>
        <v>0.68999920552115124</v>
      </c>
      <c r="J108" s="20">
        <f t="shared" si="10"/>
        <v>0.16041687889458298</v>
      </c>
      <c r="K108" s="21">
        <f t="shared" si="11"/>
        <v>0.16041687889458298</v>
      </c>
    </row>
    <row r="109" spans="1:11" x14ac:dyDescent="0.25">
      <c r="A109">
        <v>236</v>
      </c>
      <c r="B109">
        <v>6</v>
      </c>
      <c r="C109">
        <v>20.015720000000002</v>
      </c>
      <c r="D109">
        <v>73.984279999999998</v>
      </c>
      <c r="E109">
        <v>0.6</v>
      </c>
      <c r="F109" s="20">
        <f t="shared" si="6"/>
        <v>0.26594902905896922</v>
      </c>
      <c r="G109" s="20">
        <f t="shared" si="7"/>
        <v>0.92435886402200196</v>
      </c>
      <c r="H109" s="20">
        <f t="shared" si="8"/>
        <v>0.98033737803319332</v>
      </c>
      <c r="I109" s="20">
        <f t="shared" si="9"/>
        <v>0.90019780469762634</v>
      </c>
      <c r="J109" s="20">
        <f t="shared" si="10"/>
        <v>0.21694644123771098</v>
      </c>
      <c r="K109" s="21">
        <f t="shared" si="11"/>
        <v>0.21694644123771098</v>
      </c>
    </row>
    <row r="110" spans="1:11" x14ac:dyDescent="0.25">
      <c r="A110">
        <v>237</v>
      </c>
      <c r="B110">
        <v>2</v>
      </c>
      <c r="C110">
        <v>4.58019</v>
      </c>
      <c r="D110">
        <v>93.419809999999998</v>
      </c>
      <c r="E110">
        <v>0.7</v>
      </c>
      <c r="F110" s="20">
        <f t="shared" si="6"/>
        <v>0.23062365475168672</v>
      </c>
      <c r="G110" s="20">
        <f t="shared" si="7"/>
        <v>0.89700222046147793</v>
      </c>
      <c r="H110" s="20">
        <f t="shared" si="8"/>
        <v>0.97050435822618142</v>
      </c>
      <c r="I110" s="20">
        <f t="shared" si="9"/>
        <v>0.45204341856837871</v>
      </c>
      <c r="J110" s="20">
        <f t="shared" si="10"/>
        <v>9.0755929473575789E-2</v>
      </c>
      <c r="K110" s="21">
        <f t="shared" si="11"/>
        <v>9.0755929473575789E-2</v>
      </c>
    </row>
    <row r="111" spans="1:11" x14ac:dyDescent="0.25">
      <c r="A111">
        <v>238</v>
      </c>
      <c r="B111">
        <v>4</v>
      </c>
      <c r="C111">
        <v>7.6194199999999999</v>
      </c>
      <c r="D111">
        <v>88.380579999999995</v>
      </c>
      <c r="E111">
        <v>0.9</v>
      </c>
      <c r="F111" s="20">
        <f t="shared" si="6"/>
        <v>0.23710056760881326</v>
      </c>
      <c r="G111" s="20">
        <f t="shared" si="7"/>
        <v>0.88109196143827728</v>
      </c>
      <c r="H111" s="20">
        <f t="shared" si="8"/>
        <v>0.94080254361112658</v>
      </c>
      <c r="I111" s="20">
        <f t="shared" si="9"/>
        <v>0.53278714198722676</v>
      </c>
      <c r="J111" s="20">
        <f t="shared" si="10"/>
        <v>0.10471431373558496</v>
      </c>
      <c r="K111" s="21">
        <f t="shared" si="11"/>
        <v>0.10471431373558496</v>
      </c>
    </row>
    <row r="112" spans="1:11" x14ac:dyDescent="0.25">
      <c r="A112">
        <v>239</v>
      </c>
      <c r="B112">
        <v>1</v>
      </c>
      <c r="C112">
        <v>12.207929999999999</v>
      </c>
      <c r="D112">
        <v>86.792069999999995</v>
      </c>
      <c r="E112">
        <v>0.3</v>
      </c>
      <c r="F112" s="20">
        <f t="shared" si="6"/>
        <v>0.24265526318920042</v>
      </c>
      <c r="G112" s="20">
        <f t="shared" si="7"/>
        <v>0.97665725728821196</v>
      </c>
      <c r="H112" s="20">
        <f t="shared" si="8"/>
        <v>0.99567234462562959</v>
      </c>
      <c r="I112" s="20">
        <f t="shared" si="9"/>
        <v>0.57071884772603831</v>
      </c>
      <c r="J112" s="20">
        <f t="shared" si="10"/>
        <v>0.13466990594817371</v>
      </c>
      <c r="K112" s="21">
        <f t="shared" si="11"/>
        <v>0.13466990594817371</v>
      </c>
    </row>
    <row r="113" spans="1:11" x14ac:dyDescent="0.25">
      <c r="A113">
        <v>240</v>
      </c>
      <c r="B113">
        <v>2</v>
      </c>
      <c r="C113">
        <v>23.235140000000001</v>
      </c>
      <c r="D113">
        <v>74.764859999999999</v>
      </c>
      <c r="E113">
        <v>1.6</v>
      </c>
      <c r="F113" s="20">
        <f t="shared" si="6"/>
        <v>0.2690284050920792</v>
      </c>
      <c r="G113" s="20">
        <f t="shared" si="7"/>
        <v>0.97553279198785514</v>
      </c>
      <c r="H113" s="20">
        <f t="shared" si="8"/>
        <v>0.79673551558530065</v>
      </c>
      <c r="I113" s="20">
        <f t="shared" si="9"/>
        <v>0.88682390154439683</v>
      </c>
      <c r="J113" s="20">
        <f t="shared" si="10"/>
        <v>0.18543494338153987</v>
      </c>
      <c r="K113" s="21">
        <f t="shared" si="11"/>
        <v>0.18543494338153987</v>
      </c>
    </row>
    <row r="114" spans="1:11" x14ac:dyDescent="0.25">
      <c r="A114">
        <v>241</v>
      </c>
      <c r="B114">
        <v>2</v>
      </c>
      <c r="C114">
        <v>23.235140000000001</v>
      </c>
      <c r="D114">
        <v>74.764859999999999</v>
      </c>
      <c r="E114">
        <v>1.6</v>
      </c>
      <c r="F114" s="20">
        <f t="shared" si="6"/>
        <v>0.2690284050920792</v>
      </c>
      <c r="G114" s="20">
        <f t="shared" si="7"/>
        <v>0.97553279198785514</v>
      </c>
      <c r="H114" s="20">
        <f t="shared" si="8"/>
        <v>0.79673551558530065</v>
      </c>
      <c r="I114" s="20">
        <f t="shared" si="9"/>
        <v>0.88682390154439683</v>
      </c>
      <c r="J114" s="20">
        <f t="shared" si="10"/>
        <v>0.18543494338153987</v>
      </c>
      <c r="K114" s="21">
        <f t="shared" si="11"/>
        <v>0.18543494338153987</v>
      </c>
    </row>
    <row r="115" spans="1:11" x14ac:dyDescent="0.25">
      <c r="A115">
        <v>242</v>
      </c>
      <c r="B115">
        <v>3</v>
      </c>
      <c r="C115">
        <v>8.5409500000000005</v>
      </c>
      <c r="D115">
        <v>88.459050000000005</v>
      </c>
      <c r="E115">
        <v>1.3</v>
      </c>
      <c r="F115" s="20">
        <f t="shared" si="6"/>
        <v>0.23781269986145012</v>
      </c>
      <c r="G115" s="20">
        <f t="shared" si="7"/>
        <v>0.91364900582724184</v>
      </c>
      <c r="H115" s="20">
        <f t="shared" si="8"/>
        <v>0.85169069034689904</v>
      </c>
      <c r="I115" s="20">
        <f t="shared" si="9"/>
        <v>0.53105126485578491</v>
      </c>
      <c r="J115" s="20">
        <f t="shared" si="10"/>
        <v>9.8272674842612665E-2</v>
      </c>
      <c r="K115" s="21">
        <f t="shared" si="11"/>
        <v>9.8272674842612665E-2</v>
      </c>
    </row>
    <row r="116" spans="1:11" x14ac:dyDescent="0.25">
      <c r="A116">
        <v>243</v>
      </c>
      <c r="B116">
        <v>9</v>
      </c>
      <c r="C116">
        <v>29.587679999999999</v>
      </c>
      <c r="D116">
        <v>61.412320000000001</v>
      </c>
      <c r="E116">
        <v>1.2</v>
      </c>
      <c r="F116" s="20">
        <f t="shared" si="6"/>
        <v>0.299165620744127</v>
      </c>
      <c r="G116" s="20">
        <f t="shared" si="7"/>
        <v>0.92341871758956762</v>
      </c>
      <c r="H116" s="20">
        <f t="shared" si="8"/>
        <v>0.87485490276554612</v>
      </c>
      <c r="I116" s="20">
        <f t="shared" si="9"/>
        <v>0.99043126915440516</v>
      </c>
      <c r="J116" s="20">
        <f t="shared" si="10"/>
        <v>0.23937055717533179</v>
      </c>
      <c r="K116" s="21">
        <f t="shared" si="11"/>
        <v>0.23937055717533179</v>
      </c>
    </row>
    <row r="117" spans="1:11" x14ac:dyDescent="0.25">
      <c r="A117">
        <v>244</v>
      </c>
      <c r="B117">
        <v>4</v>
      </c>
      <c r="C117">
        <v>83.449219999999997</v>
      </c>
      <c r="D117">
        <v>12.55078</v>
      </c>
      <c r="E117">
        <v>0.3</v>
      </c>
      <c r="F117" s="20">
        <f t="shared" si="6"/>
        <v>0.48446346408120528</v>
      </c>
      <c r="G117" s="20">
        <f t="shared" si="7"/>
        <v>0.98605219106303366</v>
      </c>
      <c r="H117" s="20">
        <f t="shared" si="8"/>
        <v>0.99567234462562959</v>
      </c>
      <c r="I117" s="20">
        <f t="shared" si="9"/>
        <v>0.99999969612781314</v>
      </c>
      <c r="J117" s="20">
        <f t="shared" si="10"/>
        <v>0.47563876764929391</v>
      </c>
      <c r="K117" s="21">
        <f t="shared" si="11"/>
        <v>0.47563876764929391</v>
      </c>
    </row>
    <row r="118" spans="1:11" x14ac:dyDescent="0.25">
      <c r="A118">
        <v>245</v>
      </c>
      <c r="B118">
        <v>2</v>
      </c>
      <c r="C118">
        <v>13.31457</v>
      </c>
      <c r="D118">
        <v>84.685429999999997</v>
      </c>
      <c r="E118">
        <v>0.4</v>
      </c>
      <c r="F118" s="20">
        <f t="shared" si="6"/>
        <v>0.24580935319946143</v>
      </c>
      <c r="G118" s="20">
        <f t="shared" si="7"/>
        <v>0.95888538961264413</v>
      </c>
      <c r="H118" s="20">
        <f t="shared" si="8"/>
        <v>0.99235454773877807</v>
      </c>
      <c r="I118" s="20">
        <f t="shared" si="9"/>
        <v>0.62787490139724089</v>
      </c>
      <c r="J118" s="20">
        <f t="shared" si="10"/>
        <v>0.14686053051733569</v>
      </c>
      <c r="K118" s="21">
        <f t="shared" si="11"/>
        <v>0.14686053051733569</v>
      </c>
    </row>
    <row r="119" spans="1:11" x14ac:dyDescent="0.25">
      <c r="A119">
        <v>246</v>
      </c>
      <c r="B119">
        <v>2</v>
      </c>
      <c r="C119">
        <v>13.31457</v>
      </c>
      <c r="D119">
        <v>84.685429999999997</v>
      </c>
      <c r="E119">
        <v>0.4</v>
      </c>
      <c r="F119" s="20">
        <f t="shared" si="6"/>
        <v>0.24580935319946143</v>
      </c>
      <c r="G119" s="20">
        <f t="shared" si="7"/>
        <v>0.95888538961264413</v>
      </c>
      <c r="H119" s="20">
        <f t="shared" si="8"/>
        <v>0.99235454773877807</v>
      </c>
      <c r="I119" s="20">
        <f t="shared" si="9"/>
        <v>0.62787490139724089</v>
      </c>
      <c r="J119" s="20">
        <f t="shared" si="10"/>
        <v>0.14686053051733569</v>
      </c>
      <c r="K119" s="21">
        <f t="shared" si="11"/>
        <v>0.14686053051733569</v>
      </c>
    </row>
    <row r="120" spans="1:11" x14ac:dyDescent="0.25">
      <c r="A120">
        <v>247</v>
      </c>
      <c r="B120">
        <v>7</v>
      </c>
      <c r="C120">
        <v>17.316559999999999</v>
      </c>
      <c r="D120">
        <v>75.683440000000004</v>
      </c>
      <c r="E120">
        <v>0.4</v>
      </c>
      <c r="F120" s="20">
        <f t="shared" si="6"/>
        <v>0.26044864001214141</v>
      </c>
      <c r="G120" s="20">
        <f t="shared" si="7"/>
        <v>0.90316655237395327</v>
      </c>
      <c r="H120" s="20">
        <f t="shared" si="8"/>
        <v>0.99235454773877807</v>
      </c>
      <c r="I120" s="20">
        <f t="shared" si="9"/>
        <v>0.86940646614162398</v>
      </c>
      <c r="J120" s="20">
        <f t="shared" si="10"/>
        <v>0.20294561398953564</v>
      </c>
      <c r="K120" s="21">
        <f t="shared" si="11"/>
        <v>0.20294561398953564</v>
      </c>
    </row>
    <row r="121" spans="1:11" x14ac:dyDescent="0.25">
      <c r="A121">
        <v>248</v>
      </c>
      <c r="B121">
        <v>25</v>
      </c>
      <c r="C121">
        <v>65.624669999999995</v>
      </c>
      <c r="D121">
        <v>9.3753299999999999</v>
      </c>
      <c r="E121">
        <v>0.3</v>
      </c>
      <c r="F121" s="20">
        <f t="shared" si="6"/>
        <v>0.47624241035550469</v>
      </c>
      <c r="G121" s="20">
        <f t="shared" si="7"/>
        <v>0.90770809455177881</v>
      </c>
      <c r="H121" s="20">
        <f t="shared" si="8"/>
        <v>0.99567234462562959</v>
      </c>
      <c r="I121" s="20">
        <f t="shared" si="9"/>
        <v>0.99999984781490181</v>
      </c>
      <c r="J121" s="20">
        <f t="shared" si="10"/>
        <v>0.43041822713799899</v>
      </c>
      <c r="K121" s="21">
        <f t="shared" si="11"/>
        <v>0.43041822713799899</v>
      </c>
    </row>
    <row r="122" spans="1:11" x14ac:dyDescent="0.25">
      <c r="A122">
        <v>249</v>
      </c>
      <c r="B122">
        <v>2</v>
      </c>
      <c r="C122">
        <v>18.68984</v>
      </c>
      <c r="D122">
        <v>79.310159999999996</v>
      </c>
      <c r="E122">
        <v>0.3</v>
      </c>
      <c r="F122" s="20">
        <f t="shared" si="6"/>
        <v>0.25756470929338654</v>
      </c>
      <c r="G122" s="20">
        <f t="shared" si="7"/>
        <v>0.96996158695518464</v>
      </c>
      <c r="H122" s="20">
        <f t="shared" si="8"/>
        <v>0.99567234462562959</v>
      </c>
      <c r="I122" s="20">
        <f t="shared" si="9"/>
        <v>0.78350598453295106</v>
      </c>
      <c r="J122" s="20">
        <f t="shared" si="10"/>
        <v>0.19489453217863559</v>
      </c>
      <c r="K122" s="21">
        <f t="shared" si="11"/>
        <v>0.19489453217863559</v>
      </c>
    </row>
    <row r="123" spans="1:11" x14ac:dyDescent="0.25">
      <c r="A123">
        <v>250</v>
      </c>
      <c r="B123">
        <v>6</v>
      </c>
      <c r="C123">
        <v>51.213290000000001</v>
      </c>
      <c r="D123">
        <v>42.786709999999999</v>
      </c>
      <c r="E123">
        <v>0.3</v>
      </c>
      <c r="F123" s="20">
        <f t="shared" si="6"/>
        <v>0.37580971310815492</v>
      </c>
      <c r="G123" s="20">
        <f t="shared" si="7"/>
        <v>0.96731010851149157</v>
      </c>
      <c r="H123" s="20">
        <f t="shared" si="8"/>
        <v>0.99567234462562959</v>
      </c>
      <c r="I123" s="20">
        <f t="shared" si="9"/>
        <v>0.99979798951458754</v>
      </c>
      <c r="J123" s="20">
        <f t="shared" si="10"/>
        <v>0.3618782074985038</v>
      </c>
      <c r="K123" s="21">
        <f t="shared" si="11"/>
        <v>0.3618782074985038</v>
      </c>
    </row>
    <row r="124" spans="1:11" x14ac:dyDescent="0.25">
      <c r="A124">
        <v>251</v>
      </c>
      <c r="B124">
        <v>14</v>
      </c>
      <c r="C124">
        <v>34.244929999999997</v>
      </c>
      <c r="D124">
        <v>51.755070000000003</v>
      </c>
      <c r="E124">
        <v>0.2</v>
      </c>
      <c r="F124" s="20">
        <f t="shared" si="6"/>
        <v>0.32553366410416074</v>
      </c>
      <c r="G124" s="20">
        <f t="shared" si="7"/>
        <v>0.90228425859769512</v>
      </c>
      <c r="H124" s="20">
        <f t="shared" si="8"/>
        <v>0.99783305693289559</v>
      </c>
      <c r="I124" s="20">
        <f t="shared" si="9"/>
        <v>0.99867393521408054</v>
      </c>
      <c r="J124" s="20">
        <f t="shared" si="10"/>
        <v>0.29269876489047536</v>
      </c>
      <c r="K124" s="21">
        <f t="shared" si="11"/>
        <v>0.29269876489047536</v>
      </c>
    </row>
    <row r="125" spans="1:11" x14ac:dyDescent="0.25">
      <c r="A125">
        <v>252</v>
      </c>
      <c r="B125">
        <v>59</v>
      </c>
      <c r="C125">
        <v>35.855159999999998</v>
      </c>
      <c r="D125">
        <v>5.1448400000000003</v>
      </c>
      <c r="E125">
        <v>0.5</v>
      </c>
      <c r="F125" s="20">
        <f t="shared" si="6"/>
        <v>0.47569595615532528</v>
      </c>
      <c r="G125" s="20">
        <f t="shared" si="7"/>
        <v>0.74687377647680342</v>
      </c>
      <c r="H125" s="20">
        <f t="shared" si="8"/>
        <v>0.98742507299719862</v>
      </c>
      <c r="I125" s="20">
        <f t="shared" si="9"/>
        <v>0.99999993954253397</v>
      </c>
      <c r="J125" s="20">
        <f t="shared" si="10"/>
        <v>0.35081713315075513</v>
      </c>
      <c r="K125" s="21">
        <f t="shared" si="11"/>
        <v>0.35081713315075513</v>
      </c>
    </row>
    <row r="126" spans="1:11" x14ac:dyDescent="0.25">
      <c r="A126">
        <v>253</v>
      </c>
      <c r="B126">
        <v>51</v>
      </c>
      <c r="C126">
        <v>42.618609999999997</v>
      </c>
      <c r="D126">
        <v>6.3813899999999997</v>
      </c>
      <c r="E126">
        <v>0.2</v>
      </c>
      <c r="F126" s="20">
        <f t="shared" si="6"/>
        <v>0.47315575930867798</v>
      </c>
      <c r="G126" s="20">
        <f t="shared" si="7"/>
        <v>0.78971634666639201</v>
      </c>
      <c r="H126" s="20">
        <f t="shared" si="8"/>
        <v>0.99783305693289559</v>
      </c>
      <c r="I126" s="20">
        <f t="shared" si="9"/>
        <v>0.99999992079906597</v>
      </c>
      <c r="J126" s="20">
        <f t="shared" si="10"/>
        <v>0.37284911068771365</v>
      </c>
      <c r="K126" s="21">
        <f t="shared" si="11"/>
        <v>0.37284911068771365</v>
      </c>
    </row>
    <row r="127" spans="1:11" x14ac:dyDescent="0.25">
      <c r="A127">
        <v>254</v>
      </c>
      <c r="B127">
        <v>20</v>
      </c>
      <c r="C127">
        <v>40.929139999999997</v>
      </c>
      <c r="D127">
        <v>39.070860000000003</v>
      </c>
      <c r="E127">
        <v>0.1</v>
      </c>
      <c r="F127" s="20">
        <f t="shared" si="6"/>
        <v>0.36615938088842959</v>
      </c>
      <c r="G127" s="20">
        <f t="shared" si="7"/>
        <v>0.88748755413499036</v>
      </c>
      <c r="H127" s="20">
        <f t="shared" si="8"/>
        <v>0.99918890802134452</v>
      </c>
      <c r="I127" s="20">
        <f t="shared" si="9"/>
        <v>0.99990812098536452</v>
      </c>
      <c r="J127" s="20">
        <f t="shared" si="10"/>
        <v>0.32466848642153628</v>
      </c>
      <c r="K127" s="21">
        <f t="shared" si="11"/>
        <v>0.32466848642153628</v>
      </c>
    </row>
    <row r="128" spans="1:11" x14ac:dyDescent="0.25">
      <c r="A128">
        <v>255</v>
      </c>
      <c r="B128">
        <v>36</v>
      </c>
      <c r="C128">
        <v>55.663699999999999</v>
      </c>
      <c r="D128">
        <v>8.3362999999999996</v>
      </c>
      <c r="E128">
        <v>0.5</v>
      </c>
      <c r="F128" s="20">
        <f t="shared" si="6"/>
        <v>0.47291617480747111</v>
      </c>
      <c r="G128" s="20">
        <f t="shared" si="7"/>
        <v>0.86101834791391241</v>
      </c>
      <c r="H128" s="20">
        <f t="shared" si="8"/>
        <v>0.98742507299719862</v>
      </c>
      <c r="I128" s="20">
        <f t="shared" si="9"/>
        <v>0.9999998786644706</v>
      </c>
      <c r="J128" s="20">
        <f t="shared" si="10"/>
        <v>0.4020690764659724</v>
      </c>
      <c r="K128" s="21">
        <f t="shared" si="11"/>
        <v>0.4020690764659724</v>
      </c>
    </row>
    <row r="129" spans="1:11" x14ac:dyDescent="0.25">
      <c r="A129">
        <v>256</v>
      </c>
      <c r="B129">
        <v>36</v>
      </c>
      <c r="C129">
        <v>55.663699999999999</v>
      </c>
      <c r="D129">
        <v>8.3362999999999996</v>
      </c>
      <c r="E129">
        <v>0.5</v>
      </c>
      <c r="F129" s="20">
        <f t="shared" si="6"/>
        <v>0.47291617480747111</v>
      </c>
      <c r="G129" s="20">
        <f t="shared" si="7"/>
        <v>0.86101834791391241</v>
      </c>
      <c r="H129" s="20">
        <f t="shared" si="8"/>
        <v>0.98742507299719862</v>
      </c>
      <c r="I129" s="20">
        <f t="shared" si="9"/>
        <v>0.9999998786644706</v>
      </c>
      <c r="J129" s="20">
        <f t="shared" si="10"/>
        <v>0.4020690764659724</v>
      </c>
      <c r="K129" s="21">
        <f t="shared" si="11"/>
        <v>0.4020690764659724</v>
      </c>
    </row>
    <row r="130" spans="1:11" x14ac:dyDescent="0.25">
      <c r="A130">
        <v>257</v>
      </c>
      <c r="B130">
        <v>4</v>
      </c>
      <c r="C130">
        <v>40.048990000000003</v>
      </c>
      <c r="D130">
        <v>55.951009999999997</v>
      </c>
      <c r="E130">
        <v>0.2</v>
      </c>
      <c r="F130" s="20">
        <f t="shared" si="6"/>
        <v>0.32711302703160972</v>
      </c>
      <c r="G130" s="20">
        <f t="shared" si="7"/>
        <v>0.97184428237565212</v>
      </c>
      <c r="H130" s="20">
        <f t="shared" si="8"/>
        <v>0.99783305693289559</v>
      </c>
      <c r="I130" s="20">
        <f t="shared" si="9"/>
        <v>0.9968434668154551</v>
      </c>
      <c r="J130" s="20">
        <f t="shared" si="10"/>
        <v>0.31621275080444783</v>
      </c>
      <c r="K130" s="21">
        <f t="shared" si="11"/>
        <v>0.31621275080444783</v>
      </c>
    </row>
    <row r="131" spans="1:11" x14ac:dyDescent="0.25">
      <c r="A131">
        <v>258</v>
      </c>
      <c r="B131">
        <v>2</v>
      </c>
      <c r="C131">
        <v>18.68984</v>
      </c>
      <c r="D131">
        <v>79.310159999999996</v>
      </c>
      <c r="E131">
        <v>0.3</v>
      </c>
      <c r="F131" s="20">
        <f t="shared" si="6"/>
        <v>0.25756470929338654</v>
      </c>
      <c r="G131" s="20">
        <f t="shared" si="7"/>
        <v>0.96996158695518464</v>
      </c>
      <c r="H131" s="20">
        <f t="shared" si="8"/>
        <v>0.99567234462562959</v>
      </c>
      <c r="I131" s="20">
        <f t="shared" si="9"/>
        <v>0.78350598453295106</v>
      </c>
      <c r="J131" s="20">
        <f t="shared" si="10"/>
        <v>0.19489453217863559</v>
      </c>
      <c r="K131" s="21">
        <f t="shared" si="11"/>
        <v>0.19489453217863559</v>
      </c>
    </row>
    <row r="132" spans="1:11" x14ac:dyDescent="0.25">
      <c r="A132">
        <v>259</v>
      </c>
      <c r="B132">
        <v>36</v>
      </c>
      <c r="C132">
        <v>55.663699999999999</v>
      </c>
      <c r="D132">
        <v>8.3362999999999996</v>
      </c>
      <c r="E132">
        <v>0.5</v>
      </c>
      <c r="F132" s="20">
        <f t="shared" ref="F132:F196" si="12">0.2+0.3*EXP(-0.0256*D132*(1-C132/100))</f>
        <v>0.47291617480747111</v>
      </c>
      <c r="G132" s="20">
        <f t="shared" ref="G132:G196" si="13">(C132/(B132+C132))^0.3</f>
        <v>0.86101834791391241</v>
      </c>
      <c r="H132" s="20">
        <f t="shared" ref="H132:H196" si="14">1-(0.25*E132)/(E132+EXP(3.72-2.95*E132))</f>
        <v>0.98742507299719862</v>
      </c>
      <c r="I132" s="20">
        <f t="shared" ref="I132:I196" si="15">1-(0.7*(1-D132/100)/((1-D132/100)+EXP(-5.51+22.9*(1-D132/100))))</f>
        <v>0.9999998786644706</v>
      </c>
      <c r="J132" s="20">
        <f t="shared" ref="J132:J196" si="16">F132*G132*H132*I132</f>
        <v>0.4020690764659724</v>
      </c>
      <c r="K132" s="21">
        <f t="shared" ref="K132:K196" si="17">IFERROR(J132,0)</f>
        <v>0.4020690764659724</v>
      </c>
    </row>
    <row r="133" spans="1:11" x14ac:dyDescent="0.25">
      <c r="A133">
        <v>260</v>
      </c>
      <c r="B133">
        <v>20</v>
      </c>
      <c r="C133">
        <v>66.289929999999998</v>
      </c>
      <c r="D133">
        <v>13.71007</v>
      </c>
      <c r="E133">
        <v>0.4</v>
      </c>
      <c r="F133" s="20">
        <f t="shared" si="12"/>
        <v>0.46652488471517128</v>
      </c>
      <c r="G133" s="20">
        <f t="shared" si="13"/>
        <v>0.92394524153494184</v>
      </c>
      <c r="H133" s="20">
        <f t="shared" si="14"/>
        <v>0.99235454773877807</v>
      </c>
      <c r="I133" s="20">
        <f t="shared" si="15"/>
        <v>0.99999960898767404</v>
      </c>
      <c r="J133" s="20">
        <f t="shared" si="16"/>
        <v>0.42774775793673875</v>
      </c>
      <c r="K133" s="21">
        <f t="shared" si="17"/>
        <v>0.42774775793673875</v>
      </c>
    </row>
    <row r="134" spans="1:11" x14ac:dyDescent="0.25">
      <c r="A134">
        <v>261</v>
      </c>
      <c r="B134">
        <v>4</v>
      </c>
      <c r="C134">
        <v>25.144179999999999</v>
      </c>
      <c r="D134">
        <v>70.855819999999994</v>
      </c>
      <c r="E134">
        <v>0.7</v>
      </c>
      <c r="F134" s="20">
        <f t="shared" si="12"/>
        <v>0.27716654626999132</v>
      </c>
      <c r="G134" s="20">
        <f t="shared" si="13"/>
        <v>0.95667778854809682</v>
      </c>
      <c r="H134" s="20">
        <f t="shared" si="14"/>
        <v>0.97050435822618142</v>
      </c>
      <c r="I134" s="20">
        <f t="shared" si="15"/>
        <v>0.94161514675309899</v>
      </c>
      <c r="J134" s="20">
        <f t="shared" si="16"/>
        <v>0.24231339757210982</v>
      </c>
      <c r="K134" s="21">
        <f t="shared" si="17"/>
        <v>0.24231339757210982</v>
      </c>
    </row>
    <row r="135" spans="1:11" x14ac:dyDescent="0.25">
      <c r="A135">
        <v>262</v>
      </c>
      <c r="B135">
        <v>17</v>
      </c>
      <c r="C135">
        <v>23.903110000000002</v>
      </c>
      <c r="D135">
        <v>59.096890000000002</v>
      </c>
      <c r="E135">
        <v>0.2</v>
      </c>
      <c r="F135" s="20">
        <f t="shared" si="12"/>
        <v>0.29487189927916141</v>
      </c>
      <c r="G135" s="20">
        <f t="shared" si="13"/>
        <v>0.85115650769367324</v>
      </c>
      <c r="H135" s="20">
        <f t="shared" si="14"/>
        <v>0.99783305693289559</v>
      </c>
      <c r="I135" s="20">
        <f t="shared" si="15"/>
        <v>0.99400037942030262</v>
      </c>
      <c r="J135" s="20">
        <f t="shared" si="16"/>
        <v>0.24893573739718095</v>
      </c>
      <c r="K135" s="21">
        <f t="shared" si="17"/>
        <v>0.24893573739718095</v>
      </c>
    </row>
    <row r="136" spans="1:11" x14ac:dyDescent="0.25">
      <c r="A136">
        <v>263</v>
      </c>
      <c r="B136">
        <v>36</v>
      </c>
      <c r="C136">
        <v>55.663699999999999</v>
      </c>
      <c r="D136">
        <v>8.3362999999999996</v>
      </c>
      <c r="E136">
        <v>0.5</v>
      </c>
      <c r="F136" s="20">
        <f t="shared" si="12"/>
        <v>0.47291617480747111</v>
      </c>
      <c r="G136" s="20">
        <f t="shared" si="13"/>
        <v>0.86101834791391241</v>
      </c>
      <c r="H136" s="20">
        <f t="shared" si="14"/>
        <v>0.98742507299719862</v>
      </c>
      <c r="I136" s="20">
        <f t="shared" si="15"/>
        <v>0.9999998786644706</v>
      </c>
      <c r="J136" s="20">
        <f t="shared" si="16"/>
        <v>0.4020690764659724</v>
      </c>
      <c r="K136" s="21">
        <f t="shared" si="17"/>
        <v>0.4020690764659724</v>
      </c>
    </row>
    <row r="137" spans="1:11" x14ac:dyDescent="0.25">
      <c r="A137">
        <v>264</v>
      </c>
      <c r="B137">
        <v>14</v>
      </c>
      <c r="C137">
        <v>34.244929999999997</v>
      </c>
      <c r="D137">
        <v>51.755070000000003</v>
      </c>
      <c r="E137">
        <v>0.2</v>
      </c>
      <c r="F137" s="20">
        <f t="shared" si="12"/>
        <v>0.32553366410416074</v>
      </c>
      <c r="G137" s="20">
        <f t="shared" si="13"/>
        <v>0.90228425859769512</v>
      </c>
      <c r="H137" s="20">
        <f t="shared" si="14"/>
        <v>0.99783305693289559</v>
      </c>
      <c r="I137" s="20">
        <f t="shared" si="15"/>
        <v>0.99867393521408054</v>
      </c>
      <c r="J137" s="20">
        <f t="shared" si="16"/>
        <v>0.29269876489047536</v>
      </c>
      <c r="K137" s="21">
        <f t="shared" si="17"/>
        <v>0.29269876489047536</v>
      </c>
    </row>
    <row r="138" spans="1:11" x14ac:dyDescent="0.25">
      <c r="A138">
        <v>265</v>
      </c>
      <c r="B138">
        <v>18</v>
      </c>
      <c r="C138">
        <v>35.88843</v>
      </c>
      <c r="D138">
        <v>46.11157</v>
      </c>
      <c r="E138">
        <v>0.2</v>
      </c>
      <c r="F138" s="20">
        <f t="shared" si="12"/>
        <v>0.34074834053673814</v>
      </c>
      <c r="G138" s="20">
        <f t="shared" si="13"/>
        <v>0.88519240431109314</v>
      </c>
      <c r="H138" s="20">
        <f t="shared" si="14"/>
        <v>0.99783305693289559</v>
      </c>
      <c r="I138" s="20">
        <f t="shared" si="15"/>
        <v>0.99959270052307692</v>
      </c>
      <c r="J138" s="20">
        <f t="shared" si="16"/>
        <v>0.30085164581442658</v>
      </c>
      <c r="K138" s="21">
        <f t="shared" si="17"/>
        <v>0.30085164581442658</v>
      </c>
    </row>
    <row r="139" spans="1:11" x14ac:dyDescent="0.25">
      <c r="A139">
        <v>266</v>
      </c>
      <c r="B139">
        <v>33</v>
      </c>
      <c r="C139">
        <v>56.203690000000002</v>
      </c>
      <c r="D139">
        <v>10.79631</v>
      </c>
      <c r="E139">
        <v>0.7</v>
      </c>
      <c r="F139" s="20">
        <f t="shared" si="12"/>
        <v>0.46579778383139087</v>
      </c>
      <c r="G139" s="20">
        <f t="shared" si="13"/>
        <v>0.87059186155005563</v>
      </c>
      <c r="H139" s="20">
        <f t="shared" si="14"/>
        <v>0.97050435822618142</v>
      </c>
      <c r="I139" s="20">
        <f t="shared" si="15"/>
        <v>0.99999979258993854</v>
      </c>
      <c r="J139" s="20">
        <f t="shared" si="16"/>
        <v>0.39355861253837798</v>
      </c>
      <c r="K139" s="21">
        <f t="shared" si="17"/>
        <v>0.39355861253837798</v>
      </c>
    </row>
    <row r="140" spans="1:11" x14ac:dyDescent="0.25">
      <c r="A140">
        <v>267</v>
      </c>
      <c r="B140">
        <v>3</v>
      </c>
      <c r="C140">
        <v>17.77046</v>
      </c>
      <c r="D140">
        <v>79.22954</v>
      </c>
      <c r="E140">
        <v>0.4</v>
      </c>
      <c r="F140" s="20">
        <f t="shared" si="12"/>
        <v>0.25659611061121307</v>
      </c>
      <c r="G140" s="20">
        <f t="shared" si="13"/>
        <v>0.95427987833358219</v>
      </c>
      <c r="H140" s="20">
        <f t="shared" si="14"/>
        <v>0.99235454773877807</v>
      </c>
      <c r="I140" s="20">
        <f t="shared" si="15"/>
        <v>0.78567910711159961</v>
      </c>
      <c r="J140" s="20">
        <f t="shared" si="16"/>
        <v>0.19091405605445663</v>
      </c>
      <c r="K140" s="21">
        <f t="shared" si="17"/>
        <v>0.19091405605445663</v>
      </c>
    </row>
    <row r="141" spans="1:11" x14ac:dyDescent="0.25">
      <c r="A141">
        <v>268</v>
      </c>
      <c r="B141">
        <v>5</v>
      </c>
      <c r="C141">
        <v>30.539259999999999</v>
      </c>
      <c r="D141">
        <v>64.460740000000001</v>
      </c>
      <c r="E141">
        <v>0.6</v>
      </c>
      <c r="F141" s="20">
        <f t="shared" si="12"/>
        <v>0.29534909637850926</v>
      </c>
      <c r="G141" s="20">
        <f t="shared" si="13"/>
        <v>0.95553156615720991</v>
      </c>
      <c r="H141" s="20">
        <f t="shared" si="14"/>
        <v>0.98033737803319332</v>
      </c>
      <c r="I141" s="20">
        <f t="shared" si="15"/>
        <v>0.98249080230545149</v>
      </c>
      <c r="J141" s="20">
        <f t="shared" si="16"/>
        <v>0.27182208543395314</v>
      </c>
      <c r="K141" s="21">
        <f t="shared" si="17"/>
        <v>0.27182208543395314</v>
      </c>
    </row>
    <row r="142" spans="1:11" x14ac:dyDescent="0.25">
      <c r="A142">
        <v>269</v>
      </c>
      <c r="B142">
        <v>7</v>
      </c>
      <c r="C142">
        <v>40.249580000000002</v>
      </c>
      <c r="D142">
        <v>52.750419999999998</v>
      </c>
      <c r="E142">
        <v>0.3</v>
      </c>
      <c r="F142" s="20">
        <f t="shared" si="12"/>
        <v>0.3338749798977505</v>
      </c>
      <c r="G142" s="20">
        <f t="shared" si="13"/>
        <v>0.95303537271219563</v>
      </c>
      <c r="H142" s="20">
        <f t="shared" si="14"/>
        <v>0.99567234462562959</v>
      </c>
      <c r="I142" s="20">
        <f t="shared" si="15"/>
        <v>0.99836953029688436</v>
      </c>
      <c r="J142" s="20">
        <f t="shared" si="16"/>
        <v>0.31630106750454567</v>
      </c>
      <c r="K142" s="21">
        <f t="shared" si="17"/>
        <v>0.31630106750454567</v>
      </c>
    </row>
    <row r="143" spans="1:11" x14ac:dyDescent="0.25">
      <c r="A143">
        <v>270</v>
      </c>
      <c r="B143">
        <v>6</v>
      </c>
      <c r="C143">
        <v>51.213290000000001</v>
      </c>
      <c r="D143">
        <v>42.786709999999999</v>
      </c>
      <c r="E143">
        <v>0.3</v>
      </c>
      <c r="F143" s="20">
        <f t="shared" si="12"/>
        <v>0.37580971310815492</v>
      </c>
      <c r="G143" s="20">
        <f t="shared" si="13"/>
        <v>0.96731010851149157</v>
      </c>
      <c r="H143" s="20">
        <f t="shared" si="14"/>
        <v>0.99567234462562959</v>
      </c>
      <c r="I143" s="20">
        <f t="shared" si="15"/>
        <v>0.99979798951458754</v>
      </c>
      <c r="J143" s="20">
        <f t="shared" si="16"/>
        <v>0.3618782074985038</v>
      </c>
      <c r="K143" s="21">
        <f t="shared" si="17"/>
        <v>0.3618782074985038</v>
      </c>
    </row>
    <row r="144" spans="1:11" x14ac:dyDescent="0.25">
      <c r="A144">
        <v>271</v>
      </c>
      <c r="B144">
        <v>4</v>
      </c>
      <c r="C144">
        <v>30.853249999999999</v>
      </c>
      <c r="D144">
        <v>65.146749999999997</v>
      </c>
      <c r="E144">
        <v>0.7</v>
      </c>
      <c r="F144" s="20">
        <f t="shared" si="12"/>
        <v>0.29468758084881558</v>
      </c>
      <c r="G144" s="20">
        <f t="shared" si="13"/>
        <v>0.96408936255401967</v>
      </c>
      <c r="H144" s="20">
        <f t="shared" si="14"/>
        <v>0.97050435822618142</v>
      </c>
      <c r="I144" s="20">
        <f t="shared" si="15"/>
        <v>0.97998168085495652</v>
      </c>
      <c r="J144" s="20">
        <f t="shared" si="16"/>
        <v>0.2702057408799553</v>
      </c>
      <c r="K144" s="21">
        <f t="shared" si="17"/>
        <v>0.2702057408799553</v>
      </c>
    </row>
    <row r="145" spans="1:11" x14ac:dyDescent="0.25">
      <c r="F145" s="20"/>
      <c r="G145" s="20"/>
      <c r="H145" s="20"/>
      <c r="I145" s="20"/>
      <c r="J145" s="20"/>
      <c r="K145" s="21"/>
    </row>
    <row r="146" spans="1:11" x14ac:dyDescent="0.25">
      <c r="A146">
        <v>301</v>
      </c>
      <c r="B146">
        <v>1</v>
      </c>
      <c r="C146">
        <v>4.2164599999999997</v>
      </c>
      <c r="D146">
        <v>94.783540000000002</v>
      </c>
      <c r="E146">
        <v>0.2</v>
      </c>
      <c r="F146" s="20">
        <f t="shared" si="12"/>
        <v>0.22936003829155413</v>
      </c>
      <c r="G146" s="20">
        <f t="shared" si="13"/>
        <v>0.9381485916566269</v>
      </c>
      <c r="H146" s="20">
        <f t="shared" si="14"/>
        <v>0.99783305693289559</v>
      </c>
      <c r="I146" s="20">
        <f t="shared" si="15"/>
        <v>0.44273177754708637</v>
      </c>
      <c r="J146" s="20">
        <f t="shared" si="16"/>
        <v>9.5057845319685016E-2</v>
      </c>
      <c r="K146" s="21">
        <f t="shared" si="17"/>
        <v>9.5057845319685016E-2</v>
      </c>
    </row>
    <row r="147" spans="1:11" x14ac:dyDescent="0.25">
      <c r="A147">
        <v>302</v>
      </c>
      <c r="B147">
        <v>5</v>
      </c>
      <c r="C147">
        <v>13.01557</v>
      </c>
      <c r="D147">
        <v>81.984430000000003</v>
      </c>
      <c r="E147">
        <v>0.1</v>
      </c>
      <c r="F147" s="20">
        <f t="shared" si="12"/>
        <v>0.24833481135654151</v>
      </c>
      <c r="G147" s="20">
        <f t="shared" si="13"/>
        <v>0.90707783627450533</v>
      </c>
      <c r="H147" s="20">
        <f t="shared" si="14"/>
        <v>0.99918890802134452</v>
      </c>
      <c r="I147" s="20">
        <f t="shared" si="15"/>
        <v>0.70714628613259456</v>
      </c>
      <c r="J147" s="20">
        <f t="shared" si="16"/>
        <v>0.15916186793454637</v>
      </c>
      <c r="K147" s="21">
        <f t="shared" si="17"/>
        <v>0.15916186793454637</v>
      </c>
    </row>
    <row r="148" spans="1:11" x14ac:dyDescent="0.25">
      <c r="A148">
        <v>303</v>
      </c>
      <c r="B148">
        <v>7</v>
      </c>
      <c r="C148">
        <v>34.450629999999997</v>
      </c>
      <c r="D148">
        <v>58.549370000000003</v>
      </c>
      <c r="E148">
        <v>0.4</v>
      </c>
      <c r="F148" s="20">
        <f t="shared" si="12"/>
        <v>0.31231266676832964</v>
      </c>
      <c r="G148" s="20">
        <f t="shared" si="13"/>
        <v>0.94601889292461683</v>
      </c>
      <c r="H148" s="20">
        <f t="shared" si="14"/>
        <v>0.99235454773877807</v>
      </c>
      <c r="I148" s="20">
        <f t="shared" si="15"/>
        <v>0.99463165143385435</v>
      </c>
      <c r="J148" s="20">
        <f t="shared" si="16"/>
        <v>0.29162083431408886</v>
      </c>
      <c r="K148" s="21">
        <f t="shared" si="17"/>
        <v>0.29162083431408886</v>
      </c>
    </row>
    <row r="149" spans="1:11" x14ac:dyDescent="0.25">
      <c r="A149">
        <v>304</v>
      </c>
      <c r="B149">
        <v>20</v>
      </c>
      <c r="C149">
        <v>67.237030000000004</v>
      </c>
      <c r="D149">
        <v>12.762969999999999</v>
      </c>
      <c r="E149">
        <v>0.1</v>
      </c>
      <c r="F149" s="20">
        <f t="shared" si="12"/>
        <v>0.46954500127771287</v>
      </c>
      <c r="G149" s="20">
        <f t="shared" si="13"/>
        <v>0.92485211697369085</v>
      </c>
      <c r="H149" s="20">
        <f t="shared" si="14"/>
        <v>0.99918890802134452</v>
      </c>
      <c r="I149" s="20">
        <f t="shared" si="15"/>
        <v>0.99999968177162701</v>
      </c>
      <c r="J149" s="20">
        <f t="shared" si="16"/>
        <v>0.43390732581448882</v>
      </c>
      <c r="K149" s="21">
        <f t="shared" si="17"/>
        <v>0.43390732581448882</v>
      </c>
    </row>
    <row r="150" spans="1:11" x14ac:dyDescent="0.25">
      <c r="A150">
        <v>305</v>
      </c>
      <c r="B150">
        <v>5</v>
      </c>
      <c r="C150">
        <v>53.618400000000001</v>
      </c>
      <c r="D150">
        <v>41.381599999999999</v>
      </c>
      <c r="E150">
        <v>0.4</v>
      </c>
      <c r="F150" s="20">
        <f t="shared" si="12"/>
        <v>0.383539554680003</v>
      </c>
      <c r="G150" s="20">
        <f t="shared" si="13"/>
        <v>0.97360762623139385</v>
      </c>
      <c r="H150" s="20">
        <f t="shared" si="14"/>
        <v>0.99235454773877807</v>
      </c>
      <c r="I150" s="20">
        <f t="shared" si="15"/>
        <v>0.99984996237348578</v>
      </c>
      <c r="J150" s="20">
        <f t="shared" si="16"/>
        <v>0.37050649502323046</v>
      </c>
      <c r="K150" s="21">
        <f t="shared" si="17"/>
        <v>0.37050649502323046</v>
      </c>
    </row>
    <row r="151" spans="1:11" x14ac:dyDescent="0.25">
      <c r="A151">
        <v>306</v>
      </c>
      <c r="B151">
        <v>30</v>
      </c>
      <c r="C151">
        <v>59.460030000000003</v>
      </c>
      <c r="D151">
        <v>10.53997</v>
      </c>
      <c r="E151">
        <v>0.1</v>
      </c>
      <c r="F151" s="20">
        <f t="shared" si="12"/>
        <v>0.46891523471246604</v>
      </c>
      <c r="G151" s="20">
        <f t="shared" si="13"/>
        <v>0.88466495871871642</v>
      </c>
      <c r="H151" s="20">
        <f t="shared" si="14"/>
        <v>0.99918890802134452</v>
      </c>
      <c r="I151" s="20">
        <f t="shared" si="15"/>
        <v>0.99999980385278187</v>
      </c>
      <c r="J151" s="20">
        <f t="shared" si="16"/>
        <v>0.41449632783834123</v>
      </c>
      <c r="K151" s="21">
        <f t="shared" si="17"/>
        <v>0.41449632783834123</v>
      </c>
    </row>
    <row r="152" spans="1:11" x14ac:dyDescent="0.25">
      <c r="A152">
        <v>307</v>
      </c>
      <c r="B152">
        <v>9</v>
      </c>
      <c r="C152">
        <v>42.617460000000001</v>
      </c>
      <c r="D152">
        <v>48.382539999999999</v>
      </c>
      <c r="E152">
        <v>0.1</v>
      </c>
      <c r="F152" s="20">
        <f t="shared" si="12"/>
        <v>0.34738472388227065</v>
      </c>
      <c r="G152" s="20">
        <f t="shared" si="13"/>
        <v>0.94414191762827182</v>
      </c>
      <c r="H152" s="20">
        <f t="shared" si="14"/>
        <v>0.99918890802134452</v>
      </c>
      <c r="I152" s="20">
        <f t="shared" si="15"/>
        <v>0.99934398118742895</v>
      </c>
      <c r="J152" s="20">
        <f t="shared" si="16"/>
        <v>0.32749947017604952</v>
      </c>
      <c r="K152" s="21">
        <f t="shared" si="17"/>
        <v>0.32749947017604952</v>
      </c>
    </row>
    <row r="153" spans="1:11" x14ac:dyDescent="0.25">
      <c r="A153">
        <v>308</v>
      </c>
      <c r="B153">
        <v>20</v>
      </c>
      <c r="C153">
        <v>66.289929999999998</v>
      </c>
      <c r="D153">
        <v>13.71007</v>
      </c>
      <c r="E153">
        <v>0.1</v>
      </c>
      <c r="F153" s="20">
        <f t="shared" si="12"/>
        <v>0.46652488471517128</v>
      </c>
      <c r="G153" s="20">
        <f t="shared" si="13"/>
        <v>0.92394524153494184</v>
      </c>
      <c r="H153" s="20">
        <f t="shared" si="14"/>
        <v>0.99918890802134452</v>
      </c>
      <c r="I153" s="20">
        <f t="shared" si="15"/>
        <v>0.99999960898767404</v>
      </c>
      <c r="J153" s="20">
        <f t="shared" si="16"/>
        <v>0.43069366300107392</v>
      </c>
      <c r="K153" s="21">
        <f t="shared" si="17"/>
        <v>0.43069366300107392</v>
      </c>
    </row>
    <row r="154" spans="1:11" x14ac:dyDescent="0.25">
      <c r="A154">
        <v>309</v>
      </c>
      <c r="B154">
        <v>1</v>
      </c>
      <c r="C154">
        <v>2</v>
      </c>
      <c r="D154">
        <v>97</v>
      </c>
      <c r="E154">
        <v>0.1</v>
      </c>
      <c r="F154" s="20">
        <f t="shared" si="12"/>
        <v>0.22631782522085411</v>
      </c>
      <c r="G154" s="20">
        <f t="shared" si="13"/>
        <v>0.88546749329555607</v>
      </c>
      <c r="H154" s="20">
        <f t="shared" si="14"/>
        <v>0.99918890802134452</v>
      </c>
      <c r="I154" s="20">
        <f t="shared" si="15"/>
        <v>0.44798759073888073</v>
      </c>
      <c r="J154" s="20">
        <f t="shared" si="16"/>
        <v>8.970258777947622E-2</v>
      </c>
      <c r="K154" s="21">
        <f t="shared" si="17"/>
        <v>8.970258777947622E-2</v>
      </c>
    </row>
    <row r="155" spans="1:11" x14ac:dyDescent="0.25">
      <c r="A155">
        <v>310</v>
      </c>
      <c r="B155">
        <v>0</v>
      </c>
      <c r="C155">
        <v>0</v>
      </c>
      <c r="D155">
        <v>0</v>
      </c>
      <c r="E155">
        <v>0</v>
      </c>
      <c r="F155" s="20">
        <f t="shared" si="12"/>
        <v>0.5</v>
      </c>
      <c r="G155" s="20" t="e">
        <f t="shared" si="13"/>
        <v>#DIV/0!</v>
      </c>
      <c r="H155" s="20">
        <f t="shared" si="14"/>
        <v>1</v>
      </c>
      <c r="I155" s="20">
        <f t="shared" si="15"/>
        <v>0.99999998037918747</v>
      </c>
      <c r="J155" s="20" t="e">
        <f t="shared" si="16"/>
        <v>#DIV/0!</v>
      </c>
      <c r="K155" s="21">
        <f t="shared" si="17"/>
        <v>0</v>
      </c>
    </row>
    <row r="156" spans="1:11" x14ac:dyDescent="0.25">
      <c r="A156">
        <v>311</v>
      </c>
      <c r="B156">
        <v>0</v>
      </c>
      <c r="C156">
        <v>0</v>
      </c>
      <c r="D156">
        <v>0</v>
      </c>
      <c r="E156">
        <v>0</v>
      </c>
      <c r="F156" s="20">
        <f t="shared" si="12"/>
        <v>0.5</v>
      </c>
      <c r="G156" s="20" t="e">
        <f t="shared" si="13"/>
        <v>#DIV/0!</v>
      </c>
      <c r="H156" s="20">
        <f t="shared" si="14"/>
        <v>1</v>
      </c>
      <c r="I156" s="20">
        <f t="shared" si="15"/>
        <v>0.99999998037918747</v>
      </c>
      <c r="J156" s="20" t="e">
        <f t="shared" si="16"/>
        <v>#DIV/0!</v>
      </c>
      <c r="K156" s="21">
        <f t="shared" si="17"/>
        <v>0</v>
      </c>
    </row>
    <row r="157" spans="1:11" x14ac:dyDescent="0.25">
      <c r="A157">
        <v>312</v>
      </c>
      <c r="B157">
        <v>5</v>
      </c>
      <c r="C157">
        <v>53.618400000000001</v>
      </c>
      <c r="D157">
        <v>41.381599999999999</v>
      </c>
      <c r="E157">
        <v>0.5</v>
      </c>
      <c r="F157" s="20">
        <f t="shared" si="12"/>
        <v>0.383539554680003</v>
      </c>
      <c r="G157" s="20">
        <f t="shared" si="13"/>
        <v>0.97360762623139385</v>
      </c>
      <c r="H157" s="20">
        <f t="shared" si="14"/>
        <v>0.98742507299719862</v>
      </c>
      <c r="I157" s="20">
        <f t="shared" si="15"/>
        <v>0.99984996237348578</v>
      </c>
      <c r="J157" s="20">
        <f t="shared" si="16"/>
        <v>0.36866602136089893</v>
      </c>
      <c r="K157" s="21">
        <f t="shared" si="17"/>
        <v>0.36866602136089893</v>
      </c>
    </row>
    <row r="158" spans="1:11" x14ac:dyDescent="0.25">
      <c r="A158">
        <v>313</v>
      </c>
      <c r="B158">
        <v>29</v>
      </c>
      <c r="C158">
        <v>58.422469999999997</v>
      </c>
      <c r="D158">
        <v>12.577529999999999</v>
      </c>
      <c r="E158">
        <v>0.2</v>
      </c>
      <c r="F158" s="20">
        <f t="shared" si="12"/>
        <v>0.46241026111007139</v>
      </c>
      <c r="G158" s="20">
        <f t="shared" si="13"/>
        <v>0.88610880586536578</v>
      </c>
      <c r="H158" s="20">
        <f t="shared" si="14"/>
        <v>0.99783305693289559</v>
      </c>
      <c r="I158" s="20">
        <f t="shared" si="15"/>
        <v>0.99999969435417901</v>
      </c>
      <c r="J158" s="20">
        <f t="shared" si="16"/>
        <v>0.40885778349654028</v>
      </c>
      <c r="K158" s="21">
        <f t="shared" si="17"/>
        <v>0.40885778349654028</v>
      </c>
    </row>
    <row r="159" spans="1:11" x14ac:dyDescent="0.25">
      <c r="A159">
        <v>314</v>
      </c>
      <c r="B159">
        <v>7</v>
      </c>
      <c r="C159">
        <v>22.32216</v>
      </c>
      <c r="D159">
        <v>70.677840000000003</v>
      </c>
      <c r="E159">
        <v>0.2</v>
      </c>
      <c r="F159" s="20">
        <f t="shared" si="12"/>
        <v>0.27357581536913311</v>
      </c>
      <c r="G159" s="20">
        <f t="shared" si="13"/>
        <v>0.92142942569319675</v>
      </c>
      <c r="H159" s="20">
        <f t="shared" si="14"/>
        <v>0.99783305693289559</v>
      </c>
      <c r="I159" s="20">
        <f t="shared" si="15"/>
        <v>0.94344387421312237</v>
      </c>
      <c r="J159" s="20">
        <f t="shared" si="16"/>
        <v>0.23730874137295913</v>
      </c>
      <c r="K159" s="21">
        <f t="shared" si="17"/>
        <v>0.23730874137295913</v>
      </c>
    </row>
    <row r="160" spans="1:11" x14ac:dyDescent="0.25">
      <c r="A160">
        <v>315</v>
      </c>
      <c r="B160">
        <v>4</v>
      </c>
      <c r="C160">
        <v>40.048990000000003</v>
      </c>
      <c r="D160">
        <v>55.951009999999997</v>
      </c>
      <c r="E160">
        <v>0.2</v>
      </c>
      <c r="F160" s="20">
        <f t="shared" si="12"/>
        <v>0.32711302703160972</v>
      </c>
      <c r="G160" s="20">
        <f t="shared" si="13"/>
        <v>0.97184428237565212</v>
      </c>
      <c r="H160" s="20">
        <f t="shared" si="14"/>
        <v>0.99783305693289559</v>
      </c>
      <c r="I160" s="20">
        <f t="shared" si="15"/>
        <v>0.9968434668154551</v>
      </c>
      <c r="J160" s="20">
        <f t="shared" si="16"/>
        <v>0.31621275080444783</v>
      </c>
      <c r="K160" s="21">
        <f t="shared" si="17"/>
        <v>0.31621275080444783</v>
      </c>
    </row>
    <row r="161" spans="1:11" x14ac:dyDescent="0.25">
      <c r="A161">
        <v>316</v>
      </c>
      <c r="B161">
        <v>0</v>
      </c>
      <c r="C161">
        <v>0</v>
      </c>
      <c r="D161">
        <v>0</v>
      </c>
      <c r="E161">
        <v>0</v>
      </c>
      <c r="F161" s="20">
        <f t="shared" si="12"/>
        <v>0.5</v>
      </c>
      <c r="G161" s="20" t="e">
        <f t="shared" si="13"/>
        <v>#DIV/0!</v>
      </c>
      <c r="H161" s="20">
        <f t="shared" si="14"/>
        <v>1</v>
      </c>
      <c r="I161" s="20">
        <f t="shared" si="15"/>
        <v>0.99999998037918747</v>
      </c>
      <c r="J161" s="20" t="e">
        <f t="shared" si="16"/>
        <v>#DIV/0!</v>
      </c>
      <c r="K161" s="21">
        <f t="shared" si="17"/>
        <v>0</v>
      </c>
    </row>
    <row r="162" spans="1:11" x14ac:dyDescent="0.25">
      <c r="A162">
        <v>317</v>
      </c>
      <c r="B162">
        <v>0</v>
      </c>
      <c r="C162">
        <v>0</v>
      </c>
      <c r="D162">
        <v>0</v>
      </c>
      <c r="E162">
        <v>0</v>
      </c>
      <c r="F162" s="20">
        <f t="shared" si="12"/>
        <v>0.5</v>
      </c>
      <c r="G162" s="20" t="e">
        <f t="shared" si="13"/>
        <v>#DIV/0!</v>
      </c>
      <c r="H162" s="20">
        <f t="shared" si="14"/>
        <v>1</v>
      </c>
      <c r="I162" s="20">
        <f t="shared" si="15"/>
        <v>0.99999998037918747</v>
      </c>
      <c r="J162" s="20" t="e">
        <f t="shared" si="16"/>
        <v>#DIV/0!</v>
      </c>
      <c r="K162" s="21">
        <f t="shared" si="17"/>
        <v>0</v>
      </c>
    </row>
    <row r="163" spans="1:11" x14ac:dyDescent="0.25">
      <c r="A163">
        <v>318</v>
      </c>
      <c r="B163">
        <v>3</v>
      </c>
      <c r="C163">
        <v>14.436540000000001</v>
      </c>
      <c r="D163">
        <v>82.563460000000006</v>
      </c>
      <c r="E163">
        <v>0.2</v>
      </c>
      <c r="F163" s="20">
        <f t="shared" si="12"/>
        <v>0.24917041669767181</v>
      </c>
      <c r="G163" s="20">
        <f t="shared" si="13"/>
        <v>0.94493262198096084</v>
      </c>
      <c r="H163" s="20">
        <f t="shared" si="14"/>
        <v>0.99783305693289559</v>
      </c>
      <c r="I163" s="20">
        <f t="shared" si="15"/>
        <v>0.68999920552115124</v>
      </c>
      <c r="J163" s="20">
        <f t="shared" si="16"/>
        <v>0.16210775787285478</v>
      </c>
      <c r="K163" s="21">
        <f t="shared" si="17"/>
        <v>0.16210775787285478</v>
      </c>
    </row>
    <row r="164" spans="1:11" x14ac:dyDescent="0.25">
      <c r="A164">
        <v>319</v>
      </c>
      <c r="B164">
        <v>0</v>
      </c>
      <c r="C164">
        <v>0</v>
      </c>
      <c r="D164">
        <v>0</v>
      </c>
      <c r="E164">
        <v>0</v>
      </c>
      <c r="F164" s="20">
        <f t="shared" si="12"/>
        <v>0.5</v>
      </c>
      <c r="G164" s="20" t="e">
        <f t="shared" si="13"/>
        <v>#DIV/0!</v>
      </c>
      <c r="H164" s="20">
        <f t="shared" si="14"/>
        <v>1</v>
      </c>
      <c r="I164" s="20">
        <f t="shared" si="15"/>
        <v>0.99999998037918747</v>
      </c>
      <c r="J164" s="20" t="e">
        <f t="shared" si="16"/>
        <v>#DIV/0!</v>
      </c>
      <c r="K164" s="21">
        <f t="shared" si="17"/>
        <v>0</v>
      </c>
    </row>
    <row r="165" spans="1:11" x14ac:dyDescent="0.25">
      <c r="A165">
        <v>320</v>
      </c>
      <c r="B165">
        <v>11</v>
      </c>
      <c r="C165">
        <v>40.634779999999999</v>
      </c>
      <c r="D165">
        <v>48.365220000000001</v>
      </c>
      <c r="E165">
        <v>0.6</v>
      </c>
      <c r="F165" s="20">
        <f t="shared" si="12"/>
        <v>0.34384728581959434</v>
      </c>
      <c r="G165" s="20">
        <f t="shared" si="13"/>
        <v>0.93065062758204109</v>
      </c>
      <c r="H165" s="20">
        <f t="shared" si="14"/>
        <v>0.98033737803319332</v>
      </c>
      <c r="I165" s="20">
        <f t="shared" si="15"/>
        <v>0.99934635651566772</v>
      </c>
      <c r="J165" s="20">
        <f t="shared" si="16"/>
        <v>0.31350456578605124</v>
      </c>
      <c r="K165" s="21">
        <f t="shared" si="17"/>
        <v>0.31350456578605124</v>
      </c>
    </row>
    <row r="166" spans="1:11" x14ac:dyDescent="0.25">
      <c r="A166">
        <v>321</v>
      </c>
      <c r="B166">
        <v>0</v>
      </c>
      <c r="C166">
        <v>0</v>
      </c>
      <c r="D166">
        <v>0</v>
      </c>
      <c r="E166">
        <v>0</v>
      </c>
      <c r="F166" s="20">
        <f t="shared" si="12"/>
        <v>0.5</v>
      </c>
      <c r="G166" s="20" t="e">
        <f t="shared" si="13"/>
        <v>#DIV/0!</v>
      </c>
      <c r="H166" s="20">
        <f t="shared" si="14"/>
        <v>1</v>
      </c>
      <c r="I166" s="20">
        <f t="shared" si="15"/>
        <v>0.99999998037918747</v>
      </c>
      <c r="J166" s="20" t="e">
        <f t="shared" si="16"/>
        <v>#DIV/0!</v>
      </c>
      <c r="K166" s="21">
        <f t="shared" si="17"/>
        <v>0</v>
      </c>
    </row>
    <row r="167" spans="1:11" x14ac:dyDescent="0.25">
      <c r="A167">
        <v>322</v>
      </c>
      <c r="B167">
        <v>0</v>
      </c>
      <c r="C167">
        <v>0</v>
      </c>
      <c r="D167">
        <v>0</v>
      </c>
      <c r="E167">
        <v>0</v>
      </c>
      <c r="F167" s="20">
        <f t="shared" si="12"/>
        <v>0.5</v>
      </c>
      <c r="G167" s="20" t="e">
        <f t="shared" si="13"/>
        <v>#DIV/0!</v>
      </c>
      <c r="H167" s="20">
        <f t="shared" si="14"/>
        <v>1</v>
      </c>
      <c r="I167" s="20">
        <f t="shared" si="15"/>
        <v>0.99999998037918747</v>
      </c>
      <c r="J167" s="20" t="e">
        <f t="shared" si="16"/>
        <v>#DIV/0!</v>
      </c>
      <c r="K167" s="21">
        <f t="shared" si="17"/>
        <v>0</v>
      </c>
    </row>
    <row r="168" spans="1:11" x14ac:dyDescent="0.25">
      <c r="A168">
        <v>323</v>
      </c>
      <c r="B168">
        <v>0</v>
      </c>
      <c r="C168">
        <v>0</v>
      </c>
      <c r="D168">
        <v>0</v>
      </c>
      <c r="E168">
        <v>0</v>
      </c>
      <c r="F168" s="20">
        <f t="shared" si="12"/>
        <v>0.5</v>
      </c>
      <c r="G168" s="20" t="e">
        <f t="shared" si="13"/>
        <v>#DIV/0!</v>
      </c>
      <c r="H168" s="20">
        <f t="shared" si="14"/>
        <v>1</v>
      </c>
      <c r="I168" s="20">
        <f t="shared" si="15"/>
        <v>0.99999998037918747</v>
      </c>
      <c r="J168" s="20" t="e">
        <f t="shared" si="16"/>
        <v>#DIV/0!</v>
      </c>
      <c r="K168" s="21">
        <f t="shared" si="17"/>
        <v>0</v>
      </c>
    </row>
    <row r="169" spans="1:11" x14ac:dyDescent="0.25">
      <c r="A169">
        <v>324</v>
      </c>
      <c r="B169">
        <v>0</v>
      </c>
      <c r="C169">
        <v>0</v>
      </c>
      <c r="D169">
        <v>0</v>
      </c>
      <c r="E169">
        <v>0</v>
      </c>
      <c r="F169" s="20">
        <f t="shared" si="12"/>
        <v>0.5</v>
      </c>
      <c r="G169" s="20" t="e">
        <f t="shared" si="13"/>
        <v>#DIV/0!</v>
      </c>
      <c r="H169" s="20">
        <f t="shared" si="14"/>
        <v>1</v>
      </c>
      <c r="I169" s="20">
        <f t="shared" si="15"/>
        <v>0.99999998037918747</v>
      </c>
      <c r="J169" s="20" t="e">
        <f t="shared" si="16"/>
        <v>#DIV/0!</v>
      </c>
      <c r="K169" s="21">
        <f t="shared" si="17"/>
        <v>0</v>
      </c>
    </row>
    <row r="170" spans="1:11" x14ac:dyDescent="0.25">
      <c r="A170">
        <v>325</v>
      </c>
      <c r="B170">
        <v>2</v>
      </c>
      <c r="C170">
        <v>33.245190000000001</v>
      </c>
      <c r="D170">
        <v>64.754810000000006</v>
      </c>
      <c r="E170">
        <v>3</v>
      </c>
      <c r="F170" s="20">
        <f t="shared" si="12"/>
        <v>0.29920342549491308</v>
      </c>
      <c r="G170" s="20">
        <f t="shared" si="13"/>
        <v>0.98262699035721646</v>
      </c>
      <c r="H170" s="20">
        <f t="shared" si="14"/>
        <v>0.75049207623986325</v>
      </c>
      <c r="I170" s="20">
        <f t="shared" si="15"/>
        <v>0.98145427102754157</v>
      </c>
      <c r="J170" s="20">
        <f t="shared" si="16"/>
        <v>0.21655660329643384</v>
      </c>
      <c r="K170" s="21">
        <f t="shared" si="17"/>
        <v>0.21655660329643384</v>
      </c>
    </row>
    <row r="171" spans="1:11" x14ac:dyDescent="0.25">
      <c r="A171">
        <v>326</v>
      </c>
      <c r="B171">
        <v>2</v>
      </c>
      <c r="C171">
        <v>33.245190000000001</v>
      </c>
      <c r="D171">
        <v>64.754810000000006</v>
      </c>
      <c r="E171">
        <v>3</v>
      </c>
      <c r="F171" s="20">
        <f t="shared" si="12"/>
        <v>0.29920342549491308</v>
      </c>
      <c r="G171" s="20">
        <f t="shared" si="13"/>
        <v>0.98262699035721646</v>
      </c>
      <c r="H171" s="20">
        <f t="shared" si="14"/>
        <v>0.75049207623986325</v>
      </c>
      <c r="I171" s="20">
        <f t="shared" si="15"/>
        <v>0.98145427102754157</v>
      </c>
      <c r="J171" s="20">
        <f t="shared" si="16"/>
        <v>0.21655660329643384</v>
      </c>
      <c r="K171" s="21">
        <f t="shared" si="17"/>
        <v>0.21655660329643384</v>
      </c>
    </row>
    <row r="172" spans="1:11" x14ac:dyDescent="0.25">
      <c r="A172">
        <v>327</v>
      </c>
      <c r="B172">
        <v>0</v>
      </c>
      <c r="C172">
        <v>0</v>
      </c>
      <c r="D172">
        <v>0</v>
      </c>
      <c r="E172">
        <v>0</v>
      </c>
      <c r="F172" s="20">
        <f t="shared" si="12"/>
        <v>0.5</v>
      </c>
      <c r="G172" s="20" t="e">
        <f t="shared" si="13"/>
        <v>#DIV/0!</v>
      </c>
      <c r="H172" s="20">
        <f t="shared" si="14"/>
        <v>1</v>
      </c>
      <c r="I172" s="20">
        <f t="shared" si="15"/>
        <v>0.99999998037918747</v>
      </c>
      <c r="J172" s="20" t="e">
        <f t="shared" si="16"/>
        <v>#DIV/0!</v>
      </c>
      <c r="K172" s="21">
        <f t="shared" si="17"/>
        <v>0</v>
      </c>
    </row>
    <row r="173" spans="1:11" x14ac:dyDescent="0.25">
      <c r="A173">
        <v>328</v>
      </c>
      <c r="B173">
        <v>0</v>
      </c>
      <c r="C173">
        <v>0</v>
      </c>
      <c r="D173">
        <v>0</v>
      </c>
      <c r="E173">
        <v>0</v>
      </c>
      <c r="F173" s="20">
        <f t="shared" si="12"/>
        <v>0.5</v>
      </c>
      <c r="G173" s="20" t="e">
        <f t="shared" si="13"/>
        <v>#DIV/0!</v>
      </c>
      <c r="H173" s="20">
        <f t="shared" si="14"/>
        <v>1</v>
      </c>
      <c r="I173" s="20">
        <f t="shared" si="15"/>
        <v>0.99999998037918747</v>
      </c>
      <c r="J173" s="20" t="e">
        <f t="shared" si="16"/>
        <v>#DIV/0!</v>
      </c>
      <c r="K173" s="21">
        <f t="shared" si="17"/>
        <v>0</v>
      </c>
    </row>
    <row r="174" spans="1:11" x14ac:dyDescent="0.25">
      <c r="A174">
        <v>329</v>
      </c>
      <c r="B174">
        <v>18</v>
      </c>
      <c r="C174">
        <v>69.093140000000005</v>
      </c>
      <c r="D174">
        <v>12.90686</v>
      </c>
      <c r="E174">
        <v>0.3</v>
      </c>
      <c r="F174" s="20">
        <f t="shared" si="12"/>
        <v>0.4708760626296542</v>
      </c>
      <c r="G174" s="20">
        <f t="shared" si="13"/>
        <v>0.93290043252267429</v>
      </c>
      <c r="H174" s="20">
        <f t="shared" si="14"/>
        <v>0.99567234462562959</v>
      </c>
      <c r="I174" s="20">
        <f t="shared" si="15"/>
        <v>0.99999967165355075</v>
      </c>
      <c r="J174" s="20">
        <f t="shared" si="16"/>
        <v>0.43737928433888457</v>
      </c>
      <c r="K174" s="21">
        <f t="shared" si="17"/>
        <v>0.43737928433888457</v>
      </c>
    </row>
    <row r="175" spans="1:11" x14ac:dyDescent="0.25">
      <c r="A175">
        <v>330</v>
      </c>
      <c r="B175">
        <v>18</v>
      </c>
      <c r="C175">
        <v>69.093140000000005</v>
      </c>
      <c r="D175">
        <v>12.90686</v>
      </c>
      <c r="E175">
        <v>0.3</v>
      </c>
      <c r="F175" s="20">
        <f t="shared" si="12"/>
        <v>0.4708760626296542</v>
      </c>
      <c r="G175" s="20">
        <f t="shared" si="13"/>
        <v>0.93290043252267429</v>
      </c>
      <c r="H175" s="20">
        <f t="shared" si="14"/>
        <v>0.99567234462562959</v>
      </c>
      <c r="I175" s="20">
        <f t="shared" si="15"/>
        <v>0.99999967165355075</v>
      </c>
      <c r="J175" s="20">
        <f t="shared" si="16"/>
        <v>0.43737928433888457</v>
      </c>
      <c r="K175" s="21">
        <f t="shared" si="17"/>
        <v>0.43737928433888457</v>
      </c>
    </row>
    <row r="176" spans="1:11" x14ac:dyDescent="0.25">
      <c r="A176">
        <v>331</v>
      </c>
      <c r="B176">
        <v>4</v>
      </c>
      <c r="C176">
        <v>30.984200000000001</v>
      </c>
      <c r="D176">
        <v>65.015799999999999</v>
      </c>
      <c r="E176">
        <v>0.3</v>
      </c>
      <c r="F176" s="20">
        <f t="shared" si="12"/>
        <v>0.29511440284405765</v>
      </c>
      <c r="G176" s="20">
        <f t="shared" si="13"/>
        <v>0.96422969478331544</v>
      </c>
      <c r="H176" s="20">
        <f t="shared" si="14"/>
        <v>0.99567234462562959</v>
      </c>
      <c r="I176" s="20">
        <f t="shared" si="15"/>
        <v>0.98048562748081447</v>
      </c>
      <c r="J176" s="20">
        <f t="shared" si="16"/>
        <v>0.27779766047432292</v>
      </c>
      <c r="K176" s="21">
        <f t="shared" si="17"/>
        <v>0.27779766047432292</v>
      </c>
    </row>
    <row r="177" spans="1:11" x14ac:dyDescent="0.25">
      <c r="A177">
        <v>332</v>
      </c>
      <c r="B177">
        <v>28</v>
      </c>
      <c r="C177">
        <v>53.294550000000001</v>
      </c>
      <c r="D177">
        <v>18.705449999999999</v>
      </c>
      <c r="E177">
        <v>0.2</v>
      </c>
      <c r="F177" s="20">
        <f t="shared" si="12"/>
        <v>0.43987764503093163</v>
      </c>
      <c r="G177" s="20">
        <f t="shared" si="13"/>
        <v>0.88102130443750593</v>
      </c>
      <c r="H177" s="20">
        <f t="shared" si="14"/>
        <v>0.99783305693289559</v>
      </c>
      <c r="I177" s="20">
        <f t="shared" si="15"/>
        <v>0.99999884362419911</v>
      </c>
      <c r="J177" s="20">
        <f t="shared" si="16"/>
        <v>0.38670134891278318</v>
      </c>
      <c r="K177" s="21">
        <f t="shared" si="17"/>
        <v>0.38670134891278318</v>
      </c>
    </row>
    <row r="178" spans="1:11" x14ac:dyDescent="0.25">
      <c r="A178">
        <v>333</v>
      </c>
      <c r="B178">
        <v>28</v>
      </c>
      <c r="C178">
        <v>53.294550000000001</v>
      </c>
      <c r="D178">
        <v>18.705449999999999</v>
      </c>
      <c r="E178">
        <v>0.2</v>
      </c>
      <c r="F178" s="20">
        <f t="shared" si="12"/>
        <v>0.43987764503093163</v>
      </c>
      <c r="G178" s="20">
        <f t="shared" si="13"/>
        <v>0.88102130443750593</v>
      </c>
      <c r="H178" s="20">
        <f t="shared" si="14"/>
        <v>0.99783305693289559</v>
      </c>
      <c r="I178" s="20">
        <f t="shared" si="15"/>
        <v>0.99999884362419911</v>
      </c>
      <c r="J178" s="20">
        <f t="shared" si="16"/>
        <v>0.38670134891278318</v>
      </c>
      <c r="K178" s="21">
        <f t="shared" si="17"/>
        <v>0.38670134891278318</v>
      </c>
    </row>
    <row r="179" spans="1:11" x14ac:dyDescent="0.25">
      <c r="A179">
        <v>334</v>
      </c>
      <c r="B179">
        <v>26</v>
      </c>
      <c r="C179">
        <v>52.607439999999997</v>
      </c>
      <c r="D179">
        <v>21.39256</v>
      </c>
      <c r="E179">
        <v>0.2</v>
      </c>
      <c r="F179" s="20">
        <f t="shared" si="12"/>
        <v>0.43142071700263562</v>
      </c>
      <c r="G179" s="20">
        <f t="shared" si="13"/>
        <v>0.88649247756268845</v>
      </c>
      <c r="H179" s="20">
        <f t="shared" si="14"/>
        <v>0.99783305693289559</v>
      </c>
      <c r="I179" s="20">
        <f t="shared" si="15"/>
        <v>0.99999793108345114</v>
      </c>
      <c r="J179" s="20">
        <f t="shared" si="16"/>
        <v>0.38162168072218605</v>
      </c>
      <c r="K179" s="21">
        <f t="shared" si="17"/>
        <v>0.38162168072218605</v>
      </c>
    </row>
    <row r="180" spans="1:11" x14ac:dyDescent="0.25">
      <c r="A180">
        <v>335</v>
      </c>
      <c r="B180">
        <v>28</v>
      </c>
      <c r="C180">
        <v>53.294550000000001</v>
      </c>
      <c r="D180">
        <v>18.705449999999999</v>
      </c>
      <c r="E180">
        <v>0.2</v>
      </c>
      <c r="F180" s="20">
        <f t="shared" si="12"/>
        <v>0.43987764503093163</v>
      </c>
      <c r="G180" s="20">
        <f t="shared" si="13"/>
        <v>0.88102130443750593</v>
      </c>
      <c r="H180" s="20">
        <f t="shared" si="14"/>
        <v>0.99783305693289559</v>
      </c>
      <c r="I180" s="20">
        <f t="shared" si="15"/>
        <v>0.99999884362419911</v>
      </c>
      <c r="J180" s="20">
        <f t="shared" si="16"/>
        <v>0.38670134891278318</v>
      </c>
      <c r="K180" s="21">
        <f t="shared" si="17"/>
        <v>0.38670134891278318</v>
      </c>
    </row>
    <row r="181" spans="1:11" x14ac:dyDescent="0.25">
      <c r="A181">
        <v>336</v>
      </c>
      <c r="B181">
        <v>6</v>
      </c>
      <c r="C181">
        <v>20.015720000000002</v>
      </c>
      <c r="D181">
        <v>73.984279999999998</v>
      </c>
      <c r="E181">
        <v>0.2</v>
      </c>
      <c r="F181" s="20">
        <f t="shared" si="12"/>
        <v>0.26594902905896922</v>
      </c>
      <c r="G181" s="20">
        <f t="shared" si="13"/>
        <v>0.92435886402200196</v>
      </c>
      <c r="H181" s="20">
        <f t="shared" si="14"/>
        <v>0.99783305693289559</v>
      </c>
      <c r="I181" s="20">
        <f t="shared" si="15"/>
        <v>0.90019780469762634</v>
      </c>
      <c r="J181" s="20">
        <f t="shared" si="16"/>
        <v>0.22081819534948741</v>
      </c>
      <c r="K181" s="21">
        <f t="shared" si="17"/>
        <v>0.22081819534948741</v>
      </c>
    </row>
    <row r="182" spans="1:11" x14ac:dyDescent="0.25">
      <c r="A182">
        <v>337</v>
      </c>
      <c r="B182">
        <v>1</v>
      </c>
      <c r="C182">
        <v>3.6469399999999998</v>
      </c>
      <c r="D182">
        <v>95.353059999999999</v>
      </c>
      <c r="E182">
        <v>0.4</v>
      </c>
      <c r="F182" s="20">
        <f t="shared" si="12"/>
        <v>0.22855315226659906</v>
      </c>
      <c r="G182" s="20">
        <f t="shared" si="13"/>
        <v>0.9298833381106687</v>
      </c>
      <c r="H182" s="20">
        <f t="shared" si="14"/>
        <v>0.99235454773877807</v>
      </c>
      <c r="I182" s="20">
        <f t="shared" si="15"/>
        <v>0.44105631786131738</v>
      </c>
      <c r="J182" s="20">
        <f t="shared" si="16"/>
        <v>9.3020055291641979E-2</v>
      </c>
      <c r="K182" s="21">
        <f t="shared" si="17"/>
        <v>9.3020055291641979E-2</v>
      </c>
    </row>
    <row r="183" spans="1:11" x14ac:dyDescent="0.25">
      <c r="A183">
        <v>338</v>
      </c>
      <c r="B183">
        <v>1</v>
      </c>
      <c r="C183">
        <v>6.7050000000000001</v>
      </c>
      <c r="D183">
        <v>92.295000000000002</v>
      </c>
      <c r="E183">
        <v>0.2</v>
      </c>
      <c r="F183" s="20">
        <f t="shared" si="12"/>
        <v>0.23309734263587856</v>
      </c>
      <c r="G183" s="20">
        <f t="shared" si="13"/>
        <v>0.95915289451597618</v>
      </c>
      <c r="H183" s="20">
        <f t="shared" si="14"/>
        <v>0.99783305693289559</v>
      </c>
      <c r="I183" s="20">
        <f t="shared" si="15"/>
        <v>0.46425297861512005</v>
      </c>
      <c r="J183" s="20">
        <f t="shared" si="16"/>
        <v>0.10357090008705369</v>
      </c>
      <c r="K183" s="21">
        <f t="shared" si="17"/>
        <v>0.10357090008705369</v>
      </c>
    </row>
    <row r="184" spans="1:11" x14ac:dyDescent="0.25">
      <c r="A184">
        <v>339</v>
      </c>
      <c r="B184">
        <v>1</v>
      </c>
      <c r="C184">
        <v>10.01966</v>
      </c>
      <c r="D184">
        <v>88.980339999999998</v>
      </c>
      <c r="E184">
        <v>0.4</v>
      </c>
      <c r="F184" s="20">
        <f t="shared" si="12"/>
        <v>0.2386336352103807</v>
      </c>
      <c r="G184" s="20">
        <f t="shared" si="13"/>
        <v>0.97186386958934445</v>
      </c>
      <c r="H184" s="20">
        <f t="shared" si="14"/>
        <v>0.99235454773877807</v>
      </c>
      <c r="I184" s="20">
        <f t="shared" si="15"/>
        <v>0.5198717816133962</v>
      </c>
      <c r="J184" s="20">
        <f t="shared" si="16"/>
        <v>0.11964655628591825</v>
      </c>
      <c r="K184" s="21">
        <f t="shared" si="17"/>
        <v>0.11964655628591825</v>
      </c>
    </row>
    <row r="185" spans="1:11" x14ac:dyDescent="0.25">
      <c r="A185">
        <v>340</v>
      </c>
      <c r="B185">
        <v>1</v>
      </c>
      <c r="C185">
        <v>26.825189999999999</v>
      </c>
      <c r="D185">
        <v>72.174809999999994</v>
      </c>
      <c r="E185">
        <v>0.6</v>
      </c>
      <c r="F185" s="20">
        <f t="shared" si="12"/>
        <v>0.27761414600627526</v>
      </c>
      <c r="G185" s="20">
        <f t="shared" si="13"/>
        <v>0.98907995511076541</v>
      </c>
      <c r="H185" s="20">
        <f t="shared" si="14"/>
        <v>0.98033737803319332</v>
      </c>
      <c r="I185" s="20">
        <f t="shared" si="15"/>
        <v>0.92639030801913091</v>
      </c>
      <c r="J185" s="20">
        <f t="shared" si="16"/>
        <v>0.24936905353294411</v>
      </c>
      <c r="K185" s="21">
        <f t="shared" si="17"/>
        <v>0.24936905353294411</v>
      </c>
    </row>
    <row r="186" spans="1:11" x14ac:dyDescent="0.25">
      <c r="A186">
        <v>341</v>
      </c>
      <c r="B186">
        <v>23</v>
      </c>
      <c r="C186">
        <v>68.186660000000003</v>
      </c>
      <c r="D186">
        <v>8.8133400000000002</v>
      </c>
      <c r="E186">
        <v>0.1</v>
      </c>
      <c r="F186" s="20">
        <f t="shared" si="12"/>
        <v>0.47922132264455725</v>
      </c>
      <c r="G186" s="20">
        <f t="shared" si="13"/>
        <v>0.91649570229418675</v>
      </c>
      <c r="H186" s="20">
        <f t="shared" si="14"/>
        <v>0.99918890802134452</v>
      </c>
      <c r="I186" s="20">
        <f t="shared" si="15"/>
        <v>0.9999998653627683</v>
      </c>
      <c r="J186" s="20">
        <f t="shared" si="16"/>
        <v>0.43884798849553652</v>
      </c>
      <c r="K186" s="21">
        <f t="shared" si="17"/>
        <v>0.43884798849553652</v>
      </c>
    </row>
    <row r="187" spans="1:11" x14ac:dyDescent="0.25">
      <c r="A187">
        <v>342</v>
      </c>
      <c r="B187">
        <v>3</v>
      </c>
      <c r="C187">
        <v>9.2025100000000002</v>
      </c>
      <c r="D187">
        <v>87.797489999999996</v>
      </c>
      <c r="E187">
        <v>0.3</v>
      </c>
      <c r="F187" s="20">
        <f t="shared" si="12"/>
        <v>0.23897824984430602</v>
      </c>
      <c r="G187" s="20">
        <f t="shared" si="13"/>
        <v>0.91883417040475956</v>
      </c>
      <c r="H187" s="20">
        <f t="shared" si="14"/>
        <v>0.99567234462562959</v>
      </c>
      <c r="I187" s="20">
        <f t="shared" si="15"/>
        <v>0.54610674378342261</v>
      </c>
      <c r="J187" s="20">
        <f t="shared" si="16"/>
        <v>0.11939592324026357</v>
      </c>
      <c r="K187" s="21">
        <f t="shared" si="17"/>
        <v>0.11939592324026357</v>
      </c>
    </row>
    <row r="188" spans="1:11" x14ac:dyDescent="0.25">
      <c r="A188">
        <v>343</v>
      </c>
      <c r="B188">
        <v>9</v>
      </c>
      <c r="C188">
        <v>29.587679999999999</v>
      </c>
      <c r="D188">
        <v>61.412320000000001</v>
      </c>
      <c r="E188">
        <v>0.3</v>
      </c>
      <c r="F188" s="20">
        <f t="shared" si="12"/>
        <v>0.299165620744127</v>
      </c>
      <c r="G188" s="20">
        <f t="shared" si="13"/>
        <v>0.92341871758956762</v>
      </c>
      <c r="H188" s="20">
        <f t="shared" si="14"/>
        <v>0.99567234462562959</v>
      </c>
      <c r="I188" s="20">
        <f t="shared" si="15"/>
        <v>0.99043126915440516</v>
      </c>
      <c r="J188" s="20">
        <f t="shared" si="16"/>
        <v>0.27242762559104916</v>
      </c>
      <c r="K188" s="21">
        <f t="shared" si="17"/>
        <v>0.27242762559104916</v>
      </c>
    </row>
    <row r="189" spans="1:11" x14ac:dyDescent="0.25">
      <c r="A189">
        <v>344</v>
      </c>
      <c r="B189">
        <v>0</v>
      </c>
      <c r="C189">
        <v>0</v>
      </c>
      <c r="D189">
        <v>0</v>
      </c>
      <c r="E189">
        <v>0</v>
      </c>
      <c r="F189" s="20">
        <f t="shared" si="12"/>
        <v>0.5</v>
      </c>
      <c r="G189" s="20" t="e">
        <f t="shared" si="13"/>
        <v>#DIV/0!</v>
      </c>
      <c r="H189" s="20">
        <f t="shared" si="14"/>
        <v>1</v>
      </c>
      <c r="I189" s="20">
        <f t="shared" si="15"/>
        <v>0.99999998037918747</v>
      </c>
      <c r="J189" s="20" t="e">
        <f t="shared" si="16"/>
        <v>#DIV/0!</v>
      </c>
      <c r="K189" s="21">
        <f t="shared" si="17"/>
        <v>0</v>
      </c>
    </row>
    <row r="190" spans="1:11" x14ac:dyDescent="0.25">
      <c r="A190">
        <v>345</v>
      </c>
      <c r="B190">
        <v>0</v>
      </c>
      <c r="C190">
        <v>0</v>
      </c>
      <c r="D190">
        <v>0</v>
      </c>
      <c r="E190">
        <v>0</v>
      </c>
      <c r="F190" s="20">
        <f t="shared" si="12"/>
        <v>0.5</v>
      </c>
      <c r="G190" s="20" t="e">
        <f t="shared" si="13"/>
        <v>#DIV/0!</v>
      </c>
      <c r="H190" s="20">
        <f t="shared" si="14"/>
        <v>1</v>
      </c>
      <c r="I190" s="20">
        <f t="shared" si="15"/>
        <v>0.99999998037918747</v>
      </c>
      <c r="J190" s="20" t="e">
        <f t="shared" si="16"/>
        <v>#DIV/0!</v>
      </c>
      <c r="K190" s="21">
        <f t="shared" si="17"/>
        <v>0</v>
      </c>
    </row>
    <row r="191" spans="1:11" x14ac:dyDescent="0.25">
      <c r="A191">
        <v>346</v>
      </c>
      <c r="B191">
        <v>0</v>
      </c>
      <c r="C191">
        <v>0</v>
      </c>
      <c r="D191">
        <v>0</v>
      </c>
      <c r="E191">
        <v>0</v>
      </c>
      <c r="F191" s="20">
        <f t="shared" si="12"/>
        <v>0.5</v>
      </c>
      <c r="G191" s="20" t="e">
        <f t="shared" si="13"/>
        <v>#DIV/0!</v>
      </c>
      <c r="H191" s="20">
        <f t="shared" si="14"/>
        <v>1</v>
      </c>
      <c r="I191" s="20">
        <f t="shared" si="15"/>
        <v>0.99999998037918747</v>
      </c>
      <c r="J191" s="20" t="e">
        <f t="shared" si="16"/>
        <v>#DIV/0!</v>
      </c>
      <c r="K191" s="21">
        <f t="shared" si="17"/>
        <v>0</v>
      </c>
    </row>
    <row r="192" spans="1:11" x14ac:dyDescent="0.25">
      <c r="A192">
        <v>347</v>
      </c>
      <c r="B192">
        <v>0</v>
      </c>
      <c r="C192">
        <v>0</v>
      </c>
      <c r="D192">
        <v>0</v>
      </c>
      <c r="E192">
        <v>0</v>
      </c>
      <c r="F192" s="20">
        <f t="shared" si="12"/>
        <v>0.5</v>
      </c>
      <c r="G192" s="20" t="e">
        <f t="shared" si="13"/>
        <v>#DIV/0!</v>
      </c>
      <c r="H192" s="20">
        <f t="shared" si="14"/>
        <v>1</v>
      </c>
      <c r="I192" s="20">
        <f t="shared" si="15"/>
        <v>0.99999998037918747</v>
      </c>
      <c r="J192" s="20" t="e">
        <f t="shared" si="16"/>
        <v>#DIV/0!</v>
      </c>
      <c r="K192" s="21">
        <f t="shared" si="17"/>
        <v>0</v>
      </c>
    </row>
    <row r="193" spans="1:11" x14ac:dyDescent="0.25">
      <c r="A193">
        <v>348</v>
      </c>
      <c r="B193">
        <v>39</v>
      </c>
      <c r="C193">
        <v>53.603560000000002</v>
      </c>
      <c r="D193">
        <v>7.3964400000000001</v>
      </c>
      <c r="E193">
        <v>0.1</v>
      </c>
      <c r="F193" s="20">
        <f t="shared" si="12"/>
        <v>0.47476916428742388</v>
      </c>
      <c r="G193" s="20">
        <f t="shared" si="13"/>
        <v>0.84873045308180983</v>
      </c>
      <c r="H193" s="20">
        <f t="shared" si="14"/>
        <v>0.99918890802134452</v>
      </c>
      <c r="I193" s="20">
        <f t="shared" si="15"/>
        <v>0.99999990115698234</v>
      </c>
      <c r="J193" s="20">
        <f t="shared" si="16"/>
        <v>0.40262417775559023</v>
      </c>
      <c r="K193" s="21">
        <f t="shared" si="17"/>
        <v>0.40262417775559023</v>
      </c>
    </row>
    <row r="194" spans="1:11" x14ac:dyDescent="0.25">
      <c r="A194">
        <v>349</v>
      </c>
      <c r="B194">
        <v>4</v>
      </c>
      <c r="C194">
        <v>30.244160000000001</v>
      </c>
      <c r="D194">
        <v>65.755840000000006</v>
      </c>
      <c r="E194">
        <v>0.2</v>
      </c>
      <c r="F194" s="20">
        <f t="shared" si="12"/>
        <v>0.29271663330276332</v>
      </c>
      <c r="G194" s="20">
        <f t="shared" si="13"/>
        <v>0.9634218746461819</v>
      </c>
      <c r="H194" s="20">
        <f t="shared" si="14"/>
        <v>0.99783305693289559</v>
      </c>
      <c r="I194" s="20">
        <f t="shared" si="15"/>
        <v>0.9774710742978896</v>
      </c>
      <c r="J194" s="20">
        <f t="shared" si="16"/>
        <v>0.27505890273445383</v>
      </c>
      <c r="K194" s="21">
        <f t="shared" si="17"/>
        <v>0.27505890273445383</v>
      </c>
    </row>
    <row r="195" spans="1:11" x14ac:dyDescent="0.25">
      <c r="A195">
        <v>350</v>
      </c>
      <c r="B195">
        <v>10</v>
      </c>
      <c r="C195">
        <v>57.853099999999998</v>
      </c>
      <c r="D195">
        <v>32.146900000000002</v>
      </c>
      <c r="E195">
        <v>0.1</v>
      </c>
      <c r="F195" s="20">
        <f t="shared" si="12"/>
        <v>0.41207289855547075</v>
      </c>
      <c r="G195" s="20">
        <f t="shared" si="13"/>
        <v>0.95329448891755819</v>
      </c>
      <c r="H195" s="20">
        <f t="shared" si="14"/>
        <v>0.99918890802134452</v>
      </c>
      <c r="I195" s="20">
        <f t="shared" si="15"/>
        <v>0.99997903989940451</v>
      </c>
      <c r="J195" s="20">
        <f t="shared" si="16"/>
        <v>0.3924999775284439</v>
      </c>
      <c r="K195" s="21">
        <f t="shared" si="17"/>
        <v>0.3924999775284439</v>
      </c>
    </row>
    <row r="196" spans="1:11" x14ac:dyDescent="0.25">
      <c r="A196">
        <v>351</v>
      </c>
      <c r="B196">
        <v>26</v>
      </c>
      <c r="C196">
        <v>33.252220000000001</v>
      </c>
      <c r="D196">
        <v>40.747779999999999</v>
      </c>
      <c r="E196">
        <v>0.2</v>
      </c>
      <c r="F196" s="20">
        <f t="shared" si="12"/>
        <v>0.34953157399078738</v>
      </c>
      <c r="G196" s="20">
        <f t="shared" si="13"/>
        <v>0.84088151501807018</v>
      </c>
      <c r="H196" s="20">
        <f t="shared" si="14"/>
        <v>0.99783305693289559</v>
      </c>
      <c r="I196" s="20">
        <f t="shared" si="15"/>
        <v>0.99986882623599305</v>
      </c>
      <c r="J196" s="20">
        <f t="shared" si="16"/>
        <v>0.29323927284819939</v>
      </c>
      <c r="K196" s="21">
        <f t="shared" si="17"/>
        <v>0.29323927284819939</v>
      </c>
    </row>
    <row r="197" spans="1:11" x14ac:dyDescent="0.25">
      <c r="A197">
        <v>352</v>
      </c>
      <c r="B197">
        <v>59</v>
      </c>
      <c r="C197">
        <v>35.225050000000003</v>
      </c>
      <c r="D197">
        <v>5.7749499999999996</v>
      </c>
      <c r="E197">
        <v>0.3</v>
      </c>
      <c r="F197" s="20">
        <f t="shared" ref="F197:F261" si="18">0.2+0.3*EXP(-0.0256*D197*(1-C197/100))</f>
        <v>0.47260395230152197</v>
      </c>
      <c r="G197" s="20">
        <f t="shared" ref="G197:G261" si="19">(C197/(B197+C197))^0.3</f>
        <v>0.74439864254596488</v>
      </c>
      <c r="H197" s="20">
        <f t="shared" ref="H197:H261" si="20">1-(0.25*E197)/(E197+EXP(3.72-2.95*E197))</f>
        <v>0.99567234462562959</v>
      </c>
      <c r="I197" s="20">
        <f t="shared" ref="I197:I261" si="21">1-(0.7*(1-D197/100)/((1-D197/100)+EXP(-5.51+22.9*(1-D197/100))))</f>
        <v>0.99999993062197134</v>
      </c>
      <c r="J197" s="20">
        <f t="shared" ref="J197:J261" si="22">F197*G197*H197*I197</f>
        <v>0.35028322224930208</v>
      </c>
      <c r="K197" s="21">
        <f t="shared" ref="K197:K261" si="23">IFERROR(J197,0)</f>
        <v>0.35028322224930208</v>
      </c>
    </row>
    <row r="198" spans="1:11" x14ac:dyDescent="0.25">
      <c r="A198">
        <v>353</v>
      </c>
      <c r="B198">
        <v>0</v>
      </c>
      <c r="C198">
        <v>0</v>
      </c>
      <c r="D198">
        <v>0</v>
      </c>
      <c r="E198">
        <v>0</v>
      </c>
      <c r="F198" s="20">
        <f t="shared" si="18"/>
        <v>0.5</v>
      </c>
      <c r="G198" s="20" t="e">
        <f t="shared" si="19"/>
        <v>#DIV/0!</v>
      </c>
      <c r="H198" s="20">
        <f t="shared" si="20"/>
        <v>1</v>
      </c>
      <c r="I198" s="20">
        <f t="shared" si="21"/>
        <v>0.99999998037918747</v>
      </c>
      <c r="J198" s="20" t="e">
        <f t="shared" si="22"/>
        <v>#DIV/0!</v>
      </c>
      <c r="K198" s="21">
        <f t="shared" si="23"/>
        <v>0</v>
      </c>
    </row>
    <row r="199" spans="1:11" x14ac:dyDescent="0.25">
      <c r="A199">
        <v>354</v>
      </c>
      <c r="B199">
        <v>9</v>
      </c>
      <c r="C199">
        <v>18.203199999999999</v>
      </c>
      <c r="D199">
        <v>72.796800000000005</v>
      </c>
      <c r="E199">
        <v>0.1</v>
      </c>
      <c r="F199" s="20">
        <f t="shared" si="18"/>
        <v>0.2653278788674675</v>
      </c>
      <c r="G199" s="20">
        <f t="shared" si="19"/>
        <v>0.88645832685973336</v>
      </c>
      <c r="H199" s="20">
        <f t="shared" si="20"/>
        <v>0.99918890802134452</v>
      </c>
      <c r="I199" s="20">
        <f t="shared" si="21"/>
        <v>0.91811569935466986</v>
      </c>
      <c r="J199" s="20">
        <f t="shared" si="22"/>
        <v>0.21576759805108112</v>
      </c>
      <c r="K199" s="21">
        <f t="shared" si="23"/>
        <v>0.21576759805108112</v>
      </c>
    </row>
    <row r="200" spans="1:11" x14ac:dyDescent="0.25">
      <c r="A200">
        <v>355</v>
      </c>
      <c r="B200">
        <v>37</v>
      </c>
      <c r="C200">
        <v>54.446280000000002</v>
      </c>
      <c r="D200">
        <v>8.5537200000000002</v>
      </c>
      <c r="E200">
        <v>0.2</v>
      </c>
      <c r="F200" s="20">
        <f t="shared" si="18"/>
        <v>0.47151872633406983</v>
      </c>
      <c r="G200" s="20">
        <f t="shared" si="19"/>
        <v>0.85593473443400669</v>
      </c>
      <c r="H200" s="20">
        <f t="shared" si="20"/>
        <v>0.99783305693289559</v>
      </c>
      <c r="I200" s="20">
        <f t="shared" si="21"/>
        <v>0.99999987277284619</v>
      </c>
      <c r="J200" s="20">
        <f t="shared" si="22"/>
        <v>0.40271464962934261</v>
      </c>
      <c r="K200" s="21">
        <f t="shared" si="23"/>
        <v>0.40271464962934261</v>
      </c>
    </row>
    <row r="201" spans="1:11" x14ac:dyDescent="0.25">
      <c r="A201">
        <v>356</v>
      </c>
      <c r="B201">
        <v>37</v>
      </c>
      <c r="C201">
        <v>54.446280000000002</v>
      </c>
      <c r="D201">
        <v>8.5537200000000002</v>
      </c>
      <c r="E201">
        <v>0.2</v>
      </c>
      <c r="F201" s="20">
        <f t="shared" si="18"/>
        <v>0.47151872633406983</v>
      </c>
      <c r="G201" s="20">
        <f t="shared" si="19"/>
        <v>0.85593473443400669</v>
      </c>
      <c r="H201" s="20">
        <f t="shared" si="20"/>
        <v>0.99783305693289559</v>
      </c>
      <c r="I201" s="20">
        <f t="shared" si="21"/>
        <v>0.99999987277284619</v>
      </c>
      <c r="J201" s="20">
        <f t="shared" si="22"/>
        <v>0.40271464962934261</v>
      </c>
      <c r="K201" s="21">
        <f t="shared" si="23"/>
        <v>0.40271464962934261</v>
      </c>
    </row>
    <row r="202" spans="1:11" x14ac:dyDescent="0.25">
      <c r="A202">
        <v>357</v>
      </c>
      <c r="B202">
        <v>4</v>
      </c>
      <c r="C202">
        <v>40.048990000000003</v>
      </c>
      <c r="D202">
        <v>55.951009999999997</v>
      </c>
      <c r="E202">
        <v>0.2</v>
      </c>
      <c r="F202" s="20">
        <f t="shared" si="18"/>
        <v>0.32711302703160972</v>
      </c>
      <c r="G202" s="20">
        <f t="shared" si="19"/>
        <v>0.97184428237565212</v>
      </c>
      <c r="H202" s="20">
        <f t="shared" si="20"/>
        <v>0.99783305693289559</v>
      </c>
      <c r="I202" s="20">
        <f t="shared" si="21"/>
        <v>0.9968434668154551</v>
      </c>
      <c r="J202" s="20">
        <f t="shared" si="22"/>
        <v>0.31621275080444783</v>
      </c>
      <c r="K202" s="21">
        <f t="shared" si="23"/>
        <v>0.31621275080444783</v>
      </c>
    </row>
    <row r="203" spans="1:11" x14ac:dyDescent="0.25">
      <c r="A203">
        <v>358</v>
      </c>
      <c r="B203">
        <v>0</v>
      </c>
      <c r="C203">
        <v>0</v>
      </c>
      <c r="D203">
        <v>0</v>
      </c>
      <c r="E203">
        <v>0</v>
      </c>
      <c r="F203" s="20">
        <f t="shared" si="18"/>
        <v>0.5</v>
      </c>
      <c r="G203" s="20" t="e">
        <f t="shared" si="19"/>
        <v>#DIV/0!</v>
      </c>
      <c r="H203" s="20">
        <f t="shared" si="20"/>
        <v>1</v>
      </c>
      <c r="I203" s="20">
        <f t="shared" si="21"/>
        <v>0.99999998037918747</v>
      </c>
      <c r="J203" s="20" t="e">
        <f t="shared" si="22"/>
        <v>#DIV/0!</v>
      </c>
      <c r="K203" s="21">
        <f t="shared" si="23"/>
        <v>0</v>
      </c>
    </row>
    <row r="204" spans="1:11" x14ac:dyDescent="0.25">
      <c r="A204">
        <v>359</v>
      </c>
      <c r="B204">
        <v>37</v>
      </c>
      <c r="C204">
        <v>54.446280000000002</v>
      </c>
      <c r="D204">
        <v>8.5537200000000002</v>
      </c>
      <c r="E204">
        <v>0.5</v>
      </c>
      <c r="F204" s="20">
        <f t="shared" si="18"/>
        <v>0.47151872633406983</v>
      </c>
      <c r="G204" s="20">
        <f t="shared" si="19"/>
        <v>0.85593473443400669</v>
      </c>
      <c r="H204" s="20">
        <f t="shared" si="20"/>
        <v>0.98742507299719862</v>
      </c>
      <c r="I204" s="20">
        <f t="shared" si="21"/>
        <v>0.99999987277284619</v>
      </c>
      <c r="J204" s="20">
        <f t="shared" si="22"/>
        <v>0.398514099672724</v>
      </c>
      <c r="K204" s="21">
        <f t="shared" si="23"/>
        <v>0.398514099672724</v>
      </c>
    </row>
    <row r="205" spans="1:11" x14ac:dyDescent="0.25">
      <c r="A205">
        <v>360</v>
      </c>
      <c r="B205">
        <v>0</v>
      </c>
      <c r="C205">
        <v>0</v>
      </c>
      <c r="D205">
        <v>0</v>
      </c>
      <c r="E205">
        <v>0</v>
      </c>
      <c r="F205" s="20">
        <f t="shared" si="18"/>
        <v>0.5</v>
      </c>
      <c r="G205" s="20" t="e">
        <f t="shared" si="19"/>
        <v>#DIV/0!</v>
      </c>
      <c r="H205" s="20">
        <f t="shared" si="20"/>
        <v>1</v>
      </c>
      <c r="I205" s="20">
        <f t="shared" si="21"/>
        <v>0.99999998037918747</v>
      </c>
      <c r="J205" s="20" t="e">
        <f t="shared" si="22"/>
        <v>#DIV/0!</v>
      </c>
      <c r="K205" s="21">
        <f t="shared" si="23"/>
        <v>0</v>
      </c>
    </row>
    <row r="206" spans="1:11" x14ac:dyDescent="0.25">
      <c r="A206">
        <v>361</v>
      </c>
      <c r="B206">
        <v>0</v>
      </c>
      <c r="C206">
        <v>0</v>
      </c>
      <c r="D206">
        <v>0</v>
      </c>
      <c r="E206">
        <v>0</v>
      </c>
      <c r="F206" s="20">
        <f t="shared" si="18"/>
        <v>0.5</v>
      </c>
      <c r="G206" s="20" t="e">
        <f t="shared" si="19"/>
        <v>#DIV/0!</v>
      </c>
      <c r="H206" s="20">
        <f t="shared" si="20"/>
        <v>1</v>
      </c>
      <c r="I206" s="20">
        <f t="shared" si="21"/>
        <v>0.99999998037918747</v>
      </c>
      <c r="J206" s="20" t="e">
        <f t="shared" si="22"/>
        <v>#DIV/0!</v>
      </c>
      <c r="K206" s="21">
        <f t="shared" si="23"/>
        <v>0</v>
      </c>
    </row>
    <row r="207" spans="1:11" x14ac:dyDescent="0.25">
      <c r="A207">
        <v>362</v>
      </c>
      <c r="B207">
        <v>27</v>
      </c>
      <c r="C207">
        <v>31.067170000000001</v>
      </c>
      <c r="D207">
        <v>41.932830000000003</v>
      </c>
      <c r="E207">
        <v>0.2</v>
      </c>
      <c r="F207" s="20">
        <f t="shared" si="18"/>
        <v>0.34313697262712245</v>
      </c>
      <c r="G207" s="20">
        <f t="shared" si="19"/>
        <v>0.82891750290088617</v>
      </c>
      <c r="H207" s="20">
        <f t="shared" si="20"/>
        <v>0.99783305693289559</v>
      </c>
      <c r="I207" s="20">
        <f t="shared" si="21"/>
        <v>0.99983138078141065</v>
      </c>
      <c r="J207" s="20">
        <f t="shared" si="22"/>
        <v>0.28376803721281701</v>
      </c>
      <c r="K207" s="21">
        <f t="shared" si="23"/>
        <v>0.28376803721281701</v>
      </c>
    </row>
    <row r="208" spans="1:11" x14ac:dyDescent="0.25">
      <c r="A208">
        <v>363</v>
      </c>
      <c r="B208">
        <v>37</v>
      </c>
      <c r="C208">
        <v>54.446280000000002</v>
      </c>
      <c r="D208">
        <v>8.5537200000000002</v>
      </c>
      <c r="E208">
        <v>0.2</v>
      </c>
      <c r="F208" s="20">
        <f t="shared" si="18"/>
        <v>0.47151872633406983</v>
      </c>
      <c r="G208" s="20">
        <f t="shared" si="19"/>
        <v>0.85593473443400669</v>
      </c>
      <c r="H208" s="20">
        <f t="shared" si="20"/>
        <v>0.99783305693289559</v>
      </c>
      <c r="I208" s="20">
        <f t="shared" si="21"/>
        <v>0.99999987277284619</v>
      </c>
      <c r="J208" s="20">
        <f t="shared" si="22"/>
        <v>0.40271464962934261</v>
      </c>
      <c r="K208" s="21">
        <f t="shared" si="23"/>
        <v>0.40271464962934261</v>
      </c>
    </row>
    <row r="209" spans="1:11" x14ac:dyDescent="0.25">
      <c r="A209">
        <v>364</v>
      </c>
      <c r="B209">
        <v>26</v>
      </c>
      <c r="C209">
        <v>33.252220000000001</v>
      </c>
      <c r="D209">
        <v>40.747779999999999</v>
      </c>
      <c r="E209">
        <v>0.2</v>
      </c>
      <c r="F209" s="20">
        <f t="shared" si="18"/>
        <v>0.34953157399078738</v>
      </c>
      <c r="G209" s="20">
        <f t="shared" si="19"/>
        <v>0.84088151501807018</v>
      </c>
      <c r="H209" s="20">
        <f t="shared" si="20"/>
        <v>0.99783305693289559</v>
      </c>
      <c r="I209" s="20">
        <f t="shared" si="21"/>
        <v>0.99986882623599305</v>
      </c>
      <c r="J209" s="20">
        <f t="shared" si="22"/>
        <v>0.29323927284819939</v>
      </c>
      <c r="K209" s="21">
        <f t="shared" si="23"/>
        <v>0.29323927284819939</v>
      </c>
    </row>
    <row r="210" spans="1:11" x14ac:dyDescent="0.25">
      <c r="A210">
        <v>365</v>
      </c>
      <c r="B210">
        <v>22</v>
      </c>
      <c r="C210">
        <v>38.502459999999999</v>
      </c>
      <c r="D210">
        <v>39.497540000000001</v>
      </c>
      <c r="E210">
        <v>0.2</v>
      </c>
      <c r="F210" s="20">
        <f t="shared" si="18"/>
        <v>0.36108917262086782</v>
      </c>
      <c r="G210" s="20">
        <f t="shared" si="19"/>
        <v>0.87320182263497303</v>
      </c>
      <c r="H210" s="20">
        <f t="shared" si="20"/>
        <v>0.99783305693289559</v>
      </c>
      <c r="I210" s="20">
        <f t="shared" si="21"/>
        <v>0.99989940099266117</v>
      </c>
      <c r="J210" s="20">
        <f t="shared" si="22"/>
        <v>0.3145888279404449</v>
      </c>
      <c r="K210" s="21">
        <f t="shared" si="23"/>
        <v>0.3145888279404449</v>
      </c>
    </row>
    <row r="211" spans="1:11" x14ac:dyDescent="0.25">
      <c r="A211">
        <v>366</v>
      </c>
      <c r="B211">
        <v>34</v>
      </c>
      <c r="C211">
        <v>54.970410000000001</v>
      </c>
      <c r="D211">
        <v>11.029590000000001</v>
      </c>
      <c r="E211">
        <v>0.3</v>
      </c>
      <c r="F211" s="20">
        <f t="shared" si="18"/>
        <v>0.46418194418043657</v>
      </c>
      <c r="G211" s="20">
        <f t="shared" si="19"/>
        <v>0.8654959007776637</v>
      </c>
      <c r="H211" s="20">
        <f t="shared" si="20"/>
        <v>0.99567234462562959</v>
      </c>
      <c r="I211" s="20">
        <f t="shared" si="21"/>
        <v>0.99999978178073767</v>
      </c>
      <c r="J211" s="20">
        <f t="shared" si="22"/>
        <v>0.40000885758348553</v>
      </c>
      <c r="K211" s="21">
        <f t="shared" si="23"/>
        <v>0.40000885758348553</v>
      </c>
    </row>
    <row r="212" spans="1:11" x14ac:dyDescent="0.25">
      <c r="A212">
        <v>367</v>
      </c>
      <c r="B212">
        <v>3</v>
      </c>
      <c r="C212">
        <v>14.436540000000001</v>
      </c>
      <c r="D212">
        <v>82.563460000000006</v>
      </c>
      <c r="E212">
        <v>0.2</v>
      </c>
      <c r="F212" s="20">
        <f t="shared" si="18"/>
        <v>0.24917041669767181</v>
      </c>
      <c r="G212" s="20">
        <f t="shared" si="19"/>
        <v>0.94493262198096084</v>
      </c>
      <c r="H212" s="20">
        <f t="shared" si="20"/>
        <v>0.99783305693289559</v>
      </c>
      <c r="I212" s="20">
        <f t="shared" si="21"/>
        <v>0.68999920552115124</v>
      </c>
      <c r="J212" s="20">
        <f t="shared" si="22"/>
        <v>0.16210775787285478</v>
      </c>
      <c r="K212" s="21">
        <f t="shared" si="23"/>
        <v>0.16210775787285478</v>
      </c>
    </row>
    <row r="213" spans="1:11" x14ac:dyDescent="0.25">
      <c r="A213">
        <v>368</v>
      </c>
      <c r="B213">
        <v>9</v>
      </c>
      <c r="C213">
        <v>42.617460000000001</v>
      </c>
      <c r="D213">
        <v>48.382539999999999</v>
      </c>
      <c r="E213">
        <v>0.5</v>
      </c>
      <c r="F213" s="20">
        <f t="shared" si="18"/>
        <v>0.34738472388227065</v>
      </c>
      <c r="G213" s="20">
        <f t="shared" si="19"/>
        <v>0.94414191762827182</v>
      </c>
      <c r="H213" s="20">
        <f t="shared" si="20"/>
        <v>0.98742507299719862</v>
      </c>
      <c r="I213" s="20">
        <f t="shared" si="21"/>
        <v>0.99934398118742895</v>
      </c>
      <c r="J213" s="20">
        <f t="shared" si="22"/>
        <v>0.32364369304850371</v>
      </c>
      <c r="K213" s="21">
        <f t="shared" si="23"/>
        <v>0.32364369304850371</v>
      </c>
    </row>
    <row r="214" spans="1:11" x14ac:dyDescent="0.25">
      <c r="A214">
        <v>369</v>
      </c>
      <c r="B214">
        <v>0</v>
      </c>
      <c r="C214">
        <v>0</v>
      </c>
      <c r="D214">
        <v>0</v>
      </c>
      <c r="E214">
        <v>0</v>
      </c>
      <c r="F214" s="20">
        <f t="shared" si="18"/>
        <v>0.5</v>
      </c>
      <c r="G214" s="20" t="e">
        <f t="shared" si="19"/>
        <v>#DIV/0!</v>
      </c>
      <c r="H214" s="20">
        <f t="shared" si="20"/>
        <v>1</v>
      </c>
      <c r="I214" s="20">
        <f t="shared" si="21"/>
        <v>0.99999998037918747</v>
      </c>
      <c r="J214" s="20" t="e">
        <f t="shared" si="22"/>
        <v>#DIV/0!</v>
      </c>
      <c r="K214" s="21">
        <f t="shared" si="23"/>
        <v>0</v>
      </c>
    </row>
    <row r="215" spans="1:11" x14ac:dyDescent="0.25">
      <c r="A215">
        <v>370</v>
      </c>
      <c r="B215">
        <v>0</v>
      </c>
      <c r="C215">
        <v>0</v>
      </c>
      <c r="D215">
        <v>0</v>
      </c>
      <c r="E215">
        <v>0</v>
      </c>
      <c r="F215" s="20">
        <f t="shared" si="18"/>
        <v>0.5</v>
      </c>
      <c r="G215" s="20" t="e">
        <f t="shared" si="19"/>
        <v>#DIV/0!</v>
      </c>
      <c r="H215" s="20">
        <f t="shared" si="20"/>
        <v>1</v>
      </c>
      <c r="I215" s="20">
        <f t="shared" si="21"/>
        <v>0.99999998037918747</v>
      </c>
      <c r="J215" s="20" t="e">
        <f t="shared" si="22"/>
        <v>#DIV/0!</v>
      </c>
      <c r="K215" s="21">
        <f t="shared" si="23"/>
        <v>0</v>
      </c>
    </row>
    <row r="216" spans="1:11" x14ac:dyDescent="0.25">
      <c r="A216">
        <v>371</v>
      </c>
      <c r="B216">
        <v>31</v>
      </c>
      <c r="C216">
        <v>48.973700000000001</v>
      </c>
      <c r="D216">
        <v>20.026299999999999</v>
      </c>
      <c r="E216">
        <v>0.3</v>
      </c>
      <c r="F216" s="20">
        <f t="shared" si="18"/>
        <v>0.43094608125215628</v>
      </c>
      <c r="G216" s="20">
        <f t="shared" si="19"/>
        <v>0.86318665645370762</v>
      </c>
      <c r="H216" s="20">
        <f t="shared" si="20"/>
        <v>0.99567234462562959</v>
      </c>
      <c r="I216" s="20">
        <f t="shared" si="21"/>
        <v>0.99999846061380926</v>
      </c>
      <c r="J216" s="20">
        <f t="shared" si="22"/>
        <v>0.37037650569729913</v>
      </c>
      <c r="K216" s="21">
        <f t="shared" si="23"/>
        <v>0.37037650569729913</v>
      </c>
    </row>
    <row r="217" spans="1:11" x14ac:dyDescent="0.25">
      <c r="F217" s="20"/>
      <c r="G217" s="20"/>
      <c r="H217" s="20"/>
      <c r="I217" s="20"/>
      <c r="J217" s="20"/>
      <c r="K217" s="21"/>
    </row>
    <row r="218" spans="1:11" x14ac:dyDescent="0.25">
      <c r="A218">
        <v>401</v>
      </c>
      <c r="B218">
        <v>2</v>
      </c>
      <c r="C218">
        <v>5.8410000000000002</v>
      </c>
      <c r="D218">
        <v>92.159000000000006</v>
      </c>
      <c r="E218">
        <v>0.1</v>
      </c>
      <c r="F218" s="20">
        <f t="shared" si="18"/>
        <v>0.23253502035953919</v>
      </c>
      <c r="G218" s="20">
        <f t="shared" si="19"/>
        <v>0.91545020383992326</v>
      </c>
      <c r="H218" s="20">
        <f t="shared" si="20"/>
        <v>0.99918890802134452</v>
      </c>
      <c r="I218" s="20">
        <f t="shared" si="21"/>
        <v>0.46597478328520481</v>
      </c>
      <c r="J218" s="20">
        <f t="shared" si="22"/>
        <v>9.911356854722933E-2</v>
      </c>
      <c r="K218" s="21">
        <f t="shared" si="23"/>
        <v>9.911356854722933E-2</v>
      </c>
    </row>
    <row r="219" spans="1:11" x14ac:dyDescent="0.25">
      <c r="A219">
        <v>402</v>
      </c>
      <c r="B219">
        <v>0</v>
      </c>
      <c r="C219">
        <v>0</v>
      </c>
      <c r="D219">
        <v>0</v>
      </c>
      <c r="E219">
        <v>0</v>
      </c>
      <c r="F219" s="20">
        <f t="shared" si="18"/>
        <v>0.5</v>
      </c>
      <c r="G219" s="20" t="e">
        <f t="shared" si="19"/>
        <v>#DIV/0!</v>
      </c>
      <c r="H219" s="20">
        <f t="shared" si="20"/>
        <v>1</v>
      </c>
      <c r="I219" s="20">
        <f t="shared" si="21"/>
        <v>0.99999998037918747</v>
      </c>
      <c r="J219" s="20" t="e">
        <f t="shared" si="22"/>
        <v>#DIV/0!</v>
      </c>
      <c r="K219" s="21">
        <f t="shared" si="23"/>
        <v>0</v>
      </c>
    </row>
    <row r="220" spans="1:11" x14ac:dyDescent="0.25">
      <c r="A220">
        <v>403</v>
      </c>
      <c r="B220">
        <v>7</v>
      </c>
      <c r="C220">
        <v>34.450629999999997</v>
      </c>
      <c r="D220">
        <v>58.549370000000003</v>
      </c>
      <c r="E220">
        <v>0.3</v>
      </c>
      <c r="F220" s="20">
        <f t="shared" si="18"/>
        <v>0.31231266676832964</v>
      </c>
      <c r="G220" s="20">
        <f t="shared" si="19"/>
        <v>0.94601889292461683</v>
      </c>
      <c r="H220" s="20">
        <f t="shared" si="20"/>
        <v>0.99567234462562959</v>
      </c>
      <c r="I220" s="20">
        <f t="shared" si="21"/>
        <v>0.99463165143385435</v>
      </c>
      <c r="J220" s="20">
        <f t="shared" si="22"/>
        <v>0.29259582727243527</v>
      </c>
      <c r="K220" s="21">
        <f t="shared" si="23"/>
        <v>0.29259582727243527</v>
      </c>
    </row>
    <row r="221" spans="1:11" x14ac:dyDescent="0.25">
      <c r="A221">
        <v>404</v>
      </c>
      <c r="B221">
        <v>0</v>
      </c>
      <c r="C221">
        <v>0</v>
      </c>
      <c r="D221">
        <v>0</v>
      </c>
      <c r="E221">
        <v>0</v>
      </c>
      <c r="F221" s="20">
        <f t="shared" si="18"/>
        <v>0.5</v>
      </c>
      <c r="G221" s="20" t="e">
        <f t="shared" si="19"/>
        <v>#DIV/0!</v>
      </c>
      <c r="H221" s="20">
        <f t="shared" si="20"/>
        <v>1</v>
      </c>
      <c r="I221" s="20">
        <f t="shared" si="21"/>
        <v>0.99999998037918747</v>
      </c>
      <c r="J221" s="20" t="e">
        <f t="shared" si="22"/>
        <v>#DIV/0!</v>
      </c>
      <c r="K221" s="21">
        <f t="shared" si="23"/>
        <v>0</v>
      </c>
    </row>
    <row r="222" spans="1:11" x14ac:dyDescent="0.25">
      <c r="A222">
        <v>405</v>
      </c>
      <c r="B222">
        <v>0</v>
      </c>
      <c r="C222">
        <v>0</v>
      </c>
      <c r="D222">
        <v>0</v>
      </c>
      <c r="E222">
        <v>0</v>
      </c>
      <c r="F222" s="20">
        <f t="shared" si="18"/>
        <v>0.5</v>
      </c>
      <c r="G222" s="20" t="e">
        <f t="shared" si="19"/>
        <v>#DIV/0!</v>
      </c>
      <c r="H222" s="20">
        <f t="shared" si="20"/>
        <v>1</v>
      </c>
      <c r="I222" s="20">
        <f t="shared" si="21"/>
        <v>0.99999998037918747</v>
      </c>
      <c r="J222" s="20" t="e">
        <f t="shared" si="22"/>
        <v>#DIV/0!</v>
      </c>
      <c r="K222" s="21">
        <f t="shared" si="23"/>
        <v>0</v>
      </c>
    </row>
    <row r="223" spans="1:11" x14ac:dyDescent="0.25">
      <c r="A223">
        <v>406</v>
      </c>
      <c r="B223">
        <v>0</v>
      </c>
      <c r="C223">
        <v>0</v>
      </c>
      <c r="D223">
        <v>0</v>
      </c>
      <c r="E223">
        <v>0</v>
      </c>
      <c r="F223" s="20">
        <f t="shared" si="18"/>
        <v>0.5</v>
      </c>
      <c r="G223" s="20" t="e">
        <f t="shared" si="19"/>
        <v>#DIV/0!</v>
      </c>
      <c r="H223" s="20">
        <f t="shared" si="20"/>
        <v>1</v>
      </c>
      <c r="I223" s="20">
        <f t="shared" si="21"/>
        <v>0.99999998037918747</v>
      </c>
      <c r="J223" s="20" t="e">
        <f t="shared" si="22"/>
        <v>#DIV/0!</v>
      </c>
      <c r="K223" s="21">
        <f t="shared" si="23"/>
        <v>0</v>
      </c>
    </row>
    <row r="224" spans="1:11" x14ac:dyDescent="0.25">
      <c r="A224">
        <v>407</v>
      </c>
      <c r="B224">
        <v>0</v>
      </c>
      <c r="C224">
        <v>0</v>
      </c>
      <c r="D224">
        <v>0</v>
      </c>
      <c r="E224">
        <v>0</v>
      </c>
      <c r="F224" s="20">
        <f t="shared" si="18"/>
        <v>0.5</v>
      </c>
      <c r="G224" s="20" t="e">
        <f t="shared" si="19"/>
        <v>#DIV/0!</v>
      </c>
      <c r="H224" s="20">
        <f t="shared" si="20"/>
        <v>1</v>
      </c>
      <c r="I224" s="20">
        <f t="shared" si="21"/>
        <v>0.99999998037918747</v>
      </c>
      <c r="J224" s="20" t="e">
        <f t="shared" si="22"/>
        <v>#DIV/0!</v>
      </c>
      <c r="K224" s="21">
        <f t="shared" si="23"/>
        <v>0</v>
      </c>
    </row>
    <row r="225" spans="1:11" x14ac:dyDescent="0.25">
      <c r="A225">
        <v>408</v>
      </c>
      <c r="B225">
        <v>0</v>
      </c>
      <c r="C225">
        <v>0</v>
      </c>
      <c r="D225">
        <v>0</v>
      </c>
      <c r="E225">
        <v>0</v>
      </c>
      <c r="F225" s="20">
        <f t="shared" si="18"/>
        <v>0.5</v>
      </c>
      <c r="G225" s="20" t="e">
        <f t="shared" si="19"/>
        <v>#DIV/0!</v>
      </c>
      <c r="H225" s="20">
        <f t="shared" si="20"/>
        <v>1</v>
      </c>
      <c r="I225" s="20">
        <f t="shared" si="21"/>
        <v>0.99999998037918747</v>
      </c>
      <c r="J225" s="20" t="e">
        <f t="shared" si="22"/>
        <v>#DIV/0!</v>
      </c>
      <c r="K225" s="21">
        <f t="shared" si="23"/>
        <v>0</v>
      </c>
    </row>
    <row r="226" spans="1:11" x14ac:dyDescent="0.25">
      <c r="A226">
        <v>409</v>
      </c>
      <c r="B226">
        <v>0</v>
      </c>
      <c r="C226">
        <v>0</v>
      </c>
      <c r="D226">
        <v>0</v>
      </c>
      <c r="E226">
        <v>0</v>
      </c>
      <c r="F226" s="20">
        <f t="shared" si="18"/>
        <v>0.5</v>
      </c>
      <c r="G226" s="20" t="e">
        <f t="shared" si="19"/>
        <v>#DIV/0!</v>
      </c>
      <c r="H226" s="20">
        <f t="shared" si="20"/>
        <v>1</v>
      </c>
      <c r="I226" s="20">
        <f t="shared" si="21"/>
        <v>0.99999998037918747</v>
      </c>
      <c r="J226" s="20" t="e">
        <f t="shared" si="22"/>
        <v>#DIV/0!</v>
      </c>
      <c r="K226" s="21">
        <f t="shared" si="23"/>
        <v>0</v>
      </c>
    </row>
    <row r="227" spans="1:11" x14ac:dyDescent="0.25">
      <c r="A227">
        <v>410</v>
      </c>
      <c r="B227">
        <v>0</v>
      </c>
      <c r="C227">
        <v>0</v>
      </c>
      <c r="D227">
        <v>0</v>
      </c>
      <c r="E227">
        <v>0</v>
      </c>
      <c r="F227" s="20">
        <f t="shared" si="18"/>
        <v>0.5</v>
      </c>
      <c r="G227" s="20" t="e">
        <f t="shared" si="19"/>
        <v>#DIV/0!</v>
      </c>
      <c r="H227" s="20">
        <f t="shared" si="20"/>
        <v>1</v>
      </c>
      <c r="I227" s="20">
        <f t="shared" si="21"/>
        <v>0.99999998037918747</v>
      </c>
      <c r="J227" s="20" t="e">
        <f t="shared" si="22"/>
        <v>#DIV/0!</v>
      </c>
      <c r="K227" s="21">
        <f t="shared" si="23"/>
        <v>0</v>
      </c>
    </row>
    <row r="228" spans="1:11" x14ac:dyDescent="0.25">
      <c r="A228">
        <v>411</v>
      </c>
      <c r="B228">
        <v>0</v>
      </c>
      <c r="C228">
        <v>0</v>
      </c>
      <c r="D228">
        <v>0</v>
      </c>
      <c r="E228">
        <v>0</v>
      </c>
      <c r="F228" s="20">
        <f t="shared" si="18"/>
        <v>0.5</v>
      </c>
      <c r="G228" s="20" t="e">
        <f t="shared" si="19"/>
        <v>#DIV/0!</v>
      </c>
      <c r="H228" s="20">
        <f t="shared" si="20"/>
        <v>1</v>
      </c>
      <c r="I228" s="20">
        <f t="shared" si="21"/>
        <v>0.99999998037918747</v>
      </c>
      <c r="J228" s="20" t="e">
        <f t="shared" si="22"/>
        <v>#DIV/0!</v>
      </c>
      <c r="K228" s="21">
        <f t="shared" si="23"/>
        <v>0</v>
      </c>
    </row>
    <row r="229" spans="1:11" x14ac:dyDescent="0.25">
      <c r="A229">
        <v>412</v>
      </c>
      <c r="B229">
        <v>0</v>
      </c>
      <c r="C229">
        <v>0</v>
      </c>
      <c r="D229">
        <v>0</v>
      </c>
      <c r="E229">
        <v>0</v>
      </c>
      <c r="F229" s="20">
        <f t="shared" si="18"/>
        <v>0.5</v>
      </c>
      <c r="G229" s="20" t="e">
        <f t="shared" si="19"/>
        <v>#DIV/0!</v>
      </c>
      <c r="H229" s="20">
        <f t="shared" si="20"/>
        <v>1</v>
      </c>
      <c r="I229" s="20">
        <f t="shared" si="21"/>
        <v>0.99999998037918747</v>
      </c>
      <c r="J229" s="20" t="e">
        <f t="shared" si="22"/>
        <v>#DIV/0!</v>
      </c>
      <c r="K229" s="21">
        <f t="shared" si="23"/>
        <v>0</v>
      </c>
    </row>
    <row r="230" spans="1:11" x14ac:dyDescent="0.25">
      <c r="A230">
        <v>413</v>
      </c>
      <c r="B230">
        <v>0</v>
      </c>
      <c r="C230">
        <v>0</v>
      </c>
      <c r="D230">
        <v>0</v>
      </c>
      <c r="E230">
        <v>0</v>
      </c>
      <c r="F230" s="20">
        <f t="shared" si="18"/>
        <v>0.5</v>
      </c>
      <c r="G230" s="20" t="e">
        <f t="shared" si="19"/>
        <v>#DIV/0!</v>
      </c>
      <c r="H230" s="20">
        <f t="shared" si="20"/>
        <v>1</v>
      </c>
      <c r="I230" s="20">
        <f t="shared" si="21"/>
        <v>0.99999998037918747</v>
      </c>
      <c r="J230" s="20" t="e">
        <f t="shared" si="22"/>
        <v>#DIV/0!</v>
      </c>
      <c r="K230" s="21">
        <f t="shared" si="23"/>
        <v>0</v>
      </c>
    </row>
    <row r="231" spans="1:11" x14ac:dyDescent="0.25">
      <c r="A231">
        <v>414</v>
      </c>
      <c r="B231">
        <v>0</v>
      </c>
      <c r="C231">
        <v>0</v>
      </c>
      <c r="D231">
        <v>0</v>
      </c>
      <c r="E231">
        <v>0</v>
      </c>
      <c r="F231" s="20">
        <f t="shared" si="18"/>
        <v>0.5</v>
      </c>
      <c r="G231" s="20" t="e">
        <f t="shared" si="19"/>
        <v>#DIV/0!</v>
      </c>
      <c r="H231" s="20">
        <f t="shared" si="20"/>
        <v>1</v>
      </c>
      <c r="I231" s="20">
        <f t="shared" si="21"/>
        <v>0.99999998037918747</v>
      </c>
      <c r="J231" s="20" t="e">
        <f t="shared" si="22"/>
        <v>#DIV/0!</v>
      </c>
      <c r="K231" s="21">
        <f t="shared" si="23"/>
        <v>0</v>
      </c>
    </row>
    <row r="232" spans="1:11" x14ac:dyDescent="0.25">
      <c r="A232">
        <v>415</v>
      </c>
      <c r="B232">
        <v>0</v>
      </c>
      <c r="C232">
        <v>0</v>
      </c>
      <c r="D232">
        <v>0</v>
      </c>
      <c r="E232">
        <v>0</v>
      </c>
      <c r="F232" s="20">
        <f t="shared" si="18"/>
        <v>0.5</v>
      </c>
      <c r="G232" s="20" t="e">
        <f t="shared" si="19"/>
        <v>#DIV/0!</v>
      </c>
      <c r="H232" s="20">
        <f t="shared" si="20"/>
        <v>1</v>
      </c>
      <c r="I232" s="20">
        <f t="shared" si="21"/>
        <v>0.99999998037918747</v>
      </c>
      <c r="J232" s="20" t="e">
        <f t="shared" si="22"/>
        <v>#DIV/0!</v>
      </c>
      <c r="K232" s="21">
        <f t="shared" si="23"/>
        <v>0</v>
      </c>
    </row>
    <row r="233" spans="1:11" x14ac:dyDescent="0.25">
      <c r="A233">
        <v>416</v>
      </c>
      <c r="B233">
        <v>0</v>
      </c>
      <c r="C233">
        <v>0</v>
      </c>
      <c r="D233">
        <v>0</v>
      </c>
      <c r="E233">
        <v>0</v>
      </c>
      <c r="F233" s="20">
        <f t="shared" si="18"/>
        <v>0.5</v>
      </c>
      <c r="G233" s="20" t="e">
        <f t="shared" si="19"/>
        <v>#DIV/0!</v>
      </c>
      <c r="H233" s="20">
        <f t="shared" si="20"/>
        <v>1</v>
      </c>
      <c r="I233" s="20">
        <f t="shared" si="21"/>
        <v>0.99999998037918747</v>
      </c>
      <c r="J233" s="20" t="e">
        <f t="shared" si="22"/>
        <v>#DIV/0!</v>
      </c>
      <c r="K233" s="21">
        <f t="shared" si="23"/>
        <v>0</v>
      </c>
    </row>
    <row r="234" spans="1:11" x14ac:dyDescent="0.25">
      <c r="A234">
        <v>417</v>
      </c>
      <c r="B234">
        <v>0</v>
      </c>
      <c r="C234">
        <v>0</v>
      </c>
      <c r="D234">
        <v>0</v>
      </c>
      <c r="E234">
        <v>0</v>
      </c>
      <c r="F234" s="20">
        <f t="shared" si="18"/>
        <v>0.5</v>
      </c>
      <c r="G234" s="20" t="e">
        <f t="shared" si="19"/>
        <v>#DIV/0!</v>
      </c>
      <c r="H234" s="20">
        <f t="shared" si="20"/>
        <v>1</v>
      </c>
      <c r="I234" s="20">
        <f t="shared" si="21"/>
        <v>0.99999998037918747</v>
      </c>
      <c r="J234" s="20" t="e">
        <f t="shared" si="22"/>
        <v>#DIV/0!</v>
      </c>
      <c r="K234" s="21">
        <f t="shared" si="23"/>
        <v>0</v>
      </c>
    </row>
    <row r="235" spans="1:11" x14ac:dyDescent="0.25">
      <c r="A235">
        <v>418</v>
      </c>
      <c r="B235">
        <v>0</v>
      </c>
      <c r="C235">
        <v>0</v>
      </c>
      <c r="D235">
        <v>0</v>
      </c>
      <c r="E235">
        <v>0</v>
      </c>
      <c r="F235" s="20">
        <f t="shared" si="18"/>
        <v>0.5</v>
      </c>
      <c r="G235" s="20" t="e">
        <f t="shared" si="19"/>
        <v>#DIV/0!</v>
      </c>
      <c r="H235" s="20">
        <f t="shared" si="20"/>
        <v>1</v>
      </c>
      <c r="I235" s="20">
        <f t="shared" si="21"/>
        <v>0.99999998037918747</v>
      </c>
      <c r="J235" s="20" t="e">
        <f t="shared" si="22"/>
        <v>#DIV/0!</v>
      </c>
      <c r="K235" s="21">
        <f t="shared" si="23"/>
        <v>0</v>
      </c>
    </row>
    <row r="236" spans="1:11" x14ac:dyDescent="0.25">
      <c r="A236">
        <v>419</v>
      </c>
      <c r="B236">
        <v>0</v>
      </c>
      <c r="C236">
        <v>0</v>
      </c>
      <c r="D236">
        <v>0</v>
      </c>
      <c r="E236">
        <v>0</v>
      </c>
      <c r="F236" s="20">
        <f t="shared" si="18"/>
        <v>0.5</v>
      </c>
      <c r="G236" s="20" t="e">
        <f t="shared" si="19"/>
        <v>#DIV/0!</v>
      </c>
      <c r="H236" s="20">
        <f t="shared" si="20"/>
        <v>1</v>
      </c>
      <c r="I236" s="20">
        <f t="shared" si="21"/>
        <v>0.99999998037918747</v>
      </c>
      <c r="J236" s="20" t="e">
        <f t="shared" si="22"/>
        <v>#DIV/0!</v>
      </c>
      <c r="K236" s="21">
        <f t="shared" si="23"/>
        <v>0</v>
      </c>
    </row>
    <row r="237" spans="1:11" x14ac:dyDescent="0.25">
      <c r="A237">
        <v>420</v>
      </c>
      <c r="B237">
        <v>0</v>
      </c>
      <c r="C237">
        <v>0</v>
      </c>
      <c r="D237">
        <v>0</v>
      </c>
      <c r="E237">
        <v>0</v>
      </c>
      <c r="F237" s="20">
        <f t="shared" si="18"/>
        <v>0.5</v>
      </c>
      <c r="G237" s="20" t="e">
        <f t="shared" si="19"/>
        <v>#DIV/0!</v>
      </c>
      <c r="H237" s="20">
        <f t="shared" si="20"/>
        <v>1</v>
      </c>
      <c r="I237" s="20">
        <f t="shared" si="21"/>
        <v>0.99999998037918747</v>
      </c>
      <c r="J237" s="20" t="e">
        <f t="shared" si="22"/>
        <v>#DIV/0!</v>
      </c>
      <c r="K237" s="21">
        <f t="shared" si="23"/>
        <v>0</v>
      </c>
    </row>
    <row r="238" spans="1:11" x14ac:dyDescent="0.25">
      <c r="A238">
        <v>421</v>
      </c>
      <c r="B238">
        <v>0</v>
      </c>
      <c r="C238">
        <v>0</v>
      </c>
      <c r="D238">
        <v>0</v>
      </c>
      <c r="E238">
        <v>0</v>
      </c>
      <c r="F238" s="20">
        <f t="shared" si="18"/>
        <v>0.5</v>
      </c>
      <c r="G238" s="20" t="e">
        <f t="shared" si="19"/>
        <v>#DIV/0!</v>
      </c>
      <c r="H238" s="20">
        <f t="shared" si="20"/>
        <v>1</v>
      </c>
      <c r="I238" s="20">
        <f t="shared" si="21"/>
        <v>0.99999998037918747</v>
      </c>
      <c r="J238" s="20" t="e">
        <f t="shared" si="22"/>
        <v>#DIV/0!</v>
      </c>
      <c r="K238" s="21">
        <f t="shared" si="23"/>
        <v>0</v>
      </c>
    </row>
    <row r="239" spans="1:11" x14ac:dyDescent="0.25">
      <c r="A239">
        <v>422</v>
      </c>
      <c r="B239">
        <v>0</v>
      </c>
      <c r="C239">
        <v>0</v>
      </c>
      <c r="D239">
        <v>0</v>
      </c>
      <c r="E239">
        <v>0</v>
      </c>
      <c r="F239" s="20">
        <f t="shared" si="18"/>
        <v>0.5</v>
      </c>
      <c r="G239" s="20" t="e">
        <f t="shared" si="19"/>
        <v>#DIV/0!</v>
      </c>
      <c r="H239" s="20">
        <f t="shared" si="20"/>
        <v>1</v>
      </c>
      <c r="I239" s="20">
        <f t="shared" si="21"/>
        <v>0.99999998037918747</v>
      </c>
      <c r="J239" s="20" t="e">
        <f t="shared" si="22"/>
        <v>#DIV/0!</v>
      </c>
      <c r="K239" s="21">
        <f t="shared" si="23"/>
        <v>0</v>
      </c>
    </row>
    <row r="240" spans="1:11" x14ac:dyDescent="0.25">
      <c r="A240">
        <v>423</v>
      </c>
      <c r="B240">
        <v>0</v>
      </c>
      <c r="C240">
        <v>0</v>
      </c>
      <c r="D240">
        <v>0</v>
      </c>
      <c r="E240">
        <v>0</v>
      </c>
      <c r="F240" s="20">
        <f t="shared" si="18"/>
        <v>0.5</v>
      </c>
      <c r="G240" s="20" t="e">
        <f t="shared" si="19"/>
        <v>#DIV/0!</v>
      </c>
      <c r="H240" s="20">
        <f t="shared" si="20"/>
        <v>1</v>
      </c>
      <c r="I240" s="20">
        <f t="shared" si="21"/>
        <v>0.99999998037918747</v>
      </c>
      <c r="J240" s="20" t="e">
        <f t="shared" si="22"/>
        <v>#DIV/0!</v>
      </c>
      <c r="K240" s="21">
        <f t="shared" si="23"/>
        <v>0</v>
      </c>
    </row>
    <row r="241" spans="1:11" x14ac:dyDescent="0.25">
      <c r="A241">
        <v>424</v>
      </c>
      <c r="B241">
        <v>0</v>
      </c>
      <c r="C241">
        <v>0</v>
      </c>
      <c r="D241">
        <v>0</v>
      </c>
      <c r="E241">
        <v>0</v>
      </c>
      <c r="F241" s="20">
        <f t="shared" si="18"/>
        <v>0.5</v>
      </c>
      <c r="G241" s="20" t="e">
        <f t="shared" si="19"/>
        <v>#DIV/0!</v>
      </c>
      <c r="H241" s="20">
        <f t="shared" si="20"/>
        <v>1</v>
      </c>
      <c r="I241" s="20">
        <f t="shared" si="21"/>
        <v>0.99999998037918747</v>
      </c>
      <c r="J241" s="20" t="e">
        <f t="shared" si="22"/>
        <v>#DIV/0!</v>
      </c>
      <c r="K241" s="21">
        <f t="shared" si="23"/>
        <v>0</v>
      </c>
    </row>
    <row r="242" spans="1:11" x14ac:dyDescent="0.25">
      <c r="A242">
        <v>425</v>
      </c>
      <c r="B242">
        <v>0</v>
      </c>
      <c r="C242">
        <v>0</v>
      </c>
      <c r="D242">
        <v>0</v>
      </c>
      <c r="E242">
        <v>0</v>
      </c>
      <c r="F242" s="20">
        <f t="shared" si="18"/>
        <v>0.5</v>
      </c>
      <c r="G242" s="20" t="e">
        <f t="shared" si="19"/>
        <v>#DIV/0!</v>
      </c>
      <c r="H242" s="20">
        <f t="shared" si="20"/>
        <v>1</v>
      </c>
      <c r="I242" s="20">
        <f t="shared" si="21"/>
        <v>0.99999998037918747</v>
      </c>
      <c r="J242" s="20" t="e">
        <f t="shared" si="22"/>
        <v>#DIV/0!</v>
      </c>
      <c r="K242" s="21">
        <f t="shared" si="23"/>
        <v>0</v>
      </c>
    </row>
    <row r="243" spans="1:11" x14ac:dyDescent="0.25">
      <c r="A243">
        <v>426</v>
      </c>
      <c r="B243">
        <v>0</v>
      </c>
      <c r="C243">
        <v>0</v>
      </c>
      <c r="D243">
        <v>0</v>
      </c>
      <c r="E243">
        <v>0</v>
      </c>
      <c r="F243" s="20">
        <f t="shared" si="18"/>
        <v>0.5</v>
      </c>
      <c r="G243" s="20" t="e">
        <f t="shared" si="19"/>
        <v>#DIV/0!</v>
      </c>
      <c r="H243" s="20">
        <f t="shared" si="20"/>
        <v>1</v>
      </c>
      <c r="I243" s="20">
        <f t="shared" si="21"/>
        <v>0.99999998037918747</v>
      </c>
      <c r="J243" s="20" t="e">
        <f t="shared" si="22"/>
        <v>#DIV/0!</v>
      </c>
      <c r="K243" s="21">
        <f t="shared" si="23"/>
        <v>0</v>
      </c>
    </row>
    <row r="244" spans="1:11" x14ac:dyDescent="0.25">
      <c r="A244">
        <v>427</v>
      </c>
      <c r="B244">
        <v>0</v>
      </c>
      <c r="C244">
        <v>0</v>
      </c>
      <c r="D244">
        <v>0</v>
      </c>
      <c r="E244">
        <v>0</v>
      </c>
      <c r="F244" s="20">
        <f t="shared" si="18"/>
        <v>0.5</v>
      </c>
      <c r="G244" s="20" t="e">
        <f t="shared" si="19"/>
        <v>#DIV/0!</v>
      </c>
      <c r="H244" s="20">
        <f t="shared" si="20"/>
        <v>1</v>
      </c>
      <c r="I244" s="20">
        <f t="shared" si="21"/>
        <v>0.99999998037918747</v>
      </c>
      <c r="J244" s="20" t="e">
        <f t="shared" si="22"/>
        <v>#DIV/0!</v>
      </c>
      <c r="K244" s="21">
        <f t="shared" si="23"/>
        <v>0</v>
      </c>
    </row>
    <row r="245" spans="1:11" x14ac:dyDescent="0.25">
      <c r="A245">
        <v>428</v>
      </c>
      <c r="B245">
        <v>0</v>
      </c>
      <c r="C245">
        <v>0</v>
      </c>
      <c r="D245">
        <v>0</v>
      </c>
      <c r="E245">
        <v>0</v>
      </c>
      <c r="F245" s="20">
        <f t="shared" si="18"/>
        <v>0.5</v>
      </c>
      <c r="G245" s="20" t="e">
        <f t="shared" si="19"/>
        <v>#DIV/0!</v>
      </c>
      <c r="H245" s="20">
        <f t="shared" si="20"/>
        <v>1</v>
      </c>
      <c r="I245" s="20">
        <f t="shared" si="21"/>
        <v>0.99999998037918747</v>
      </c>
      <c r="J245" s="20" t="e">
        <f t="shared" si="22"/>
        <v>#DIV/0!</v>
      </c>
      <c r="K245" s="21">
        <f t="shared" si="23"/>
        <v>0</v>
      </c>
    </row>
    <row r="246" spans="1:11" x14ac:dyDescent="0.25">
      <c r="A246">
        <v>429</v>
      </c>
      <c r="B246">
        <v>18</v>
      </c>
      <c r="C246">
        <v>69.093140000000005</v>
      </c>
      <c r="D246">
        <v>12.90686</v>
      </c>
      <c r="E246">
        <v>0.1</v>
      </c>
      <c r="F246" s="20">
        <f t="shared" si="18"/>
        <v>0.4708760626296542</v>
      </c>
      <c r="G246" s="20">
        <f t="shared" si="19"/>
        <v>0.93290043252267429</v>
      </c>
      <c r="H246" s="20">
        <f t="shared" si="20"/>
        <v>0.99918890802134452</v>
      </c>
      <c r="I246" s="20">
        <f t="shared" si="21"/>
        <v>0.99999967165355075</v>
      </c>
      <c r="J246" s="20">
        <f t="shared" si="22"/>
        <v>0.43892404149685144</v>
      </c>
      <c r="K246" s="21">
        <f t="shared" si="23"/>
        <v>0.43892404149685144</v>
      </c>
    </row>
    <row r="247" spans="1:11" x14ac:dyDescent="0.25">
      <c r="A247">
        <v>430</v>
      </c>
      <c r="B247">
        <v>0</v>
      </c>
      <c r="C247">
        <v>0</v>
      </c>
      <c r="D247">
        <v>0</v>
      </c>
      <c r="E247">
        <v>0</v>
      </c>
      <c r="F247" s="20">
        <f t="shared" si="18"/>
        <v>0.5</v>
      </c>
      <c r="G247" s="20" t="e">
        <f t="shared" si="19"/>
        <v>#DIV/0!</v>
      </c>
      <c r="H247" s="20">
        <f t="shared" si="20"/>
        <v>1</v>
      </c>
      <c r="I247" s="20">
        <f t="shared" si="21"/>
        <v>0.99999998037918747</v>
      </c>
      <c r="J247" s="20" t="e">
        <f t="shared" si="22"/>
        <v>#DIV/0!</v>
      </c>
      <c r="K247" s="21">
        <f t="shared" si="23"/>
        <v>0</v>
      </c>
    </row>
    <row r="248" spans="1:11" x14ac:dyDescent="0.25">
      <c r="A248">
        <v>431</v>
      </c>
      <c r="B248">
        <v>0</v>
      </c>
      <c r="C248">
        <v>0</v>
      </c>
      <c r="D248">
        <v>0</v>
      </c>
      <c r="E248">
        <v>0</v>
      </c>
      <c r="F248" s="20">
        <f t="shared" si="18"/>
        <v>0.5</v>
      </c>
      <c r="G248" s="20" t="e">
        <f t="shared" si="19"/>
        <v>#DIV/0!</v>
      </c>
      <c r="H248" s="20">
        <f t="shared" si="20"/>
        <v>1</v>
      </c>
      <c r="I248" s="20">
        <f t="shared" si="21"/>
        <v>0.99999998037918747</v>
      </c>
      <c r="J248" s="20" t="e">
        <f t="shared" si="22"/>
        <v>#DIV/0!</v>
      </c>
      <c r="K248" s="21">
        <f t="shared" si="23"/>
        <v>0</v>
      </c>
    </row>
    <row r="249" spans="1:11" x14ac:dyDescent="0.25">
      <c r="A249">
        <v>432</v>
      </c>
      <c r="B249">
        <v>0</v>
      </c>
      <c r="C249">
        <v>0</v>
      </c>
      <c r="D249">
        <v>0</v>
      </c>
      <c r="E249">
        <v>0</v>
      </c>
      <c r="F249" s="20">
        <f t="shared" si="18"/>
        <v>0.5</v>
      </c>
      <c r="G249" s="20" t="e">
        <f t="shared" si="19"/>
        <v>#DIV/0!</v>
      </c>
      <c r="H249" s="20">
        <f t="shared" si="20"/>
        <v>1</v>
      </c>
      <c r="I249" s="20">
        <f t="shared" si="21"/>
        <v>0.99999998037918747</v>
      </c>
      <c r="J249" s="20" t="e">
        <f t="shared" si="22"/>
        <v>#DIV/0!</v>
      </c>
      <c r="K249" s="21">
        <f t="shared" si="23"/>
        <v>0</v>
      </c>
    </row>
    <row r="250" spans="1:11" x14ac:dyDescent="0.25">
      <c r="A250">
        <v>433</v>
      </c>
      <c r="B250">
        <v>0</v>
      </c>
      <c r="C250">
        <v>0</v>
      </c>
      <c r="D250">
        <v>0</v>
      </c>
      <c r="E250">
        <v>0</v>
      </c>
      <c r="F250" s="20">
        <f t="shared" si="18"/>
        <v>0.5</v>
      </c>
      <c r="G250" s="20" t="e">
        <f t="shared" si="19"/>
        <v>#DIV/0!</v>
      </c>
      <c r="H250" s="20">
        <f t="shared" si="20"/>
        <v>1</v>
      </c>
      <c r="I250" s="20">
        <f t="shared" si="21"/>
        <v>0.99999998037918747</v>
      </c>
      <c r="J250" s="20" t="e">
        <f t="shared" si="22"/>
        <v>#DIV/0!</v>
      </c>
      <c r="K250" s="21">
        <f t="shared" si="23"/>
        <v>0</v>
      </c>
    </row>
    <row r="251" spans="1:11" x14ac:dyDescent="0.25">
      <c r="A251">
        <v>434</v>
      </c>
      <c r="B251">
        <v>0</v>
      </c>
      <c r="C251">
        <v>0</v>
      </c>
      <c r="D251">
        <v>0</v>
      </c>
      <c r="E251">
        <v>0</v>
      </c>
      <c r="F251" s="20">
        <f t="shared" si="18"/>
        <v>0.5</v>
      </c>
      <c r="G251" s="20" t="e">
        <f t="shared" si="19"/>
        <v>#DIV/0!</v>
      </c>
      <c r="H251" s="20">
        <f t="shared" si="20"/>
        <v>1</v>
      </c>
      <c r="I251" s="20">
        <f t="shared" si="21"/>
        <v>0.99999998037918747</v>
      </c>
      <c r="J251" s="20" t="e">
        <f t="shared" si="22"/>
        <v>#DIV/0!</v>
      </c>
      <c r="K251" s="21">
        <f t="shared" si="23"/>
        <v>0</v>
      </c>
    </row>
    <row r="252" spans="1:11" x14ac:dyDescent="0.25">
      <c r="A252">
        <v>435</v>
      </c>
      <c r="B252">
        <v>0</v>
      </c>
      <c r="C252">
        <v>0</v>
      </c>
      <c r="D252">
        <v>0</v>
      </c>
      <c r="E252">
        <v>0</v>
      </c>
      <c r="F252" s="20">
        <f t="shared" si="18"/>
        <v>0.5</v>
      </c>
      <c r="G252" s="20" t="e">
        <f t="shared" si="19"/>
        <v>#DIV/0!</v>
      </c>
      <c r="H252" s="20">
        <f t="shared" si="20"/>
        <v>1</v>
      </c>
      <c r="I252" s="20">
        <f t="shared" si="21"/>
        <v>0.99999998037918747</v>
      </c>
      <c r="J252" s="20" t="e">
        <f t="shared" si="22"/>
        <v>#DIV/0!</v>
      </c>
      <c r="K252" s="21">
        <f t="shared" si="23"/>
        <v>0</v>
      </c>
    </row>
    <row r="253" spans="1:11" x14ac:dyDescent="0.25">
      <c r="A253">
        <v>436</v>
      </c>
      <c r="B253">
        <v>0</v>
      </c>
      <c r="C253">
        <v>0</v>
      </c>
      <c r="D253">
        <v>0</v>
      </c>
      <c r="E253">
        <v>0</v>
      </c>
      <c r="F253" s="20">
        <f t="shared" si="18"/>
        <v>0.5</v>
      </c>
      <c r="G253" s="20" t="e">
        <f t="shared" si="19"/>
        <v>#DIV/0!</v>
      </c>
      <c r="H253" s="20">
        <f t="shared" si="20"/>
        <v>1</v>
      </c>
      <c r="I253" s="20">
        <f t="shared" si="21"/>
        <v>0.99999998037918747</v>
      </c>
      <c r="J253" s="20" t="e">
        <f t="shared" si="22"/>
        <v>#DIV/0!</v>
      </c>
      <c r="K253" s="21">
        <f t="shared" si="23"/>
        <v>0</v>
      </c>
    </row>
    <row r="254" spans="1:11" x14ac:dyDescent="0.25">
      <c r="A254">
        <v>437</v>
      </c>
      <c r="B254">
        <v>0</v>
      </c>
      <c r="C254">
        <v>0</v>
      </c>
      <c r="D254">
        <v>0</v>
      </c>
      <c r="E254">
        <v>0</v>
      </c>
      <c r="F254" s="20">
        <f t="shared" si="18"/>
        <v>0.5</v>
      </c>
      <c r="G254" s="20" t="e">
        <f t="shared" si="19"/>
        <v>#DIV/0!</v>
      </c>
      <c r="H254" s="20">
        <f t="shared" si="20"/>
        <v>1</v>
      </c>
      <c r="I254" s="20">
        <f t="shared" si="21"/>
        <v>0.99999998037918747</v>
      </c>
      <c r="J254" s="20" t="e">
        <f t="shared" si="22"/>
        <v>#DIV/0!</v>
      </c>
      <c r="K254" s="21">
        <f t="shared" si="23"/>
        <v>0</v>
      </c>
    </row>
    <row r="255" spans="1:11" x14ac:dyDescent="0.25">
      <c r="A255">
        <v>438</v>
      </c>
      <c r="B255">
        <v>0</v>
      </c>
      <c r="C255">
        <v>0</v>
      </c>
      <c r="D255">
        <v>0</v>
      </c>
      <c r="E255">
        <v>0</v>
      </c>
      <c r="F255" s="20">
        <f t="shared" si="18"/>
        <v>0.5</v>
      </c>
      <c r="G255" s="20" t="e">
        <f t="shared" si="19"/>
        <v>#DIV/0!</v>
      </c>
      <c r="H255" s="20">
        <f t="shared" si="20"/>
        <v>1</v>
      </c>
      <c r="I255" s="20">
        <f t="shared" si="21"/>
        <v>0.99999998037918747</v>
      </c>
      <c r="J255" s="20" t="e">
        <f t="shared" si="22"/>
        <v>#DIV/0!</v>
      </c>
      <c r="K255" s="21">
        <f t="shared" si="23"/>
        <v>0</v>
      </c>
    </row>
    <row r="256" spans="1:11" x14ac:dyDescent="0.25">
      <c r="A256">
        <v>439</v>
      </c>
      <c r="B256">
        <v>1</v>
      </c>
      <c r="C256">
        <v>10.01966</v>
      </c>
      <c r="D256">
        <v>88.980339999999998</v>
      </c>
      <c r="E256">
        <v>0.3</v>
      </c>
      <c r="F256" s="20">
        <f t="shared" si="18"/>
        <v>0.2386336352103807</v>
      </c>
      <c r="G256" s="20">
        <f t="shared" si="19"/>
        <v>0.97186386958934445</v>
      </c>
      <c r="H256" s="20">
        <f t="shared" si="20"/>
        <v>0.99567234462562959</v>
      </c>
      <c r="I256" s="20">
        <f t="shared" si="21"/>
        <v>0.5198717816133962</v>
      </c>
      <c r="J256" s="20">
        <f t="shared" si="22"/>
        <v>0.12004657760175992</v>
      </c>
      <c r="K256" s="21">
        <f t="shared" si="23"/>
        <v>0.12004657760175992</v>
      </c>
    </row>
    <row r="257" spans="1:11" x14ac:dyDescent="0.25">
      <c r="A257">
        <v>440</v>
      </c>
      <c r="B257">
        <v>0</v>
      </c>
      <c r="C257">
        <v>0</v>
      </c>
      <c r="D257">
        <v>0</v>
      </c>
      <c r="E257">
        <v>0</v>
      </c>
      <c r="F257" s="20">
        <f t="shared" si="18"/>
        <v>0.5</v>
      </c>
      <c r="G257" s="20" t="e">
        <f t="shared" si="19"/>
        <v>#DIV/0!</v>
      </c>
      <c r="H257" s="20">
        <f t="shared" si="20"/>
        <v>1</v>
      </c>
      <c r="I257" s="20">
        <f t="shared" si="21"/>
        <v>0.99999998037918747</v>
      </c>
      <c r="J257" s="20" t="e">
        <f t="shared" si="22"/>
        <v>#DIV/0!</v>
      </c>
      <c r="K257" s="21">
        <f t="shared" si="23"/>
        <v>0</v>
      </c>
    </row>
    <row r="258" spans="1:11" x14ac:dyDescent="0.25">
      <c r="A258">
        <v>441</v>
      </c>
      <c r="B258">
        <v>0</v>
      </c>
      <c r="C258">
        <v>0</v>
      </c>
      <c r="D258">
        <v>0</v>
      </c>
      <c r="E258">
        <v>0</v>
      </c>
      <c r="F258" s="20">
        <f t="shared" si="18"/>
        <v>0.5</v>
      </c>
      <c r="G258" s="20" t="e">
        <f t="shared" si="19"/>
        <v>#DIV/0!</v>
      </c>
      <c r="H258" s="20">
        <f t="shared" si="20"/>
        <v>1</v>
      </c>
      <c r="I258" s="20">
        <f t="shared" si="21"/>
        <v>0.99999998037918747</v>
      </c>
      <c r="J258" s="20" t="e">
        <f t="shared" si="22"/>
        <v>#DIV/0!</v>
      </c>
      <c r="K258" s="21">
        <f t="shared" si="23"/>
        <v>0</v>
      </c>
    </row>
    <row r="259" spans="1:11" x14ac:dyDescent="0.25">
      <c r="A259">
        <v>442</v>
      </c>
      <c r="B259">
        <v>0</v>
      </c>
      <c r="C259">
        <v>0</v>
      </c>
      <c r="D259">
        <v>0</v>
      </c>
      <c r="E259">
        <v>0</v>
      </c>
      <c r="F259" s="20">
        <f t="shared" si="18"/>
        <v>0.5</v>
      </c>
      <c r="G259" s="20" t="e">
        <f t="shared" si="19"/>
        <v>#DIV/0!</v>
      </c>
      <c r="H259" s="20">
        <f t="shared" si="20"/>
        <v>1</v>
      </c>
      <c r="I259" s="20">
        <f t="shared" si="21"/>
        <v>0.99999998037918747</v>
      </c>
      <c r="J259" s="20" t="e">
        <f t="shared" si="22"/>
        <v>#DIV/0!</v>
      </c>
      <c r="K259" s="21">
        <f t="shared" si="23"/>
        <v>0</v>
      </c>
    </row>
    <row r="260" spans="1:11" x14ac:dyDescent="0.25">
      <c r="A260">
        <v>443</v>
      </c>
      <c r="B260">
        <v>0</v>
      </c>
      <c r="C260">
        <v>0</v>
      </c>
      <c r="D260">
        <v>0</v>
      </c>
      <c r="E260">
        <v>0</v>
      </c>
      <c r="F260" s="20">
        <f t="shared" si="18"/>
        <v>0.5</v>
      </c>
      <c r="G260" s="20" t="e">
        <f t="shared" si="19"/>
        <v>#DIV/0!</v>
      </c>
      <c r="H260" s="20">
        <f t="shared" si="20"/>
        <v>1</v>
      </c>
      <c r="I260" s="20">
        <f t="shared" si="21"/>
        <v>0.99999998037918747</v>
      </c>
      <c r="J260" s="20" t="e">
        <f t="shared" si="22"/>
        <v>#DIV/0!</v>
      </c>
      <c r="K260" s="21">
        <f t="shared" si="23"/>
        <v>0</v>
      </c>
    </row>
    <row r="261" spans="1:11" x14ac:dyDescent="0.25">
      <c r="A261">
        <v>444</v>
      </c>
      <c r="B261">
        <v>0</v>
      </c>
      <c r="C261">
        <v>0</v>
      </c>
      <c r="D261">
        <v>0</v>
      </c>
      <c r="E261">
        <v>0</v>
      </c>
      <c r="F261" s="20">
        <f t="shared" si="18"/>
        <v>0.5</v>
      </c>
      <c r="G261" s="20" t="e">
        <f t="shared" si="19"/>
        <v>#DIV/0!</v>
      </c>
      <c r="H261" s="20">
        <f t="shared" si="20"/>
        <v>1</v>
      </c>
      <c r="I261" s="20">
        <f t="shared" si="21"/>
        <v>0.99999998037918747</v>
      </c>
      <c r="J261" s="20" t="e">
        <f t="shared" si="22"/>
        <v>#DIV/0!</v>
      </c>
      <c r="K261" s="21">
        <f t="shared" si="23"/>
        <v>0</v>
      </c>
    </row>
    <row r="262" spans="1:11" x14ac:dyDescent="0.25">
      <c r="A262">
        <v>445</v>
      </c>
      <c r="B262">
        <v>0</v>
      </c>
      <c r="C262">
        <v>0</v>
      </c>
      <c r="D262">
        <v>0</v>
      </c>
      <c r="E262">
        <v>0</v>
      </c>
      <c r="F262" s="20">
        <f t="shared" ref="F262:F288" si="24">0.2+0.3*EXP(-0.0256*D262*(1-C262/100))</f>
        <v>0.5</v>
      </c>
      <c r="G262" s="20" t="e">
        <f t="shared" ref="G262:G288" si="25">(C262/(B262+C262))^0.3</f>
        <v>#DIV/0!</v>
      </c>
      <c r="H262" s="20">
        <f t="shared" ref="H262:H288" si="26">1-(0.25*E262)/(E262+EXP(3.72-2.95*E262))</f>
        <v>1</v>
      </c>
      <c r="I262" s="20">
        <f t="shared" ref="I262:I288" si="27">1-(0.7*(1-D262/100)/((1-D262/100)+EXP(-5.51+22.9*(1-D262/100))))</f>
        <v>0.99999998037918747</v>
      </c>
      <c r="J262" s="20" t="e">
        <f t="shared" ref="J262:J288" si="28">F262*G262*H262*I262</f>
        <v>#DIV/0!</v>
      </c>
      <c r="K262" s="21">
        <f t="shared" ref="K262:K288" si="29">IFERROR(J262,0)</f>
        <v>0</v>
      </c>
    </row>
    <row r="263" spans="1:11" x14ac:dyDescent="0.25">
      <c r="A263">
        <v>446</v>
      </c>
      <c r="B263">
        <v>0</v>
      </c>
      <c r="C263">
        <v>0</v>
      </c>
      <c r="D263">
        <v>0</v>
      </c>
      <c r="E263">
        <v>0</v>
      </c>
      <c r="F263" s="20">
        <f t="shared" si="24"/>
        <v>0.5</v>
      </c>
      <c r="G263" s="20" t="e">
        <f t="shared" si="25"/>
        <v>#DIV/0!</v>
      </c>
      <c r="H263" s="20">
        <f t="shared" si="26"/>
        <v>1</v>
      </c>
      <c r="I263" s="20">
        <f t="shared" si="27"/>
        <v>0.99999998037918747</v>
      </c>
      <c r="J263" s="20" t="e">
        <f t="shared" si="28"/>
        <v>#DIV/0!</v>
      </c>
      <c r="K263" s="21">
        <f t="shared" si="29"/>
        <v>0</v>
      </c>
    </row>
    <row r="264" spans="1:11" x14ac:dyDescent="0.25">
      <c r="A264">
        <v>447</v>
      </c>
      <c r="B264">
        <v>0</v>
      </c>
      <c r="C264">
        <v>0</v>
      </c>
      <c r="D264">
        <v>0</v>
      </c>
      <c r="E264">
        <v>0</v>
      </c>
      <c r="F264" s="20">
        <f t="shared" si="24"/>
        <v>0.5</v>
      </c>
      <c r="G264" s="20" t="e">
        <f t="shared" si="25"/>
        <v>#DIV/0!</v>
      </c>
      <c r="H264" s="20">
        <f t="shared" si="26"/>
        <v>1</v>
      </c>
      <c r="I264" s="20">
        <f t="shared" si="27"/>
        <v>0.99999998037918747</v>
      </c>
      <c r="J264" s="20" t="e">
        <f t="shared" si="28"/>
        <v>#DIV/0!</v>
      </c>
      <c r="K264" s="21">
        <f t="shared" si="29"/>
        <v>0</v>
      </c>
    </row>
    <row r="265" spans="1:11" x14ac:dyDescent="0.25">
      <c r="A265">
        <v>448</v>
      </c>
      <c r="B265">
        <v>0</v>
      </c>
      <c r="C265">
        <v>0</v>
      </c>
      <c r="D265">
        <v>0</v>
      </c>
      <c r="E265">
        <v>0</v>
      </c>
      <c r="F265" s="20">
        <f t="shared" si="24"/>
        <v>0.5</v>
      </c>
      <c r="G265" s="20" t="e">
        <f t="shared" si="25"/>
        <v>#DIV/0!</v>
      </c>
      <c r="H265" s="20">
        <f t="shared" si="26"/>
        <v>1</v>
      </c>
      <c r="I265" s="20">
        <f t="shared" si="27"/>
        <v>0.99999998037918747</v>
      </c>
      <c r="J265" s="20" t="e">
        <f t="shared" si="28"/>
        <v>#DIV/0!</v>
      </c>
      <c r="K265" s="21">
        <f t="shared" si="29"/>
        <v>0</v>
      </c>
    </row>
    <row r="266" spans="1:11" x14ac:dyDescent="0.25">
      <c r="A266">
        <v>449</v>
      </c>
      <c r="B266">
        <v>0</v>
      </c>
      <c r="C266">
        <v>0</v>
      </c>
      <c r="D266">
        <v>0</v>
      </c>
      <c r="E266">
        <v>0</v>
      </c>
      <c r="F266" s="20">
        <f t="shared" si="24"/>
        <v>0.5</v>
      </c>
      <c r="G266" s="20" t="e">
        <f t="shared" si="25"/>
        <v>#DIV/0!</v>
      </c>
      <c r="H266" s="20">
        <f t="shared" si="26"/>
        <v>1</v>
      </c>
      <c r="I266" s="20">
        <f t="shared" si="27"/>
        <v>0.99999998037918747</v>
      </c>
      <c r="J266" s="20" t="e">
        <f t="shared" si="28"/>
        <v>#DIV/0!</v>
      </c>
      <c r="K266" s="21">
        <f t="shared" si="29"/>
        <v>0</v>
      </c>
    </row>
    <row r="267" spans="1:11" x14ac:dyDescent="0.25">
      <c r="A267">
        <v>450</v>
      </c>
      <c r="B267">
        <v>0</v>
      </c>
      <c r="C267">
        <v>0</v>
      </c>
      <c r="D267">
        <v>0</v>
      </c>
      <c r="E267">
        <v>0</v>
      </c>
      <c r="F267" s="20">
        <f t="shared" si="24"/>
        <v>0.5</v>
      </c>
      <c r="G267" s="20" t="e">
        <f t="shared" si="25"/>
        <v>#DIV/0!</v>
      </c>
      <c r="H267" s="20">
        <f t="shared" si="26"/>
        <v>1</v>
      </c>
      <c r="I267" s="20">
        <f t="shared" si="27"/>
        <v>0.99999998037918747</v>
      </c>
      <c r="J267" s="20" t="e">
        <f t="shared" si="28"/>
        <v>#DIV/0!</v>
      </c>
      <c r="K267" s="21">
        <f t="shared" si="29"/>
        <v>0</v>
      </c>
    </row>
    <row r="268" spans="1:11" x14ac:dyDescent="0.25">
      <c r="A268">
        <v>451</v>
      </c>
      <c r="B268">
        <v>0</v>
      </c>
      <c r="C268">
        <v>0</v>
      </c>
      <c r="D268">
        <v>0</v>
      </c>
      <c r="E268">
        <v>0</v>
      </c>
      <c r="F268" s="20">
        <f t="shared" si="24"/>
        <v>0.5</v>
      </c>
      <c r="G268" s="20" t="e">
        <f t="shared" si="25"/>
        <v>#DIV/0!</v>
      </c>
      <c r="H268" s="20">
        <f t="shared" si="26"/>
        <v>1</v>
      </c>
      <c r="I268" s="20">
        <f t="shared" si="27"/>
        <v>0.99999998037918747</v>
      </c>
      <c r="J268" s="20" t="e">
        <f t="shared" si="28"/>
        <v>#DIV/0!</v>
      </c>
      <c r="K268" s="21">
        <f t="shared" si="29"/>
        <v>0</v>
      </c>
    </row>
    <row r="269" spans="1:11" x14ac:dyDescent="0.25">
      <c r="A269">
        <v>452</v>
      </c>
      <c r="B269">
        <v>0</v>
      </c>
      <c r="C269">
        <v>0</v>
      </c>
      <c r="D269">
        <v>0</v>
      </c>
      <c r="E269">
        <v>0</v>
      </c>
      <c r="F269" s="20">
        <f t="shared" si="24"/>
        <v>0.5</v>
      </c>
      <c r="G269" s="20" t="e">
        <f t="shared" si="25"/>
        <v>#DIV/0!</v>
      </c>
      <c r="H269" s="20">
        <f t="shared" si="26"/>
        <v>1</v>
      </c>
      <c r="I269" s="20">
        <f t="shared" si="27"/>
        <v>0.99999998037918747</v>
      </c>
      <c r="J269" s="20" t="e">
        <f t="shared" si="28"/>
        <v>#DIV/0!</v>
      </c>
      <c r="K269" s="21">
        <f t="shared" si="29"/>
        <v>0</v>
      </c>
    </row>
    <row r="270" spans="1:11" x14ac:dyDescent="0.25">
      <c r="A270">
        <v>453</v>
      </c>
      <c r="B270">
        <v>0</v>
      </c>
      <c r="C270">
        <v>0</v>
      </c>
      <c r="D270">
        <v>0</v>
      </c>
      <c r="E270">
        <v>0</v>
      </c>
      <c r="F270" s="20">
        <f t="shared" si="24"/>
        <v>0.5</v>
      </c>
      <c r="G270" s="20" t="e">
        <f t="shared" si="25"/>
        <v>#DIV/0!</v>
      </c>
      <c r="H270" s="20">
        <f t="shared" si="26"/>
        <v>1</v>
      </c>
      <c r="I270" s="20">
        <f t="shared" si="27"/>
        <v>0.99999998037918747</v>
      </c>
      <c r="J270" s="20" t="e">
        <f t="shared" si="28"/>
        <v>#DIV/0!</v>
      </c>
      <c r="K270" s="21">
        <f t="shared" si="29"/>
        <v>0</v>
      </c>
    </row>
    <row r="271" spans="1:11" x14ac:dyDescent="0.25">
      <c r="A271">
        <v>454</v>
      </c>
      <c r="B271">
        <v>0</v>
      </c>
      <c r="C271">
        <v>0</v>
      </c>
      <c r="D271">
        <v>0</v>
      </c>
      <c r="E271">
        <v>0</v>
      </c>
      <c r="F271" s="20">
        <f t="shared" si="24"/>
        <v>0.5</v>
      </c>
      <c r="G271" s="20" t="e">
        <f t="shared" si="25"/>
        <v>#DIV/0!</v>
      </c>
      <c r="H271" s="20">
        <f t="shared" si="26"/>
        <v>1</v>
      </c>
      <c r="I271" s="20">
        <f t="shared" si="27"/>
        <v>0.99999998037918747</v>
      </c>
      <c r="J271" s="20" t="e">
        <f t="shared" si="28"/>
        <v>#DIV/0!</v>
      </c>
      <c r="K271" s="21">
        <f t="shared" si="29"/>
        <v>0</v>
      </c>
    </row>
    <row r="272" spans="1:11" x14ac:dyDescent="0.25">
      <c r="A272">
        <v>455</v>
      </c>
      <c r="B272">
        <v>0</v>
      </c>
      <c r="C272">
        <v>0</v>
      </c>
      <c r="D272">
        <v>0</v>
      </c>
      <c r="E272">
        <v>0</v>
      </c>
      <c r="F272" s="20">
        <f t="shared" si="24"/>
        <v>0.5</v>
      </c>
      <c r="G272" s="20" t="e">
        <f t="shared" si="25"/>
        <v>#DIV/0!</v>
      </c>
      <c r="H272" s="20">
        <f t="shared" si="26"/>
        <v>1</v>
      </c>
      <c r="I272" s="20">
        <f t="shared" si="27"/>
        <v>0.99999998037918747</v>
      </c>
      <c r="J272" s="20" t="e">
        <f t="shared" si="28"/>
        <v>#DIV/0!</v>
      </c>
      <c r="K272" s="21">
        <f t="shared" si="29"/>
        <v>0</v>
      </c>
    </row>
    <row r="273" spans="1:11" x14ac:dyDescent="0.25">
      <c r="A273">
        <v>456</v>
      </c>
      <c r="B273">
        <v>0</v>
      </c>
      <c r="C273">
        <v>0</v>
      </c>
      <c r="D273">
        <v>0</v>
      </c>
      <c r="E273">
        <v>0</v>
      </c>
      <c r="F273" s="20">
        <f t="shared" si="24"/>
        <v>0.5</v>
      </c>
      <c r="G273" s="20" t="e">
        <f t="shared" si="25"/>
        <v>#DIV/0!</v>
      </c>
      <c r="H273" s="20">
        <f t="shared" si="26"/>
        <v>1</v>
      </c>
      <c r="I273" s="20">
        <f t="shared" si="27"/>
        <v>0.99999998037918747</v>
      </c>
      <c r="J273" s="20" t="e">
        <f t="shared" si="28"/>
        <v>#DIV/0!</v>
      </c>
      <c r="K273" s="21">
        <f t="shared" si="29"/>
        <v>0</v>
      </c>
    </row>
    <row r="274" spans="1:11" x14ac:dyDescent="0.25">
      <c r="A274">
        <v>457</v>
      </c>
      <c r="B274">
        <v>0</v>
      </c>
      <c r="C274">
        <v>0</v>
      </c>
      <c r="D274">
        <v>0</v>
      </c>
      <c r="E274">
        <v>0</v>
      </c>
      <c r="F274" s="20">
        <f t="shared" si="24"/>
        <v>0.5</v>
      </c>
      <c r="G274" s="20" t="e">
        <f t="shared" si="25"/>
        <v>#DIV/0!</v>
      </c>
      <c r="H274" s="20">
        <f t="shared" si="26"/>
        <v>1</v>
      </c>
      <c r="I274" s="20">
        <f t="shared" si="27"/>
        <v>0.99999998037918747</v>
      </c>
      <c r="J274" s="20" t="e">
        <f t="shared" si="28"/>
        <v>#DIV/0!</v>
      </c>
      <c r="K274" s="21">
        <f t="shared" si="29"/>
        <v>0</v>
      </c>
    </row>
    <row r="275" spans="1:11" x14ac:dyDescent="0.25">
      <c r="A275">
        <v>458</v>
      </c>
      <c r="B275">
        <v>0</v>
      </c>
      <c r="C275">
        <v>0</v>
      </c>
      <c r="D275">
        <v>0</v>
      </c>
      <c r="E275">
        <v>0</v>
      </c>
      <c r="F275" s="20">
        <f t="shared" si="24"/>
        <v>0.5</v>
      </c>
      <c r="G275" s="20" t="e">
        <f t="shared" si="25"/>
        <v>#DIV/0!</v>
      </c>
      <c r="H275" s="20">
        <f t="shared" si="26"/>
        <v>1</v>
      </c>
      <c r="I275" s="20">
        <f t="shared" si="27"/>
        <v>0.99999998037918747</v>
      </c>
      <c r="J275" s="20" t="e">
        <f t="shared" si="28"/>
        <v>#DIV/0!</v>
      </c>
      <c r="K275" s="21">
        <f t="shared" si="29"/>
        <v>0</v>
      </c>
    </row>
    <row r="276" spans="1:11" x14ac:dyDescent="0.25">
      <c r="A276">
        <v>459</v>
      </c>
      <c r="B276">
        <v>0</v>
      </c>
      <c r="C276">
        <v>0</v>
      </c>
      <c r="D276">
        <v>0</v>
      </c>
      <c r="E276">
        <v>0</v>
      </c>
      <c r="F276" s="20">
        <f t="shared" si="24"/>
        <v>0.5</v>
      </c>
      <c r="G276" s="20" t="e">
        <f t="shared" si="25"/>
        <v>#DIV/0!</v>
      </c>
      <c r="H276" s="20">
        <f t="shared" si="26"/>
        <v>1</v>
      </c>
      <c r="I276" s="20">
        <f t="shared" si="27"/>
        <v>0.99999998037918747</v>
      </c>
      <c r="J276" s="20" t="e">
        <f t="shared" si="28"/>
        <v>#DIV/0!</v>
      </c>
      <c r="K276" s="21">
        <f t="shared" si="29"/>
        <v>0</v>
      </c>
    </row>
    <row r="277" spans="1:11" x14ac:dyDescent="0.25">
      <c r="A277">
        <v>460</v>
      </c>
      <c r="B277">
        <v>0</v>
      </c>
      <c r="C277">
        <v>0</v>
      </c>
      <c r="D277">
        <v>0</v>
      </c>
      <c r="E277">
        <v>0</v>
      </c>
      <c r="F277" s="20">
        <f t="shared" si="24"/>
        <v>0.5</v>
      </c>
      <c r="G277" s="20" t="e">
        <f t="shared" si="25"/>
        <v>#DIV/0!</v>
      </c>
      <c r="H277" s="20">
        <f t="shared" si="26"/>
        <v>1</v>
      </c>
      <c r="I277" s="20">
        <f t="shared" si="27"/>
        <v>0.99999998037918747</v>
      </c>
      <c r="J277" s="20" t="e">
        <f t="shared" si="28"/>
        <v>#DIV/0!</v>
      </c>
      <c r="K277" s="21">
        <f t="shared" si="29"/>
        <v>0</v>
      </c>
    </row>
    <row r="278" spans="1:11" x14ac:dyDescent="0.25">
      <c r="A278">
        <v>461</v>
      </c>
      <c r="B278">
        <v>0</v>
      </c>
      <c r="C278">
        <v>0</v>
      </c>
      <c r="D278">
        <v>0</v>
      </c>
      <c r="E278">
        <v>0</v>
      </c>
      <c r="F278" s="20">
        <f t="shared" si="24"/>
        <v>0.5</v>
      </c>
      <c r="G278" s="20" t="e">
        <f t="shared" si="25"/>
        <v>#DIV/0!</v>
      </c>
      <c r="H278" s="20">
        <f t="shared" si="26"/>
        <v>1</v>
      </c>
      <c r="I278" s="20">
        <f t="shared" si="27"/>
        <v>0.99999998037918747</v>
      </c>
      <c r="J278" s="20" t="e">
        <f t="shared" si="28"/>
        <v>#DIV/0!</v>
      </c>
      <c r="K278" s="21">
        <f t="shared" si="29"/>
        <v>0</v>
      </c>
    </row>
    <row r="279" spans="1:11" x14ac:dyDescent="0.25">
      <c r="A279">
        <v>462</v>
      </c>
      <c r="B279">
        <v>0</v>
      </c>
      <c r="C279">
        <v>0</v>
      </c>
      <c r="D279">
        <v>0</v>
      </c>
      <c r="E279">
        <v>0</v>
      </c>
      <c r="F279" s="20">
        <f t="shared" si="24"/>
        <v>0.5</v>
      </c>
      <c r="G279" s="20" t="e">
        <f t="shared" si="25"/>
        <v>#DIV/0!</v>
      </c>
      <c r="H279" s="20">
        <f t="shared" si="26"/>
        <v>1</v>
      </c>
      <c r="I279" s="20">
        <f t="shared" si="27"/>
        <v>0.99999998037918747</v>
      </c>
      <c r="J279" s="20" t="e">
        <f t="shared" si="28"/>
        <v>#DIV/0!</v>
      </c>
      <c r="K279" s="21">
        <f t="shared" si="29"/>
        <v>0</v>
      </c>
    </row>
    <row r="280" spans="1:11" x14ac:dyDescent="0.25">
      <c r="A280">
        <v>463</v>
      </c>
      <c r="B280">
        <v>0</v>
      </c>
      <c r="C280">
        <v>0</v>
      </c>
      <c r="D280">
        <v>0</v>
      </c>
      <c r="E280">
        <v>0</v>
      </c>
      <c r="F280" s="20">
        <f t="shared" si="24"/>
        <v>0.5</v>
      </c>
      <c r="G280" s="20" t="e">
        <f t="shared" si="25"/>
        <v>#DIV/0!</v>
      </c>
      <c r="H280" s="20">
        <f t="shared" si="26"/>
        <v>1</v>
      </c>
      <c r="I280" s="20">
        <f t="shared" si="27"/>
        <v>0.99999998037918747</v>
      </c>
      <c r="J280" s="20" t="e">
        <f t="shared" si="28"/>
        <v>#DIV/0!</v>
      </c>
      <c r="K280" s="21">
        <f t="shared" si="29"/>
        <v>0</v>
      </c>
    </row>
    <row r="281" spans="1:11" x14ac:dyDescent="0.25">
      <c r="A281">
        <v>464</v>
      </c>
      <c r="B281">
        <v>0</v>
      </c>
      <c r="C281">
        <v>0</v>
      </c>
      <c r="D281">
        <v>0</v>
      </c>
      <c r="E281">
        <v>0</v>
      </c>
      <c r="F281" s="20">
        <f t="shared" si="24"/>
        <v>0.5</v>
      </c>
      <c r="G281" s="20" t="e">
        <f t="shared" si="25"/>
        <v>#DIV/0!</v>
      </c>
      <c r="H281" s="20">
        <f t="shared" si="26"/>
        <v>1</v>
      </c>
      <c r="I281" s="20">
        <f t="shared" si="27"/>
        <v>0.99999998037918747</v>
      </c>
      <c r="J281" s="20" t="e">
        <f t="shared" si="28"/>
        <v>#DIV/0!</v>
      </c>
      <c r="K281" s="21">
        <f t="shared" si="29"/>
        <v>0</v>
      </c>
    </row>
    <row r="282" spans="1:11" x14ac:dyDescent="0.25">
      <c r="A282">
        <v>465</v>
      </c>
      <c r="B282">
        <v>0</v>
      </c>
      <c r="C282">
        <v>0</v>
      </c>
      <c r="D282">
        <v>0</v>
      </c>
      <c r="E282">
        <v>0</v>
      </c>
      <c r="F282" s="20">
        <f t="shared" si="24"/>
        <v>0.5</v>
      </c>
      <c r="G282" s="20" t="e">
        <f t="shared" si="25"/>
        <v>#DIV/0!</v>
      </c>
      <c r="H282" s="20">
        <f t="shared" si="26"/>
        <v>1</v>
      </c>
      <c r="I282" s="20">
        <f t="shared" si="27"/>
        <v>0.99999998037918747</v>
      </c>
      <c r="J282" s="20" t="e">
        <f t="shared" si="28"/>
        <v>#DIV/0!</v>
      </c>
      <c r="K282" s="21">
        <f t="shared" si="29"/>
        <v>0</v>
      </c>
    </row>
    <row r="283" spans="1:11" x14ac:dyDescent="0.25">
      <c r="A283">
        <v>466</v>
      </c>
      <c r="B283">
        <v>0</v>
      </c>
      <c r="C283">
        <v>0</v>
      </c>
      <c r="D283">
        <v>0</v>
      </c>
      <c r="E283">
        <v>0</v>
      </c>
      <c r="F283" s="20">
        <f t="shared" si="24"/>
        <v>0.5</v>
      </c>
      <c r="G283" s="20" t="e">
        <f t="shared" si="25"/>
        <v>#DIV/0!</v>
      </c>
      <c r="H283" s="20">
        <f t="shared" si="26"/>
        <v>1</v>
      </c>
      <c r="I283" s="20">
        <f t="shared" si="27"/>
        <v>0.99999998037918747</v>
      </c>
      <c r="J283" s="20" t="e">
        <f t="shared" si="28"/>
        <v>#DIV/0!</v>
      </c>
      <c r="K283" s="21">
        <f t="shared" si="29"/>
        <v>0</v>
      </c>
    </row>
    <row r="284" spans="1:11" x14ac:dyDescent="0.25">
      <c r="A284">
        <v>467</v>
      </c>
      <c r="B284">
        <v>0</v>
      </c>
      <c r="C284">
        <v>0</v>
      </c>
      <c r="D284">
        <v>0</v>
      </c>
      <c r="E284">
        <v>0</v>
      </c>
      <c r="F284" s="20">
        <f t="shared" si="24"/>
        <v>0.5</v>
      </c>
      <c r="G284" s="20" t="e">
        <f t="shared" si="25"/>
        <v>#DIV/0!</v>
      </c>
      <c r="H284" s="20">
        <f t="shared" si="26"/>
        <v>1</v>
      </c>
      <c r="I284" s="20">
        <f t="shared" si="27"/>
        <v>0.99999998037918747</v>
      </c>
      <c r="J284" s="20" t="e">
        <f t="shared" si="28"/>
        <v>#DIV/0!</v>
      </c>
      <c r="K284" s="21">
        <f t="shared" si="29"/>
        <v>0</v>
      </c>
    </row>
    <row r="285" spans="1:11" x14ac:dyDescent="0.25">
      <c r="A285">
        <v>468</v>
      </c>
      <c r="B285">
        <v>0</v>
      </c>
      <c r="C285">
        <v>0</v>
      </c>
      <c r="D285">
        <v>0</v>
      </c>
      <c r="E285">
        <v>0</v>
      </c>
      <c r="F285" s="20">
        <f t="shared" si="24"/>
        <v>0.5</v>
      </c>
      <c r="G285" s="20" t="e">
        <f t="shared" si="25"/>
        <v>#DIV/0!</v>
      </c>
      <c r="H285" s="20">
        <f t="shared" si="26"/>
        <v>1</v>
      </c>
      <c r="I285" s="20">
        <f t="shared" si="27"/>
        <v>0.99999998037918747</v>
      </c>
      <c r="J285" s="20" t="e">
        <f t="shared" si="28"/>
        <v>#DIV/0!</v>
      </c>
      <c r="K285" s="21">
        <f t="shared" si="29"/>
        <v>0</v>
      </c>
    </row>
    <row r="286" spans="1:11" x14ac:dyDescent="0.25">
      <c r="A286">
        <v>469</v>
      </c>
      <c r="B286">
        <v>0</v>
      </c>
      <c r="C286">
        <v>0</v>
      </c>
      <c r="D286">
        <v>0</v>
      </c>
      <c r="E286">
        <v>0</v>
      </c>
      <c r="F286" s="20">
        <f t="shared" si="24"/>
        <v>0.5</v>
      </c>
      <c r="G286" s="20" t="e">
        <f t="shared" si="25"/>
        <v>#DIV/0!</v>
      </c>
      <c r="H286" s="20">
        <f t="shared" si="26"/>
        <v>1</v>
      </c>
      <c r="I286" s="20">
        <f t="shared" si="27"/>
        <v>0.99999998037918747</v>
      </c>
      <c r="J286" s="20" t="e">
        <f t="shared" si="28"/>
        <v>#DIV/0!</v>
      </c>
      <c r="K286" s="21">
        <f t="shared" si="29"/>
        <v>0</v>
      </c>
    </row>
    <row r="287" spans="1:11" x14ac:dyDescent="0.25">
      <c r="A287">
        <v>470</v>
      </c>
      <c r="B287">
        <v>0</v>
      </c>
      <c r="C287">
        <v>0</v>
      </c>
      <c r="D287">
        <v>0</v>
      </c>
      <c r="E287">
        <v>0</v>
      </c>
      <c r="F287" s="20">
        <f t="shared" si="24"/>
        <v>0.5</v>
      </c>
      <c r="G287" s="20" t="e">
        <f t="shared" si="25"/>
        <v>#DIV/0!</v>
      </c>
      <c r="H287" s="20">
        <f t="shared" si="26"/>
        <v>1</v>
      </c>
      <c r="I287" s="20">
        <f t="shared" si="27"/>
        <v>0.99999998037918747</v>
      </c>
      <c r="J287" s="20" t="e">
        <f t="shared" si="28"/>
        <v>#DIV/0!</v>
      </c>
      <c r="K287" s="21">
        <f t="shared" si="29"/>
        <v>0</v>
      </c>
    </row>
    <row r="288" spans="1:11" x14ac:dyDescent="0.25">
      <c r="A288">
        <v>471</v>
      </c>
      <c r="B288">
        <v>0</v>
      </c>
      <c r="C288">
        <v>0</v>
      </c>
      <c r="D288">
        <v>0</v>
      </c>
      <c r="E288">
        <v>0</v>
      </c>
      <c r="F288" s="20">
        <f t="shared" si="24"/>
        <v>0.5</v>
      </c>
      <c r="G288" s="20" t="e">
        <f t="shared" si="25"/>
        <v>#DIV/0!</v>
      </c>
      <c r="H288" s="20">
        <f t="shared" si="26"/>
        <v>1</v>
      </c>
      <c r="I288" s="20">
        <f t="shared" si="27"/>
        <v>0.99999998037918747</v>
      </c>
      <c r="J288" s="20" t="e">
        <f t="shared" si="28"/>
        <v>#DIV/0!</v>
      </c>
      <c r="K288" s="21">
        <f t="shared" si="29"/>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CED13-9DB3-4312-9888-3ADF1ABC7865}">
  <dimension ref="A1:I288"/>
  <sheetViews>
    <sheetView workbookViewId="0">
      <pane ySplit="1" topLeftCell="A2" activePane="bottomLeft" state="frozen"/>
      <selection pane="bottomLeft" activeCell="A4" sqref="A4"/>
    </sheetView>
  </sheetViews>
  <sheetFormatPr defaultRowHeight="15" x14ac:dyDescent="0.25"/>
  <cols>
    <col min="1" max="1" width="9.42578125" bestFit="1" customWidth="1"/>
    <col min="2" max="2" width="14.28515625" bestFit="1" customWidth="1"/>
    <col min="3" max="3" width="13.7109375" bestFit="1" customWidth="1"/>
    <col min="4" max="4" width="10.5703125" bestFit="1" customWidth="1"/>
    <col min="5" max="5" width="9.5703125" bestFit="1" customWidth="1"/>
    <col min="6" max="6" width="11" bestFit="1" customWidth="1"/>
    <col min="7" max="7" width="10.5703125" bestFit="1" customWidth="1"/>
    <col min="8" max="8" width="11.5703125" bestFit="1" customWidth="1"/>
    <col min="9" max="9" width="16.7109375" bestFit="1" customWidth="1"/>
  </cols>
  <sheetData>
    <row r="1" spans="1:9" x14ac:dyDescent="0.25">
      <c r="A1" s="22" t="s">
        <v>250</v>
      </c>
      <c r="B1" s="22" t="s">
        <v>267</v>
      </c>
      <c r="C1" s="22" t="s">
        <v>260</v>
      </c>
      <c r="D1" s="22" t="s">
        <v>268</v>
      </c>
      <c r="E1" s="22" t="s">
        <v>269</v>
      </c>
      <c r="F1" s="22" t="s">
        <v>270</v>
      </c>
      <c r="G1" s="18" t="s">
        <v>271</v>
      </c>
      <c r="H1" s="18" t="s">
        <v>272</v>
      </c>
      <c r="I1" s="23" t="s">
        <v>273</v>
      </c>
    </row>
    <row r="2" spans="1:9" x14ac:dyDescent="0.25">
      <c r="A2">
        <v>101</v>
      </c>
      <c r="B2" s="7">
        <v>1.187414</v>
      </c>
      <c r="C2" s="7">
        <v>3.1</v>
      </c>
      <c r="D2" s="7">
        <v>4</v>
      </c>
      <c r="E2" s="7">
        <v>16.362749999999998</v>
      </c>
      <c r="F2" s="7">
        <v>79.637249999999995</v>
      </c>
      <c r="G2" s="25">
        <f t="shared" ref="G2:G65" si="0">B2+0.009*D2</f>
        <v>1.223414</v>
      </c>
      <c r="H2" s="25">
        <f t="shared" ref="H2:H65" si="1">B2+(0.005*D2)+(0.001*E2)</f>
        <v>1.2237767500000001</v>
      </c>
      <c r="I2" s="24">
        <f t="shared" ref="I2:I65" si="2">IF(C2&gt;1,G2,H2)</f>
        <v>1.223414</v>
      </c>
    </row>
    <row r="3" spans="1:9" x14ac:dyDescent="0.25">
      <c r="A3">
        <v>102</v>
      </c>
      <c r="B3" s="7">
        <v>1.261968</v>
      </c>
      <c r="C3" s="7">
        <v>2.2000000000000002</v>
      </c>
      <c r="D3" s="7">
        <v>20</v>
      </c>
      <c r="E3" s="7">
        <v>55.79072</v>
      </c>
      <c r="F3" s="7">
        <v>24.20928</v>
      </c>
      <c r="G3" s="25">
        <f t="shared" si="0"/>
        <v>1.4419679999999999</v>
      </c>
      <c r="H3" s="25">
        <f t="shared" si="1"/>
        <v>1.4177587200000001</v>
      </c>
      <c r="I3" s="24">
        <f t="shared" si="2"/>
        <v>1.4419679999999999</v>
      </c>
    </row>
    <row r="4" spans="1:9" x14ac:dyDescent="0.25">
      <c r="A4">
        <v>103</v>
      </c>
      <c r="B4" s="7">
        <v>1.2043380000000001</v>
      </c>
      <c r="C4" s="7">
        <v>2.6999999999999997</v>
      </c>
      <c r="D4" s="7">
        <v>7</v>
      </c>
      <c r="E4" s="7">
        <v>34.450629999999997</v>
      </c>
      <c r="F4" s="7">
        <v>58.549370000000003</v>
      </c>
      <c r="G4" s="25">
        <f t="shared" si="0"/>
        <v>1.2673380000000001</v>
      </c>
      <c r="H4" s="25">
        <f t="shared" si="1"/>
        <v>1.2737886300000001</v>
      </c>
      <c r="I4" s="24">
        <f t="shared" si="2"/>
        <v>1.2673380000000001</v>
      </c>
    </row>
    <row r="5" spans="1:9" x14ac:dyDescent="0.25">
      <c r="A5">
        <v>104</v>
      </c>
      <c r="B5" s="7">
        <v>1.2617499999999999</v>
      </c>
      <c r="C5" s="7">
        <v>2.5</v>
      </c>
      <c r="D5" s="7">
        <v>12</v>
      </c>
      <c r="E5" s="7">
        <v>21.402799999999999</v>
      </c>
      <c r="F5" s="7">
        <v>66.597200000000001</v>
      </c>
      <c r="G5" s="25">
        <f t="shared" si="0"/>
        <v>1.3697499999999998</v>
      </c>
      <c r="H5" s="25">
        <f t="shared" si="1"/>
        <v>1.3431527999999999</v>
      </c>
      <c r="I5" s="24">
        <f t="shared" si="2"/>
        <v>1.3697499999999998</v>
      </c>
    </row>
    <row r="6" spans="1:9" x14ac:dyDescent="0.25">
      <c r="A6">
        <v>105</v>
      </c>
      <c r="B6" s="7">
        <v>1.161538</v>
      </c>
      <c r="C6" s="7">
        <v>2.6999999999999997</v>
      </c>
      <c r="D6" s="7">
        <v>8</v>
      </c>
      <c r="E6" s="7">
        <v>67.710669999999993</v>
      </c>
      <c r="F6" s="7">
        <v>24.28933</v>
      </c>
      <c r="G6" s="25">
        <f t="shared" si="0"/>
        <v>1.233538</v>
      </c>
      <c r="H6" s="25">
        <f t="shared" si="1"/>
        <v>1.2692486700000001</v>
      </c>
      <c r="I6" s="24">
        <f t="shared" si="2"/>
        <v>1.233538</v>
      </c>
    </row>
    <row r="7" spans="1:9" x14ac:dyDescent="0.25">
      <c r="A7">
        <v>106</v>
      </c>
      <c r="B7" s="7">
        <v>1.223438</v>
      </c>
      <c r="C7" s="7">
        <v>2.6999999999999997</v>
      </c>
      <c r="D7" s="7">
        <v>30</v>
      </c>
      <c r="E7" s="7">
        <v>59.460030000000003</v>
      </c>
      <c r="F7" s="7">
        <v>10.53997</v>
      </c>
      <c r="G7" s="25">
        <f t="shared" si="0"/>
        <v>1.493438</v>
      </c>
      <c r="H7" s="25">
        <f t="shared" si="1"/>
        <v>1.43289803</v>
      </c>
      <c r="I7" s="24">
        <f t="shared" si="2"/>
        <v>1.493438</v>
      </c>
    </row>
    <row r="8" spans="1:9" x14ac:dyDescent="0.25">
      <c r="A8">
        <v>107</v>
      </c>
      <c r="B8" s="7">
        <v>1.255868</v>
      </c>
      <c r="C8" s="7">
        <v>2.2000000000000002</v>
      </c>
      <c r="D8" s="7">
        <v>7</v>
      </c>
      <c r="E8" s="7">
        <v>38.024030000000003</v>
      </c>
      <c r="F8" s="7">
        <v>54.975969999999997</v>
      </c>
      <c r="G8" s="25">
        <f t="shared" si="0"/>
        <v>1.3188679999999999</v>
      </c>
      <c r="H8" s="25">
        <f t="shared" si="1"/>
        <v>1.32889203</v>
      </c>
      <c r="I8" s="24">
        <f t="shared" si="2"/>
        <v>1.3188679999999999</v>
      </c>
    </row>
    <row r="9" spans="1:9" x14ac:dyDescent="0.25">
      <c r="A9">
        <v>108</v>
      </c>
      <c r="B9" s="7">
        <v>1.17062</v>
      </c>
      <c r="C9" s="7">
        <v>3</v>
      </c>
      <c r="D9" s="7">
        <v>9</v>
      </c>
      <c r="E9" s="7">
        <v>36.8932</v>
      </c>
      <c r="F9" s="7">
        <v>54.1068</v>
      </c>
      <c r="G9" s="25">
        <f t="shared" si="0"/>
        <v>1.25162</v>
      </c>
      <c r="H9" s="25">
        <f t="shared" si="1"/>
        <v>1.2525131999999999</v>
      </c>
      <c r="I9" s="24">
        <f t="shared" si="2"/>
        <v>1.25162</v>
      </c>
    </row>
    <row r="10" spans="1:9" x14ac:dyDescent="0.25">
      <c r="A10">
        <v>109</v>
      </c>
      <c r="B10" s="7">
        <v>1.199068</v>
      </c>
      <c r="C10" s="7">
        <v>2.2000000000000002</v>
      </c>
      <c r="D10" s="7">
        <v>3</v>
      </c>
      <c r="E10" s="7">
        <v>71.910049999999998</v>
      </c>
      <c r="F10" s="7">
        <v>25.089950000000002</v>
      </c>
      <c r="G10" s="25">
        <f t="shared" si="0"/>
        <v>1.2260679999999999</v>
      </c>
      <c r="H10" s="25">
        <f t="shared" si="1"/>
        <v>1.28597805</v>
      </c>
      <c r="I10" s="24">
        <f t="shared" si="2"/>
        <v>1.2260679999999999</v>
      </c>
    </row>
    <row r="11" spans="1:9" x14ac:dyDescent="0.25">
      <c r="A11">
        <v>110</v>
      </c>
      <c r="B11" s="7">
        <v>1.1399079999999999</v>
      </c>
      <c r="C11" s="7">
        <v>3.2</v>
      </c>
      <c r="D11" s="7">
        <v>10</v>
      </c>
      <c r="E11" s="7">
        <v>42.581060000000001</v>
      </c>
      <c r="F11" s="7">
        <v>47.418939999999999</v>
      </c>
      <c r="G11" s="25">
        <f t="shared" si="0"/>
        <v>1.229908</v>
      </c>
      <c r="H11" s="25">
        <f t="shared" si="1"/>
        <v>1.23248906</v>
      </c>
      <c r="I11" s="24">
        <f t="shared" si="2"/>
        <v>1.229908</v>
      </c>
    </row>
    <row r="12" spans="1:9" x14ac:dyDescent="0.25">
      <c r="A12">
        <v>111</v>
      </c>
      <c r="B12" s="7">
        <v>1.0209652711451065</v>
      </c>
      <c r="C12" s="7">
        <v>5.0999999999999996</v>
      </c>
      <c r="D12" s="7">
        <v>32</v>
      </c>
      <c r="E12" s="7">
        <v>39.958190000000002</v>
      </c>
      <c r="F12" s="7">
        <v>28.041810000000002</v>
      </c>
      <c r="G12" s="25">
        <f t="shared" si="0"/>
        <v>1.3089652711451065</v>
      </c>
      <c r="H12" s="25">
        <f t="shared" si="1"/>
        <v>1.2209234611451065</v>
      </c>
      <c r="I12" s="24">
        <f t="shared" si="2"/>
        <v>1.3089652711451065</v>
      </c>
    </row>
    <row r="13" spans="1:9" x14ac:dyDescent="0.25">
      <c r="A13">
        <v>112</v>
      </c>
      <c r="B13" s="7">
        <v>1.0775436512680336</v>
      </c>
      <c r="C13" s="7">
        <v>4</v>
      </c>
      <c r="D13" s="7">
        <v>31</v>
      </c>
      <c r="E13" s="7">
        <v>57.201610000000002</v>
      </c>
      <c r="F13" s="7">
        <v>11.798389999999999</v>
      </c>
      <c r="G13" s="25">
        <f t="shared" si="0"/>
        <v>1.3565436512680336</v>
      </c>
      <c r="H13" s="25">
        <f t="shared" si="1"/>
        <v>1.2897452612680336</v>
      </c>
      <c r="I13" s="24">
        <f t="shared" si="2"/>
        <v>1.3565436512680336</v>
      </c>
    </row>
    <row r="14" spans="1:9" x14ac:dyDescent="0.25">
      <c r="A14">
        <v>113</v>
      </c>
      <c r="B14" s="7">
        <v>0.86757625818010842</v>
      </c>
      <c r="C14" s="7">
        <v>8</v>
      </c>
      <c r="D14" s="7">
        <v>22</v>
      </c>
      <c r="E14" s="7">
        <v>42.411830000000002</v>
      </c>
      <c r="F14" s="7">
        <v>35.588169999999998</v>
      </c>
      <c r="G14" s="25">
        <f t="shared" si="0"/>
        <v>1.0655762581801085</v>
      </c>
      <c r="H14" s="25">
        <f t="shared" si="1"/>
        <v>1.0199880881801084</v>
      </c>
      <c r="I14" s="24">
        <f t="shared" si="2"/>
        <v>1.0655762581801085</v>
      </c>
    </row>
    <row r="15" spans="1:9" x14ac:dyDescent="0.25">
      <c r="A15">
        <v>114</v>
      </c>
      <c r="B15" s="7">
        <v>1.2017200000000001</v>
      </c>
      <c r="C15" s="7">
        <v>3</v>
      </c>
      <c r="D15" s="7">
        <v>17</v>
      </c>
      <c r="E15" s="7">
        <v>31.82546</v>
      </c>
      <c r="F15" s="7">
        <v>51.17454</v>
      </c>
      <c r="G15" s="25">
        <f t="shared" si="0"/>
        <v>1.3547200000000001</v>
      </c>
      <c r="H15" s="25">
        <f t="shared" si="1"/>
        <v>1.3185454600000002</v>
      </c>
      <c r="I15" s="24">
        <f t="shared" si="2"/>
        <v>1.3547200000000001</v>
      </c>
    </row>
    <row r="16" spans="1:9" x14ac:dyDescent="0.25">
      <c r="A16">
        <v>115</v>
      </c>
      <c r="B16" s="7">
        <v>1.2553799999999997</v>
      </c>
      <c r="C16" s="7">
        <v>2</v>
      </c>
      <c r="D16" s="7">
        <v>15</v>
      </c>
      <c r="E16" s="7">
        <v>66.199700000000007</v>
      </c>
      <c r="F16" s="7">
        <v>18.8003</v>
      </c>
      <c r="G16" s="25">
        <f t="shared" si="0"/>
        <v>1.3903799999999997</v>
      </c>
      <c r="H16" s="25">
        <f t="shared" si="1"/>
        <v>1.3965796999999998</v>
      </c>
      <c r="I16" s="24">
        <f t="shared" si="2"/>
        <v>1.3903799999999997</v>
      </c>
    </row>
    <row r="17" spans="1:9" x14ac:dyDescent="0.25">
      <c r="A17">
        <v>116</v>
      </c>
      <c r="B17" s="7">
        <v>0.32996478764099985</v>
      </c>
      <c r="C17" s="7">
        <v>25</v>
      </c>
      <c r="D17" s="7">
        <v>0</v>
      </c>
      <c r="E17" s="7">
        <v>0</v>
      </c>
      <c r="F17" s="7">
        <v>0</v>
      </c>
      <c r="G17" s="25">
        <f t="shared" si="0"/>
        <v>0.32996478764099985</v>
      </c>
      <c r="H17" s="25">
        <f t="shared" si="1"/>
        <v>0.32996478764099985</v>
      </c>
      <c r="I17" s="24">
        <f t="shared" si="2"/>
        <v>0.32996478764099985</v>
      </c>
    </row>
    <row r="18" spans="1:9" x14ac:dyDescent="0.25">
      <c r="A18">
        <v>117</v>
      </c>
      <c r="B18" s="7">
        <v>1.1950200000000002</v>
      </c>
      <c r="C18" s="7">
        <v>3</v>
      </c>
      <c r="D18" s="7">
        <v>31</v>
      </c>
      <c r="E18" s="7">
        <v>57.201610000000002</v>
      </c>
      <c r="F18" s="7">
        <v>11.798389999999999</v>
      </c>
      <c r="G18" s="25">
        <f t="shared" si="0"/>
        <v>1.4740200000000001</v>
      </c>
      <c r="H18" s="25">
        <f t="shared" si="1"/>
        <v>1.4072216100000001</v>
      </c>
      <c r="I18" s="24">
        <f t="shared" si="2"/>
        <v>1.4740200000000001</v>
      </c>
    </row>
    <row r="19" spans="1:9" x14ac:dyDescent="0.25">
      <c r="A19">
        <v>118</v>
      </c>
      <c r="B19" s="7">
        <v>0.9643514751507789</v>
      </c>
      <c r="C19" s="7">
        <v>5.6</v>
      </c>
      <c r="D19" s="7">
        <v>9</v>
      </c>
      <c r="E19" s="7">
        <v>34.29318</v>
      </c>
      <c r="F19" s="7">
        <v>56.70682</v>
      </c>
      <c r="G19" s="25">
        <f t="shared" si="0"/>
        <v>1.0453514751507789</v>
      </c>
      <c r="H19" s="25">
        <f t="shared" si="1"/>
        <v>1.0436446551507788</v>
      </c>
      <c r="I19" s="24">
        <f t="shared" si="2"/>
        <v>1.0453514751507789</v>
      </c>
    </row>
    <row r="20" spans="1:9" x14ac:dyDescent="0.25">
      <c r="A20">
        <v>119</v>
      </c>
      <c r="B20" s="7">
        <v>0.96164920097341711</v>
      </c>
      <c r="C20" s="7">
        <v>5.6</v>
      </c>
      <c r="D20" s="7">
        <v>7</v>
      </c>
      <c r="E20" s="7">
        <v>29.037800000000001</v>
      </c>
      <c r="F20" s="7">
        <v>63.962200000000003</v>
      </c>
      <c r="G20" s="25">
        <f t="shared" si="0"/>
        <v>1.0246492009734172</v>
      </c>
      <c r="H20" s="25">
        <f t="shared" si="1"/>
        <v>1.0256870009734171</v>
      </c>
      <c r="I20" s="24">
        <f t="shared" si="2"/>
        <v>1.0246492009734172</v>
      </c>
    </row>
    <row r="21" spans="1:9" x14ac:dyDescent="0.25">
      <c r="A21">
        <v>120</v>
      </c>
      <c r="B21" s="7">
        <v>1.0714123959695905</v>
      </c>
      <c r="C21" s="7">
        <v>3.8999999999999995</v>
      </c>
      <c r="D21" s="7">
        <v>23</v>
      </c>
      <c r="E21" s="7">
        <v>55.906999999999996</v>
      </c>
      <c r="F21" s="7">
        <v>21.093</v>
      </c>
      <c r="G21" s="25">
        <f t="shared" si="0"/>
        <v>1.2784123959695906</v>
      </c>
      <c r="H21" s="25">
        <f t="shared" si="1"/>
        <v>1.2423193959695904</v>
      </c>
      <c r="I21" s="24">
        <f t="shared" si="2"/>
        <v>1.2784123959695906</v>
      </c>
    </row>
    <row r="22" spans="1:9" x14ac:dyDescent="0.25">
      <c r="A22">
        <v>121</v>
      </c>
      <c r="B22" s="7">
        <v>0.17408197497753594</v>
      </c>
      <c r="C22" s="7">
        <v>40</v>
      </c>
      <c r="D22" s="7">
        <v>0</v>
      </c>
      <c r="E22" s="7">
        <v>0</v>
      </c>
      <c r="F22" s="7">
        <v>0</v>
      </c>
      <c r="G22" s="25">
        <f t="shared" si="0"/>
        <v>0.17408197497753594</v>
      </c>
      <c r="H22" s="25">
        <f t="shared" si="1"/>
        <v>0.17408197497753594</v>
      </c>
      <c r="I22" s="24">
        <f t="shared" si="2"/>
        <v>0.17408197497753594</v>
      </c>
    </row>
    <row r="23" spans="1:9" x14ac:dyDescent="0.25">
      <c r="A23">
        <v>122</v>
      </c>
      <c r="B23" s="7">
        <v>0.17408197497753594</v>
      </c>
      <c r="C23" s="7">
        <v>40</v>
      </c>
      <c r="D23" s="7">
        <v>0</v>
      </c>
      <c r="E23" s="7">
        <v>0</v>
      </c>
      <c r="F23" s="7">
        <v>0</v>
      </c>
      <c r="G23" s="25">
        <f t="shared" si="0"/>
        <v>0.17408197497753594</v>
      </c>
      <c r="H23" s="25">
        <f t="shared" si="1"/>
        <v>0.17408197497753594</v>
      </c>
      <c r="I23" s="24">
        <f t="shared" si="2"/>
        <v>0.17408197497753594</v>
      </c>
    </row>
    <row r="24" spans="1:9" x14ac:dyDescent="0.25">
      <c r="A24">
        <v>123</v>
      </c>
      <c r="B24" s="7">
        <v>0.17408197497753594</v>
      </c>
      <c r="C24" s="7">
        <v>40</v>
      </c>
      <c r="D24" s="7">
        <v>0</v>
      </c>
      <c r="E24" s="7">
        <v>0</v>
      </c>
      <c r="F24" s="7">
        <v>0</v>
      </c>
      <c r="G24" s="25">
        <f t="shared" si="0"/>
        <v>0.17408197497753594</v>
      </c>
      <c r="H24" s="25">
        <f t="shared" si="1"/>
        <v>0.17408197497753594</v>
      </c>
      <c r="I24" s="24">
        <f t="shared" si="2"/>
        <v>0.17408197497753594</v>
      </c>
    </row>
    <row r="25" spans="1:9" x14ac:dyDescent="0.25">
      <c r="A25">
        <v>124</v>
      </c>
      <c r="B25" s="7">
        <v>1.14852</v>
      </c>
      <c r="C25" s="7">
        <v>3</v>
      </c>
      <c r="D25" s="7">
        <v>16</v>
      </c>
      <c r="E25" s="7">
        <v>63.782319999999999</v>
      </c>
      <c r="F25" s="7">
        <v>20.217680000000001</v>
      </c>
      <c r="G25" s="25">
        <f t="shared" si="0"/>
        <v>1.2925199999999999</v>
      </c>
      <c r="H25" s="25">
        <f t="shared" si="1"/>
        <v>1.2923023200000001</v>
      </c>
      <c r="I25" s="24">
        <f t="shared" si="2"/>
        <v>1.2925199999999999</v>
      </c>
    </row>
    <row r="26" spans="1:9" x14ac:dyDescent="0.25">
      <c r="A26">
        <v>125</v>
      </c>
      <c r="B26" s="7">
        <v>0.17408197497753594</v>
      </c>
      <c r="C26" s="7">
        <v>40</v>
      </c>
      <c r="D26" s="7">
        <v>0</v>
      </c>
      <c r="E26" s="7">
        <v>0</v>
      </c>
      <c r="F26" s="7">
        <v>0</v>
      </c>
      <c r="G26" s="25">
        <f t="shared" si="0"/>
        <v>0.17408197497753594</v>
      </c>
      <c r="H26" s="25">
        <f t="shared" si="1"/>
        <v>0.17408197497753594</v>
      </c>
      <c r="I26" s="24">
        <f t="shared" si="2"/>
        <v>0.17408197497753594</v>
      </c>
    </row>
    <row r="27" spans="1:9" x14ac:dyDescent="0.25">
      <c r="A27">
        <v>126</v>
      </c>
      <c r="B27" s="7">
        <v>0.17408197497753594</v>
      </c>
      <c r="C27" s="7">
        <v>40</v>
      </c>
      <c r="D27" s="7">
        <v>0</v>
      </c>
      <c r="E27" s="7">
        <v>0</v>
      </c>
      <c r="F27" s="7">
        <v>0</v>
      </c>
      <c r="G27" s="25">
        <f t="shared" si="0"/>
        <v>0.17408197497753594</v>
      </c>
      <c r="H27" s="25">
        <f t="shared" si="1"/>
        <v>0.17408197497753594</v>
      </c>
      <c r="I27" s="24">
        <f t="shared" si="2"/>
        <v>0.17408197497753594</v>
      </c>
    </row>
    <row r="28" spans="1:9" x14ac:dyDescent="0.25">
      <c r="A28">
        <v>127</v>
      </c>
      <c r="B28" s="7">
        <v>1.0067828602823281</v>
      </c>
      <c r="C28" s="7">
        <v>5</v>
      </c>
      <c r="D28" s="7">
        <v>18</v>
      </c>
      <c r="E28" s="7">
        <v>60.80274</v>
      </c>
      <c r="F28" s="7">
        <v>21.19726</v>
      </c>
      <c r="G28" s="25">
        <f t="shared" si="0"/>
        <v>1.168782860282328</v>
      </c>
      <c r="H28" s="25">
        <f t="shared" si="1"/>
        <v>1.1575856002823282</v>
      </c>
      <c r="I28" s="24">
        <f t="shared" si="2"/>
        <v>1.168782860282328</v>
      </c>
    </row>
    <row r="29" spans="1:9" x14ac:dyDescent="0.25">
      <c r="A29">
        <v>128</v>
      </c>
      <c r="B29" s="7">
        <v>1.3038799999999997</v>
      </c>
      <c r="C29" s="7">
        <v>2</v>
      </c>
      <c r="D29" s="7">
        <v>5</v>
      </c>
      <c r="E29" s="7">
        <v>20.621829999999999</v>
      </c>
      <c r="F29" s="7">
        <v>74.378169999999997</v>
      </c>
      <c r="G29" s="25">
        <f t="shared" si="0"/>
        <v>1.3488799999999996</v>
      </c>
      <c r="H29" s="25">
        <f t="shared" si="1"/>
        <v>1.3495018299999997</v>
      </c>
      <c r="I29" s="24">
        <f t="shared" si="2"/>
        <v>1.3488799999999996</v>
      </c>
    </row>
    <row r="30" spans="1:9" x14ac:dyDescent="0.25">
      <c r="A30">
        <v>129</v>
      </c>
      <c r="B30" s="7">
        <v>1.223168</v>
      </c>
      <c r="C30" s="7">
        <v>2.2000000000000002</v>
      </c>
      <c r="D30" s="7">
        <v>16</v>
      </c>
      <c r="E30" s="7">
        <v>74.449749999999995</v>
      </c>
      <c r="F30" s="7">
        <v>9.5502500000000001</v>
      </c>
      <c r="G30" s="25">
        <f t="shared" si="0"/>
        <v>1.3671679999999999</v>
      </c>
      <c r="H30" s="25">
        <f t="shared" si="1"/>
        <v>1.3776177500000002</v>
      </c>
      <c r="I30" s="24">
        <f t="shared" si="2"/>
        <v>1.3671679999999999</v>
      </c>
    </row>
    <row r="31" spans="1:9" x14ac:dyDescent="0.25">
      <c r="A31">
        <v>130</v>
      </c>
      <c r="B31" s="7">
        <v>1.223168</v>
      </c>
      <c r="C31" s="7">
        <v>2.2000000000000002</v>
      </c>
      <c r="D31" s="7">
        <v>16</v>
      </c>
      <c r="E31" s="7">
        <v>74.449749999999995</v>
      </c>
      <c r="F31" s="7">
        <v>9.5502500000000001</v>
      </c>
      <c r="G31" s="25">
        <f t="shared" si="0"/>
        <v>1.3671679999999999</v>
      </c>
      <c r="H31" s="25">
        <f t="shared" si="1"/>
        <v>1.3776177500000002</v>
      </c>
      <c r="I31" s="24">
        <f t="shared" si="2"/>
        <v>1.3671679999999999</v>
      </c>
    </row>
    <row r="32" spans="1:9" x14ac:dyDescent="0.25">
      <c r="A32">
        <v>131</v>
      </c>
      <c r="B32" s="7">
        <v>1.177908</v>
      </c>
      <c r="C32" s="7">
        <v>3.2</v>
      </c>
      <c r="D32" s="7">
        <v>30</v>
      </c>
      <c r="E32" s="7">
        <v>52.913209999999999</v>
      </c>
      <c r="F32" s="7">
        <v>17.086790000000001</v>
      </c>
      <c r="G32" s="25">
        <f t="shared" si="0"/>
        <v>1.447908</v>
      </c>
      <c r="H32" s="25">
        <f t="shared" si="1"/>
        <v>1.3808212099999999</v>
      </c>
      <c r="I32" s="24">
        <f t="shared" si="2"/>
        <v>1.447908</v>
      </c>
    </row>
    <row r="33" spans="1:9" x14ac:dyDescent="0.25">
      <c r="A33">
        <v>132</v>
      </c>
      <c r="B33" s="7">
        <v>1.1917200000000001</v>
      </c>
      <c r="C33" s="7">
        <v>3</v>
      </c>
      <c r="D33" s="7">
        <v>7</v>
      </c>
      <c r="E33" s="7">
        <v>22.805569999999999</v>
      </c>
      <c r="F33" s="7">
        <v>70.194429999999997</v>
      </c>
      <c r="G33" s="25">
        <f t="shared" si="0"/>
        <v>1.2547200000000001</v>
      </c>
      <c r="H33" s="25">
        <f t="shared" si="1"/>
        <v>1.2495255700000001</v>
      </c>
      <c r="I33" s="24">
        <f t="shared" si="2"/>
        <v>1.2547200000000001</v>
      </c>
    </row>
    <row r="34" spans="1:9" x14ac:dyDescent="0.25">
      <c r="A34">
        <v>133</v>
      </c>
      <c r="B34" s="7">
        <v>1.20652</v>
      </c>
      <c r="C34" s="7">
        <v>3</v>
      </c>
      <c r="D34" s="7">
        <v>11</v>
      </c>
      <c r="E34" s="7">
        <v>19.71678</v>
      </c>
      <c r="F34" s="7">
        <v>69.28322</v>
      </c>
      <c r="G34" s="25">
        <f t="shared" si="0"/>
        <v>1.30552</v>
      </c>
      <c r="H34" s="25">
        <f t="shared" si="1"/>
        <v>1.28123678</v>
      </c>
      <c r="I34" s="24">
        <f t="shared" si="2"/>
        <v>1.30552</v>
      </c>
    </row>
    <row r="35" spans="1:9" x14ac:dyDescent="0.25">
      <c r="A35">
        <v>134</v>
      </c>
      <c r="B35" s="7">
        <v>0.32996478764099985</v>
      </c>
      <c r="C35" s="7">
        <v>25</v>
      </c>
      <c r="D35" s="7">
        <v>0</v>
      </c>
      <c r="E35" s="7">
        <v>0</v>
      </c>
      <c r="F35" s="7">
        <v>0</v>
      </c>
      <c r="G35" s="25">
        <f t="shared" si="0"/>
        <v>0.32996478764099985</v>
      </c>
      <c r="H35" s="25">
        <f t="shared" si="1"/>
        <v>0.32996478764099985</v>
      </c>
      <c r="I35" s="24">
        <f t="shared" si="2"/>
        <v>0.32996478764099985</v>
      </c>
    </row>
    <row r="36" spans="1:9" x14ac:dyDescent="0.25">
      <c r="A36">
        <v>135</v>
      </c>
      <c r="B36" s="7">
        <v>0.9915777622049281</v>
      </c>
      <c r="C36" s="7">
        <v>5</v>
      </c>
      <c r="D36" s="7">
        <v>7</v>
      </c>
      <c r="E36" s="7">
        <v>22.805569999999999</v>
      </c>
      <c r="F36" s="7">
        <v>70.194429999999997</v>
      </c>
      <c r="G36" s="25">
        <f t="shared" si="0"/>
        <v>1.0545777622049282</v>
      </c>
      <c r="H36" s="25">
        <f t="shared" si="1"/>
        <v>1.0493833322049282</v>
      </c>
      <c r="I36" s="24">
        <f t="shared" si="2"/>
        <v>1.0545777622049282</v>
      </c>
    </row>
    <row r="37" spans="1:9" x14ac:dyDescent="0.25">
      <c r="A37">
        <v>136</v>
      </c>
      <c r="B37" s="7">
        <v>1.19862</v>
      </c>
      <c r="C37" s="7">
        <v>3</v>
      </c>
      <c r="D37" s="7">
        <v>4</v>
      </c>
      <c r="E37" s="7">
        <v>16.362749999999998</v>
      </c>
      <c r="F37" s="7">
        <v>79.637249999999995</v>
      </c>
      <c r="G37" s="25">
        <f t="shared" si="0"/>
        <v>1.2346200000000001</v>
      </c>
      <c r="H37" s="25">
        <f t="shared" si="1"/>
        <v>1.2349827500000001</v>
      </c>
      <c r="I37" s="24">
        <f t="shared" si="2"/>
        <v>1.2346200000000001</v>
      </c>
    </row>
    <row r="38" spans="1:9" x14ac:dyDescent="0.25">
      <c r="A38">
        <v>137</v>
      </c>
      <c r="B38" s="7">
        <v>1.1761080000000002</v>
      </c>
      <c r="C38" s="7">
        <v>3.2</v>
      </c>
      <c r="D38" s="7">
        <v>6</v>
      </c>
      <c r="E38" s="7">
        <v>17.304580000000001</v>
      </c>
      <c r="F38" s="7">
        <v>76.695419999999999</v>
      </c>
      <c r="G38" s="25">
        <f t="shared" si="0"/>
        <v>1.2301080000000002</v>
      </c>
      <c r="H38" s="25">
        <f t="shared" si="1"/>
        <v>1.2234125800000002</v>
      </c>
      <c r="I38" s="24">
        <f t="shared" si="2"/>
        <v>1.2301080000000002</v>
      </c>
    </row>
    <row r="39" spans="1:9" x14ac:dyDescent="0.25">
      <c r="A39">
        <v>138</v>
      </c>
      <c r="B39" s="7">
        <v>1.055092704866273</v>
      </c>
      <c r="C39" s="7">
        <v>3.8</v>
      </c>
      <c r="D39" s="7">
        <v>8</v>
      </c>
      <c r="E39" s="7">
        <v>18.223050000000001</v>
      </c>
      <c r="F39" s="7">
        <v>73.776949999999999</v>
      </c>
      <c r="G39" s="25">
        <f t="shared" si="0"/>
        <v>1.1270927048662731</v>
      </c>
      <c r="H39" s="25">
        <f t="shared" si="1"/>
        <v>1.1133157548662731</v>
      </c>
      <c r="I39" s="24">
        <f t="shared" si="2"/>
        <v>1.1270927048662731</v>
      </c>
    </row>
    <row r="40" spans="1:9" x14ac:dyDescent="0.25">
      <c r="A40">
        <v>139</v>
      </c>
      <c r="B40" s="7">
        <v>0.93943897058002901</v>
      </c>
      <c r="C40" s="7">
        <v>6</v>
      </c>
      <c r="D40" s="7">
        <v>5</v>
      </c>
      <c r="E40" s="7">
        <v>20.621829999999999</v>
      </c>
      <c r="F40" s="7">
        <v>74.378169999999997</v>
      </c>
      <c r="G40" s="25">
        <f t="shared" si="0"/>
        <v>0.98443897058002905</v>
      </c>
      <c r="H40" s="25">
        <f t="shared" si="1"/>
        <v>0.98506080058002898</v>
      </c>
      <c r="I40" s="24">
        <f t="shared" si="2"/>
        <v>0.98443897058002905</v>
      </c>
    </row>
    <row r="41" spans="1:9" x14ac:dyDescent="0.25">
      <c r="A41">
        <v>140</v>
      </c>
      <c r="B41" s="7">
        <v>0.93943897058002901</v>
      </c>
      <c r="C41" s="7">
        <v>6</v>
      </c>
      <c r="D41" s="7">
        <v>5</v>
      </c>
      <c r="E41" s="7">
        <v>30.221589999999999</v>
      </c>
      <c r="F41" s="7">
        <v>64.778409999999994</v>
      </c>
      <c r="G41" s="25">
        <f t="shared" si="0"/>
        <v>0.98443897058002905</v>
      </c>
      <c r="H41" s="25">
        <f t="shared" si="1"/>
        <v>0.99466056058002905</v>
      </c>
      <c r="I41" s="24">
        <f t="shared" si="2"/>
        <v>0.98443897058002905</v>
      </c>
    </row>
    <row r="42" spans="1:9" x14ac:dyDescent="0.25">
      <c r="A42">
        <v>141</v>
      </c>
      <c r="B42" s="7">
        <v>0.93943897058002901</v>
      </c>
      <c r="C42" s="7">
        <v>6</v>
      </c>
      <c r="D42" s="7">
        <v>5</v>
      </c>
      <c r="E42" s="7">
        <v>30.221589999999999</v>
      </c>
      <c r="F42" s="7">
        <v>64.778409999999994</v>
      </c>
      <c r="G42" s="25">
        <f t="shared" si="0"/>
        <v>0.98443897058002905</v>
      </c>
      <c r="H42" s="25">
        <f t="shared" si="1"/>
        <v>0.99466056058002905</v>
      </c>
      <c r="I42" s="24">
        <f t="shared" si="2"/>
        <v>0.98443897058002905</v>
      </c>
    </row>
    <row r="43" spans="1:9" x14ac:dyDescent="0.25">
      <c r="A43">
        <v>142</v>
      </c>
      <c r="B43" s="7">
        <v>0.91419719549626199</v>
      </c>
      <c r="C43" s="7">
        <v>6.5</v>
      </c>
      <c r="D43" s="7">
        <v>4</v>
      </c>
      <c r="E43" s="7">
        <v>8.6650100000000005</v>
      </c>
      <c r="F43" s="7">
        <v>87.334990000000005</v>
      </c>
      <c r="G43" s="25">
        <f t="shared" si="0"/>
        <v>0.95019719549626203</v>
      </c>
      <c r="H43" s="25">
        <f t="shared" si="1"/>
        <v>0.94286220549626198</v>
      </c>
      <c r="I43" s="24">
        <f t="shared" si="2"/>
        <v>0.95019719549626203</v>
      </c>
    </row>
    <row r="44" spans="1:9" x14ac:dyDescent="0.25">
      <c r="A44">
        <v>143</v>
      </c>
      <c r="B44" s="7">
        <v>1.266356</v>
      </c>
      <c r="C44" s="7">
        <v>2.4</v>
      </c>
      <c r="D44" s="7">
        <v>9</v>
      </c>
      <c r="E44" s="7">
        <v>21.371780000000001</v>
      </c>
      <c r="F44" s="7">
        <v>69.628219999999999</v>
      </c>
      <c r="G44" s="25">
        <f t="shared" si="0"/>
        <v>1.347356</v>
      </c>
      <c r="H44" s="25">
        <f t="shared" si="1"/>
        <v>1.3327277799999999</v>
      </c>
      <c r="I44" s="24">
        <f t="shared" si="2"/>
        <v>1.347356</v>
      </c>
    </row>
    <row r="45" spans="1:9" x14ac:dyDescent="0.25">
      <c r="A45">
        <v>144</v>
      </c>
      <c r="B45" s="7">
        <v>1.2827099999999998</v>
      </c>
      <c r="C45" s="7">
        <v>1.5</v>
      </c>
      <c r="D45" s="7">
        <v>4</v>
      </c>
      <c r="E45" s="7">
        <v>70.809929999999994</v>
      </c>
      <c r="F45" s="7">
        <v>25.190069999999999</v>
      </c>
      <c r="G45" s="25">
        <f t="shared" si="0"/>
        <v>1.3187099999999998</v>
      </c>
      <c r="H45" s="25">
        <f t="shared" si="1"/>
        <v>1.3735199299999998</v>
      </c>
      <c r="I45" s="24">
        <f t="shared" si="2"/>
        <v>1.3187099999999998</v>
      </c>
    </row>
    <row r="46" spans="1:9" x14ac:dyDescent="0.25">
      <c r="A46">
        <v>145</v>
      </c>
      <c r="B46" s="7">
        <v>1.1991200000000002</v>
      </c>
      <c r="C46" s="7">
        <v>3</v>
      </c>
      <c r="D46" s="7">
        <v>9</v>
      </c>
      <c r="E46" s="7">
        <v>21.371780000000001</v>
      </c>
      <c r="F46" s="7">
        <v>69.628219999999999</v>
      </c>
      <c r="G46" s="25">
        <f t="shared" si="0"/>
        <v>1.2801200000000001</v>
      </c>
      <c r="H46" s="25">
        <f t="shared" si="1"/>
        <v>1.2654917800000001</v>
      </c>
      <c r="I46" s="24">
        <f t="shared" si="2"/>
        <v>1.2801200000000001</v>
      </c>
    </row>
    <row r="47" spans="1:9" x14ac:dyDescent="0.25">
      <c r="A47">
        <v>146</v>
      </c>
      <c r="B47" s="7">
        <v>1.1991200000000002</v>
      </c>
      <c r="C47" s="7">
        <v>3</v>
      </c>
      <c r="D47" s="7">
        <v>9</v>
      </c>
      <c r="E47" s="7">
        <v>21.371780000000001</v>
      </c>
      <c r="F47" s="7">
        <v>69.628219999999999</v>
      </c>
      <c r="G47" s="25">
        <f t="shared" si="0"/>
        <v>1.2801200000000001</v>
      </c>
      <c r="H47" s="25">
        <f t="shared" si="1"/>
        <v>1.2654917800000001</v>
      </c>
      <c r="I47" s="24">
        <f t="shared" si="2"/>
        <v>1.2801200000000001</v>
      </c>
    </row>
    <row r="48" spans="1:9" x14ac:dyDescent="0.25">
      <c r="A48">
        <v>147</v>
      </c>
      <c r="B48" s="7">
        <v>1.3363799999999999</v>
      </c>
      <c r="C48" s="7">
        <v>2</v>
      </c>
      <c r="D48" s="7">
        <v>30</v>
      </c>
      <c r="E48" s="7">
        <v>37.814439999999998</v>
      </c>
      <c r="F48" s="7">
        <v>32.185560000000002</v>
      </c>
      <c r="G48" s="25">
        <f t="shared" si="0"/>
        <v>1.6063799999999999</v>
      </c>
      <c r="H48" s="25">
        <f t="shared" si="1"/>
        <v>1.5241944399999998</v>
      </c>
      <c r="I48" s="24">
        <f t="shared" si="2"/>
        <v>1.6063799999999999</v>
      </c>
    </row>
    <row r="49" spans="1:9" x14ac:dyDescent="0.25">
      <c r="A49">
        <v>148</v>
      </c>
      <c r="B49" s="7">
        <v>1.0574484576631695</v>
      </c>
      <c r="C49" s="7">
        <v>4</v>
      </c>
      <c r="D49" s="7">
        <v>17</v>
      </c>
      <c r="E49" s="7">
        <v>42.989910000000002</v>
      </c>
      <c r="F49" s="7">
        <v>40.010089999999998</v>
      </c>
      <c r="G49" s="25">
        <f t="shared" si="0"/>
        <v>1.2104484576631696</v>
      </c>
      <c r="H49" s="25">
        <f t="shared" si="1"/>
        <v>1.1854383676631695</v>
      </c>
      <c r="I49" s="24">
        <f t="shared" si="2"/>
        <v>1.2104484576631696</v>
      </c>
    </row>
    <row r="50" spans="1:9" x14ac:dyDescent="0.25">
      <c r="A50">
        <v>149</v>
      </c>
      <c r="B50" s="7">
        <v>1.2979799999999999</v>
      </c>
      <c r="C50" s="7">
        <v>2</v>
      </c>
      <c r="D50" s="7">
        <v>3</v>
      </c>
      <c r="E50" s="7">
        <v>21.65673</v>
      </c>
      <c r="F50" s="7">
        <v>75.343270000000004</v>
      </c>
      <c r="G50" s="25">
        <f t="shared" si="0"/>
        <v>1.3249799999999998</v>
      </c>
      <c r="H50" s="25">
        <f t="shared" si="1"/>
        <v>1.3346367299999997</v>
      </c>
      <c r="I50" s="24">
        <f t="shared" si="2"/>
        <v>1.3249799999999998</v>
      </c>
    </row>
    <row r="51" spans="1:9" x14ac:dyDescent="0.25">
      <c r="A51">
        <v>150</v>
      </c>
      <c r="B51" s="7">
        <v>1.2397619999999998</v>
      </c>
      <c r="C51" s="7">
        <v>2.2999999999999998</v>
      </c>
      <c r="D51" s="7">
        <v>15</v>
      </c>
      <c r="E51" s="7">
        <v>54.163029999999999</v>
      </c>
      <c r="F51" s="7">
        <v>30.836970000000001</v>
      </c>
      <c r="G51" s="25">
        <f t="shared" si="0"/>
        <v>1.3747619999999998</v>
      </c>
      <c r="H51" s="25">
        <f t="shared" si="1"/>
        <v>1.3689250299999998</v>
      </c>
      <c r="I51" s="24">
        <f t="shared" si="2"/>
        <v>1.3747619999999998</v>
      </c>
    </row>
    <row r="52" spans="1:9" x14ac:dyDescent="0.25">
      <c r="A52">
        <v>151</v>
      </c>
      <c r="B52" s="7">
        <v>1.268856</v>
      </c>
      <c r="C52" s="7">
        <v>2.4</v>
      </c>
      <c r="D52" s="7">
        <v>19</v>
      </c>
      <c r="E52" s="7">
        <v>35.719839999999998</v>
      </c>
      <c r="F52" s="7">
        <v>45.280160000000002</v>
      </c>
      <c r="G52" s="25">
        <f t="shared" si="0"/>
        <v>1.439856</v>
      </c>
      <c r="H52" s="25">
        <f t="shared" si="1"/>
        <v>1.39957584</v>
      </c>
      <c r="I52" s="24">
        <f t="shared" si="2"/>
        <v>1.439856</v>
      </c>
    </row>
    <row r="53" spans="1:9" x14ac:dyDescent="0.25">
      <c r="A53">
        <v>152</v>
      </c>
      <c r="B53" s="7">
        <v>1.2195259999999999</v>
      </c>
      <c r="C53" s="7">
        <v>2.9</v>
      </c>
      <c r="D53" s="7">
        <v>35</v>
      </c>
      <c r="E53" s="7">
        <v>54.061340000000001</v>
      </c>
      <c r="F53" s="7">
        <v>10.93866</v>
      </c>
      <c r="G53" s="25">
        <f t="shared" si="0"/>
        <v>1.5345259999999998</v>
      </c>
      <c r="H53" s="25">
        <f t="shared" si="1"/>
        <v>1.44858734</v>
      </c>
      <c r="I53" s="24">
        <f t="shared" si="2"/>
        <v>1.5345259999999998</v>
      </c>
    </row>
    <row r="54" spans="1:9" x14ac:dyDescent="0.25">
      <c r="A54">
        <v>153</v>
      </c>
      <c r="B54" s="7">
        <v>1.4267099999999999</v>
      </c>
      <c r="C54" s="7">
        <v>1.5</v>
      </c>
      <c r="D54" s="7">
        <v>49</v>
      </c>
      <c r="E54" s="7">
        <v>43.428260000000002</v>
      </c>
      <c r="F54" s="7">
        <v>7.5717400000000001</v>
      </c>
      <c r="G54" s="25">
        <f t="shared" si="0"/>
        <v>1.8677099999999998</v>
      </c>
      <c r="H54" s="25">
        <f t="shared" si="1"/>
        <v>1.71513826</v>
      </c>
      <c r="I54" s="24">
        <f t="shared" si="2"/>
        <v>1.8677099999999998</v>
      </c>
    </row>
    <row r="55" spans="1:9" x14ac:dyDescent="0.25">
      <c r="A55">
        <v>154</v>
      </c>
      <c r="B55" s="7">
        <v>1.2405499999999998</v>
      </c>
      <c r="C55" s="7">
        <v>2.5</v>
      </c>
      <c r="D55" s="7">
        <v>16</v>
      </c>
      <c r="E55" s="7">
        <v>35.388860000000001</v>
      </c>
      <c r="F55" s="7">
        <v>48.611139999999999</v>
      </c>
      <c r="G55" s="25">
        <f t="shared" si="0"/>
        <v>1.3845499999999997</v>
      </c>
      <c r="H55" s="25">
        <f t="shared" si="1"/>
        <v>1.35593886</v>
      </c>
      <c r="I55" s="24">
        <f t="shared" si="2"/>
        <v>1.3845499999999997</v>
      </c>
    </row>
    <row r="56" spans="1:9" x14ac:dyDescent="0.25">
      <c r="A56">
        <v>155</v>
      </c>
      <c r="B56" s="7">
        <v>1.2590440000000001</v>
      </c>
      <c r="C56" s="7">
        <v>2.6</v>
      </c>
      <c r="D56" s="7">
        <v>22</v>
      </c>
      <c r="E56" s="7">
        <v>31.349900000000002</v>
      </c>
      <c r="F56" s="7">
        <v>46.650100000000002</v>
      </c>
      <c r="G56" s="25">
        <f t="shared" si="0"/>
        <v>1.457044</v>
      </c>
      <c r="H56" s="25">
        <f t="shared" si="1"/>
        <v>1.4003939000000001</v>
      </c>
      <c r="I56" s="24">
        <f t="shared" si="2"/>
        <v>1.457044</v>
      </c>
    </row>
    <row r="57" spans="1:9" x14ac:dyDescent="0.25">
      <c r="A57">
        <v>156</v>
      </c>
      <c r="B57" s="7">
        <v>1.3823099999999999</v>
      </c>
      <c r="C57" s="7">
        <v>1.5</v>
      </c>
      <c r="D57" s="7">
        <v>22</v>
      </c>
      <c r="E57" s="7">
        <v>31.349900000000002</v>
      </c>
      <c r="F57" s="7">
        <v>46.650100000000002</v>
      </c>
      <c r="G57" s="25">
        <f t="shared" si="0"/>
        <v>1.5803099999999999</v>
      </c>
      <c r="H57" s="25">
        <f t="shared" si="1"/>
        <v>1.5236599</v>
      </c>
      <c r="I57" s="24">
        <f t="shared" si="2"/>
        <v>1.5803099999999999</v>
      </c>
    </row>
    <row r="58" spans="1:9" x14ac:dyDescent="0.25">
      <c r="A58">
        <v>157</v>
      </c>
      <c r="B58" s="7">
        <v>1.2467499999999998</v>
      </c>
      <c r="C58" s="7">
        <v>2.5</v>
      </c>
      <c r="D58" s="7">
        <v>27</v>
      </c>
      <c r="E58" s="7">
        <v>53.865200000000002</v>
      </c>
      <c r="F58" s="7">
        <v>19.134799999999998</v>
      </c>
      <c r="G58" s="25">
        <f t="shared" si="0"/>
        <v>1.4897499999999999</v>
      </c>
      <c r="H58" s="25">
        <f t="shared" si="1"/>
        <v>1.4356151999999998</v>
      </c>
      <c r="I58" s="24">
        <f t="shared" si="2"/>
        <v>1.4897499999999999</v>
      </c>
    </row>
    <row r="59" spans="1:9" x14ac:dyDescent="0.25">
      <c r="A59">
        <v>158</v>
      </c>
      <c r="B59" s="7">
        <v>1.2979799999999999</v>
      </c>
      <c r="C59" s="7">
        <v>2</v>
      </c>
      <c r="D59" s="7">
        <v>3</v>
      </c>
      <c r="E59" s="7">
        <v>21.65673</v>
      </c>
      <c r="F59" s="7">
        <v>75.343270000000004</v>
      </c>
      <c r="G59" s="25">
        <f t="shared" si="0"/>
        <v>1.3249799999999998</v>
      </c>
      <c r="H59" s="25">
        <f t="shared" si="1"/>
        <v>1.3346367299999997</v>
      </c>
      <c r="I59" s="24">
        <f t="shared" si="2"/>
        <v>1.3249799999999998</v>
      </c>
    </row>
    <row r="60" spans="1:9" x14ac:dyDescent="0.25">
      <c r="A60">
        <v>159</v>
      </c>
      <c r="B60" s="7">
        <v>1.221544</v>
      </c>
      <c r="C60" s="7">
        <v>2.6</v>
      </c>
      <c r="D60" s="7">
        <v>22</v>
      </c>
      <c r="E60" s="7">
        <v>55.296570000000003</v>
      </c>
      <c r="F60" s="7">
        <v>22.703430000000001</v>
      </c>
      <c r="G60" s="25">
        <f t="shared" si="0"/>
        <v>1.4195439999999999</v>
      </c>
      <c r="H60" s="25">
        <f t="shared" si="1"/>
        <v>1.3868405700000002</v>
      </c>
      <c r="I60" s="24">
        <f t="shared" si="2"/>
        <v>1.4195439999999999</v>
      </c>
    </row>
    <row r="61" spans="1:9" x14ac:dyDescent="0.25">
      <c r="A61">
        <v>160</v>
      </c>
      <c r="B61" s="7">
        <v>1.2459499999999999</v>
      </c>
      <c r="C61" s="7">
        <v>2.5</v>
      </c>
      <c r="D61" s="7">
        <v>28</v>
      </c>
      <c r="E61" s="7">
        <v>55.643949999999997</v>
      </c>
      <c r="F61" s="7">
        <v>16.35605</v>
      </c>
      <c r="G61" s="25">
        <f t="shared" si="0"/>
        <v>1.4979499999999999</v>
      </c>
      <c r="H61" s="25">
        <f t="shared" si="1"/>
        <v>1.4415939499999997</v>
      </c>
      <c r="I61" s="24">
        <f t="shared" si="2"/>
        <v>1.4979499999999999</v>
      </c>
    </row>
    <row r="62" spans="1:9" x14ac:dyDescent="0.25">
      <c r="A62">
        <v>161</v>
      </c>
      <c r="B62" s="7">
        <v>1.0511464515235103</v>
      </c>
      <c r="C62" s="7">
        <v>4.2</v>
      </c>
      <c r="D62" s="7">
        <v>20</v>
      </c>
      <c r="E62" s="7">
        <v>44.051940000000002</v>
      </c>
      <c r="F62" s="7">
        <v>35.948059999999998</v>
      </c>
      <c r="G62" s="25">
        <f t="shared" si="0"/>
        <v>1.2311464515235102</v>
      </c>
      <c r="H62" s="25">
        <f t="shared" si="1"/>
        <v>1.1951983915235103</v>
      </c>
      <c r="I62" s="24">
        <f t="shared" si="2"/>
        <v>1.2311464515235102</v>
      </c>
    </row>
    <row r="63" spans="1:9" x14ac:dyDescent="0.25">
      <c r="A63">
        <v>162</v>
      </c>
      <c r="B63" s="7">
        <v>1.301768</v>
      </c>
      <c r="C63" s="7">
        <v>2.2000000000000002</v>
      </c>
      <c r="D63" s="7">
        <v>19</v>
      </c>
      <c r="E63" s="7">
        <v>29.738659999999999</v>
      </c>
      <c r="F63" s="7">
        <v>51.261339999999997</v>
      </c>
      <c r="G63" s="25">
        <f t="shared" si="0"/>
        <v>1.4727680000000001</v>
      </c>
      <c r="H63" s="25">
        <f t="shared" si="1"/>
        <v>1.42650666</v>
      </c>
      <c r="I63" s="24">
        <f t="shared" si="2"/>
        <v>1.4727680000000001</v>
      </c>
    </row>
    <row r="64" spans="1:9" x14ac:dyDescent="0.25">
      <c r="A64">
        <v>163</v>
      </c>
      <c r="B64" s="7">
        <v>1.245744</v>
      </c>
      <c r="C64" s="7">
        <v>2.6</v>
      </c>
      <c r="D64" s="7">
        <v>33</v>
      </c>
      <c r="E64" s="7">
        <v>56.203690000000002</v>
      </c>
      <c r="F64" s="7">
        <v>10.79631</v>
      </c>
      <c r="G64" s="25">
        <f t="shared" si="0"/>
        <v>1.5427439999999999</v>
      </c>
      <c r="H64" s="25">
        <f t="shared" si="1"/>
        <v>1.46694769</v>
      </c>
      <c r="I64" s="24">
        <f t="shared" si="2"/>
        <v>1.5427439999999999</v>
      </c>
    </row>
    <row r="65" spans="1:9" x14ac:dyDescent="0.25">
      <c r="A65">
        <v>164</v>
      </c>
      <c r="B65" s="7">
        <v>1.278268</v>
      </c>
      <c r="C65" s="7">
        <v>2.2000000000000002</v>
      </c>
      <c r="D65" s="7">
        <v>9</v>
      </c>
      <c r="E65" s="7">
        <v>26.80348</v>
      </c>
      <c r="F65" s="7">
        <v>64.196520000000007</v>
      </c>
      <c r="G65" s="25">
        <f t="shared" si="0"/>
        <v>1.3592679999999999</v>
      </c>
      <c r="H65" s="25">
        <f t="shared" si="1"/>
        <v>1.35007148</v>
      </c>
      <c r="I65" s="24">
        <f t="shared" si="2"/>
        <v>1.3592679999999999</v>
      </c>
    </row>
    <row r="66" spans="1:9" x14ac:dyDescent="0.25">
      <c r="A66">
        <v>165</v>
      </c>
      <c r="B66" s="7">
        <v>1.3248799999999998</v>
      </c>
      <c r="C66" s="7">
        <v>2</v>
      </c>
      <c r="D66" s="7">
        <v>20</v>
      </c>
      <c r="E66" s="7">
        <v>29.75909</v>
      </c>
      <c r="F66" s="7">
        <v>50.24091</v>
      </c>
      <c r="G66" s="25">
        <f t="shared" ref="G66:G130" si="3">B66+0.009*D66</f>
        <v>1.5048799999999998</v>
      </c>
      <c r="H66" s="25">
        <f t="shared" ref="H66:H130" si="4">B66+(0.005*D66)+(0.001*E66)</f>
        <v>1.4546390899999999</v>
      </c>
      <c r="I66" s="24">
        <f t="shared" ref="I66:I130" si="5">IF(C66&gt;1,G66,H66)</f>
        <v>1.5048799999999998</v>
      </c>
    </row>
    <row r="67" spans="1:9" x14ac:dyDescent="0.25">
      <c r="A67">
        <v>166</v>
      </c>
      <c r="B67" s="7">
        <v>1.2459499999999999</v>
      </c>
      <c r="C67" s="7">
        <v>2.5</v>
      </c>
      <c r="D67" s="7">
        <v>28</v>
      </c>
      <c r="E67" s="7">
        <v>55.643949999999997</v>
      </c>
      <c r="F67" s="7">
        <v>16.35605</v>
      </c>
      <c r="G67" s="25">
        <f t="shared" si="3"/>
        <v>1.4979499999999999</v>
      </c>
      <c r="H67" s="25">
        <f t="shared" si="4"/>
        <v>1.4415939499999997</v>
      </c>
      <c r="I67" s="24">
        <f t="shared" si="5"/>
        <v>1.4979499999999999</v>
      </c>
    </row>
    <row r="68" spans="1:9" x14ac:dyDescent="0.25">
      <c r="A68">
        <v>167</v>
      </c>
      <c r="B68" s="7">
        <v>0.96300033806209795</v>
      </c>
      <c r="C68" s="7">
        <v>5.6</v>
      </c>
      <c r="D68" s="7">
        <v>8</v>
      </c>
      <c r="E68" s="7">
        <v>47.301670000000001</v>
      </c>
      <c r="F68" s="7">
        <v>44.698329999999999</v>
      </c>
      <c r="G68" s="25">
        <f t="shared" si="3"/>
        <v>1.035000338062098</v>
      </c>
      <c r="H68" s="25">
        <f t="shared" si="4"/>
        <v>1.0503020080620979</v>
      </c>
      <c r="I68" s="24">
        <f t="shared" si="5"/>
        <v>1.035000338062098</v>
      </c>
    </row>
    <row r="69" spans="1:9" x14ac:dyDescent="0.25">
      <c r="A69">
        <v>168</v>
      </c>
      <c r="B69" s="7">
        <v>0.99572460713512811</v>
      </c>
      <c r="C69" s="7">
        <v>5</v>
      </c>
      <c r="D69" s="7">
        <v>10</v>
      </c>
      <c r="E69" s="7">
        <v>79.241150000000005</v>
      </c>
      <c r="F69" s="7">
        <v>10.758850000000001</v>
      </c>
      <c r="G69" s="25">
        <f t="shared" si="3"/>
        <v>1.0857246071351281</v>
      </c>
      <c r="H69" s="25">
        <f t="shared" si="4"/>
        <v>1.1249657571351281</v>
      </c>
      <c r="I69" s="24">
        <f t="shared" si="5"/>
        <v>1.0857246071351281</v>
      </c>
    </row>
    <row r="70" spans="1:9" x14ac:dyDescent="0.25">
      <c r="A70">
        <v>169</v>
      </c>
      <c r="B70" s="7">
        <v>1.191014</v>
      </c>
      <c r="C70" s="7">
        <v>3.1</v>
      </c>
      <c r="D70" s="7">
        <v>7</v>
      </c>
      <c r="E70" s="7">
        <v>18.089960000000001</v>
      </c>
      <c r="F70" s="7">
        <v>74.910039999999995</v>
      </c>
      <c r="G70" s="25">
        <f t="shared" si="3"/>
        <v>1.254014</v>
      </c>
      <c r="H70" s="25">
        <f t="shared" si="4"/>
        <v>1.2441039599999999</v>
      </c>
      <c r="I70" s="24">
        <f t="shared" si="5"/>
        <v>1.254014</v>
      </c>
    </row>
    <row r="71" spans="1:9" x14ac:dyDescent="0.25">
      <c r="A71">
        <v>170</v>
      </c>
      <c r="B71" s="7">
        <v>1.2724800000000001</v>
      </c>
      <c r="C71" s="7">
        <v>2</v>
      </c>
      <c r="D71" s="7">
        <v>18</v>
      </c>
      <c r="E71" s="7">
        <v>60.80274</v>
      </c>
      <c r="F71" s="7">
        <v>21.19726</v>
      </c>
      <c r="G71" s="25">
        <f t="shared" si="3"/>
        <v>1.43448</v>
      </c>
      <c r="H71" s="25">
        <f t="shared" si="4"/>
        <v>1.4232827400000001</v>
      </c>
      <c r="I71" s="24">
        <f t="shared" si="5"/>
        <v>1.43448</v>
      </c>
    </row>
    <row r="72" spans="1:9" x14ac:dyDescent="0.25">
      <c r="A72">
        <v>171</v>
      </c>
      <c r="B72" s="7">
        <v>1.0402240060018577</v>
      </c>
      <c r="C72" s="7">
        <v>4</v>
      </c>
      <c r="D72" s="7">
        <v>5</v>
      </c>
      <c r="E72" s="7">
        <v>22.42784</v>
      </c>
      <c r="F72" s="7">
        <v>72.572159999999997</v>
      </c>
      <c r="G72" s="25">
        <f t="shared" si="3"/>
        <v>1.0852240060018576</v>
      </c>
      <c r="H72" s="25">
        <f t="shared" si="4"/>
        <v>1.0876518460018576</v>
      </c>
      <c r="I72" s="24">
        <f t="shared" si="5"/>
        <v>1.0852240060018576</v>
      </c>
    </row>
    <row r="73" spans="1:9" x14ac:dyDescent="0.25">
      <c r="B73" s="7"/>
      <c r="C73" s="7"/>
      <c r="D73" s="7"/>
      <c r="E73" s="7"/>
      <c r="F73" s="7"/>
      <c r="G73" s="25"/>
      <c r="H73" s="25"/>
      <c r="I73" s="24"/>
    </row>
    <row r="74" spans="1:9" x14ac:dyDescent="0.25">
      <c r="A74">
        <v>201</v>
      </c>
      <c r="B74" s="7">
        <v>1.5951820000000001</v>
      </c>
      <c r="C74" s="7">
        <v>0.3</v>
      </c>
      <c r="D74" s="7">
        <v>4</v>
      </c>
      <c r="E74" s="7">
        <v>3.76877</v>
      </c>
      <c r="F74" s="7">
        <v>92.231229999999996</v>
      </c>
      <c r="G74" s="25">
        <f t="shared" si="3"/>
        <v>1.6311820000000001</v>
      </c>
      <c r="H74" s="25">
        <f t="shared" si="4"/>
        <v>1.6189507700000001</v>
      </c>
      <c r="I74" s="24">
        <f t="shared" si="5"/>
        <v>1.6189507700000001</v>
      </c>
    </row>
    <row r="75" spans="1:9" x14ac:dyDescent="0.25">
      <c r="A75">
        <v>202</v>
      </c>
      <c r="B75" s="7">
        <v>1.5808820000000001</v>
      </c>
      <c r="C75" s="7">
        <v>0.3</v>
      </c>
      <c r="D75" s="7">
        <v>5</v>
      </c>
      <c r="E75" s="7">
        <v>13.01557</v>
      </c>
      <c r="F75" s="7">
        <v>81.984430000000003</v>
      </c>
      <c r="G75" s="25">
        <f t="shared" si="3"/>
        <v>1.625882</v>
      </c>
      <c r="H75" s="25">
        <f t="shared" si="4"/>
        <v>1.6188975700000001</v>
      </c>
      <c r="I75" s="24">
        <f t="shared" si="5"/>
        <v>1.6188975700000001</v>
      </c>
    </row>
    <row r="76" spans="1:9" x14ac:dyDescent="0.25">
      <c r="A76">
        <v>203</v>
      </c>
      <c r="B76" s="7">
        <v>1.4533400000000001</v>
      </c>
      <c r="C76" s="7">
        <v>1</v>
      </c>
      <c r="D76" s="7">
        <v>7</v>
      </c>
      <c r="E76" s="7">
        <v>34.450629999999997</v>
      </c>
      <c r="F76" s="7">
        <v>58.549370000000003</v>
      </c>
      <c r="G76" s="25">
        <f t="shared" si="3"/>
        <v>1.51634</v>
      </c>
      <c r="H76" s="25">
        <f t="shared" si="4"/>
        <v>1.52279063</v>
      </c>
      <c r="I76" s="24">
        <f t="shared" si="5"/>
        <v>1.52279063</v>
      </c>
    </row>
    <row r="77" spans="1:9" x14ac:dyDescent="0.25">
      <c r="A77">
        <v>204</v>
      </c>
      <c r="B77" s="7">
        <v>1.5358760000000002</v>
      </c>
      <c r="C77" s="7">
        <v>0.4</v>
      </c>
      <c r="D77" s="7">
        <v>6</v>
      </c>
      <c r="E77" s="7">
        <v>32.55789</v>
      </c>
      <c r="F77" s="7">
        <v>61.44211</v>
      </c>
      <c r="G77" s="25">
        <f t="shared" si="3"/>
        <v>1.5898760000000003</v>
      </c>
      <c r="H77" s="25">
        <f t="shared" si="4"/>
        <v>1.5984338900000004</v>
      </c>
      <c r="I77" s="24">
        <f t="shared" si="5"/>
        <v>1.5984338900000004</v>
      </c>
    </row>
    <row r="78" spans="1:9" x14ac:dyDescent="0.25">
      <c r="A78">
        <v>205</v>
      </c>
      <c r="B78" s="7">
        <v>1.3884220000000003</v>
      </c>
      <c r="C78" s="7">
        <v>1.3</v>
      </c>
      <c r="D78" s="7">
        <v>8</v>
      </c>
      <c r="E78" s="7">
        <v>68.950760000000002</v>
      </c>
      <c r="F78" s="7">
        <v>23.049240000000001</v>
      </c>
      <c r="G78" s="25">
        <f t="shared" si="3"/>
        <v>1.4604220000000003</v>
      </c>
      <c r="H78" s="25">
        <f t="shared" si="4"/>
        <v>1.4973727600000002</v>
      </c>
      <c r="I78" s="24">
        <f t="shared" si="5"/>
        <v>1.4604220000000003</v>
      </c>
    </row>
    <row r="79" spans="1:9" x14ac:dyDescent="0.25">
      <c r="A79">
        <v>206</v>
      </c>
      <c r="B79" s="7">
        <v>1.5768820000000001</v>
      </c>
      <c r="C79" s="7">
        <v>0.3</v>
      </c>
      <c r="D79" s="7">
        <v>30</v>
      </c>
      <c r="E79" s="7">
        <v>59.460030000000003</v>
      </c>
      <c r="F79" s="7">
        <v>10.53997</v>
      </c>
      <c r="G79" s="25">
        <f t="shared" si="3"/>
        <v>1.8468820000000001</v>
      </c>
      <c r="H79" s="25">
        <f t="shared" si="4"/>
        <v>1.7863420300000001</v>
      </c>
      <c r="I79" s="24">
        <f t="shared" si="5"/>
        <v>1.7863420300000001</v>
      </c>
    </row>
    <row r="80" spans="1:9" x14ac:dyDescent="0.25">
      <c r="A80">
        <v>207</v>
      </c>
      <c r="B80" s="7">
        <v>1.5366759999999999</v>
      </c>
      <c r="C80" s="7">
        <v>0.4</v>
      </c>
      <c r="D80" s="7">
        <v>5</v>
      </c>
      <c r="E80" s="7">
        <v>30.539259999999999</v>
      </c>
      <c r="F80" s="7">
        <v>64.460740000000001</v>
      </c>
      <c r="G80" s="25">
        <f t="shared" si="3"/>
        <v>1.5816759999999999</v>
      </c>
      <c r="H80" s="25">
        <f t="shared" si="4"/>
        <v>1.5922152599999999</v>
      </c>
      <c r="I80" s="24">
        <f t="shared" si="5"/>
        <v>1.5922152599999999</v>
      </c>
    </row>
    <row r="81" spans="1:9" x14ac:dyDescent="0.25">
      <c r="A81">
        <v>208</v>
      </c>
      <c r="B81" s="7">
        <v>1.521676</v>
      </c>
      <c r="C81" s="7">
        <v>0.4</v>
      </c>
      <c r="D81" s="7">
        <v>5</v>
      </c>
      <c r="E81" s="7">
        <v>40.353529999999999</v>
      </c>
      <c r="F81" s="7">
        <v>54.646470000000001</v>
      </c>
      <c r="G81" s="25">
        <f t="shared" si="3"/>
        <v>1.566676</v>
      </c>
      <c r="H81" s="25">
        <f t="shared" si="4"/>
        <v>1.5870295299999999</v>
      </c>
      <c r="I81" s="24">
        <f t="shared" si="5"/>
        <v>1.5870295299999999</v>
      </c>
    </row>
    <row r="82" spans="1:9" x14ac:dyDescent="0.25">
      <c r="A82">
        <v>209</v>
      </c>
      <c r="B82" s="7">
        <v>1.5464880000000001</v>
      </c>
      <c r="C82" s="7">
        <v>0.2</v>
      </c>
      <c r="D82" s="7">
        <v>2</v>
      </c>
      <c r="E82" s="7">
        <v>34.440100000000001</v>
      </c>
      <c r="F82" s="7">
        <v>63.559899999999999</v>
      </c>
      <c r="G82" s="25">
        <f t="shared" si="3"/>
        <v>1.5644880000000001</v>
      </c>
      <c r="H82" s="25">
        <f t="shared" si="4"/>
        <v>1.5909281000000002</v>
      </c>
      <c r="I82" s="24">
        <f t="shared" si="5"/>
        <v>1.5909281000000002</v>
      </c>
    </row>
    <row r="83" spans="1:9" x14ac:dyDescent="0.25">
      <c r="A83">
        <v>210</v>
      </c>
      <c r="B83" s="7">
        <v>1.5671759999999999</v>
      </c>
      <c r="C83" s="7">
        <v>0.4</v>
      </c>
      <c r="D83" s="7">
        <v>10</v>
      </c>
      <c r="E83" s="7">
        <v>29.344360000000002</v>
      </c>
      <c r="F83" s="7">
        <v>60.655639999999998</v>
      </c>
      <c r="G83" s="25">
        <f t="shared" si="3"/>
        <v>1.657176</v>
      </c>
      <c r="H83" s="25">
        <f t="shared" si="4"/>
        <v>1.64652036</v>
      </c>
      <c r="I83" s="24">
        <f t="shared" si="5"/>
        <v>1.64652036</v>
      </c>
    </row>
    <row r="84" spans="1:9" x14ac:dyDescent="0.25">
      <c r="A84">
        <v>211</v>
      </c>
      <c r="B84" s="7">
        <v>1.69607</v>
      </c>
      <c r="C84" s="7">
        <v>0.5</v>
      </c>
      <c r="D84" s="7">
        <v>58</v>
      </c>
      <c r="E84" s="7">
        <v>36.152999999999999</v>
      </c>
      <c r="F84" s="7">
        <v>5.8470000000000004</v>
      </c>
      <c r="G84" s="25">
        <f t="shared" si="3"/>
        <v>2.21807</v>
      </c>
      <c r="H84" s="25">
        <f t="shared" si="4"/>
        <v>2.0222229999999999</v>
      </c>
      <c r="I84" s="24">
        <f t="shared" si="5"/>
        <v>2.0222229999999999</v>
      </c>
    </row>
    <row r="85" spans="1:9" x14ac:dyDescent="0.25">
      <c r="A85">
        <v>212</v>
      </c>
      <c r="B85" s="7">
        <v>1.2608499999999998</v>
      </c>
      <c r="C85" s="7">
        <v>2.5</v>
      </c>
      <c r="D85" s="7">
        <v>5</v>
      </c>
      <c r="E85" s="7">
        <v>53.618400000000001</v>
      </c>
      <c r="F85" s="7">
        <v>41.381599999999999</v>
      </c>
      <c r="G85" s="25">
        <f t="shared" si="3"/>
        <v>1.3058499999999997</v>
      </c>
      <c r="H85" s="25">
        <f t="shared" si="4"/>
        <v>1.3394683999999997</v>
      </c>
      <c r="I85" s="24">
        <f t="shared" si="5"/>
        <v>1.3058499999999997</v>
      </c>
    </row>
    <row r="86" spans="1:9" x14ac:dyDescent="0.25">
      <c r="A86">
        <v>213</v>
      </c>
      <c r="B86" s="7">
        <v>1.5295640000000001</v>
      </c>
      <c r="C86" s="7">
        <v>0.6</v>
      </c>
      <c r="D86" s="7">
        <v>29</v>
      </c>
      <c r="E86" s="7">
        <v>58.422469999999997</v>
      </c>
      <c r="F86" s="7">
        <v>12.577529999999999</v>
      </c>
      <c r="G86" s="25">
        <f t="shared" si="3"/>
        <v>1.790564</v>
      </c>
      <c r="H86" s="25">
        <f t="shared" si="4"/>
        <v>1.7329864700000002</v>
      </c>
      <c r="I86" s="24">
        <f t="shared" si="5"/>
        <v>1.7329864700000002</v>
      </c>
    </row>
    <row r="87" spans="1:9" x14ac:dyDescent="0.25">
      <c r="A87">
        <v>214</v>
      </c>
      <c r="B87" s="7">
        <v>1.5665760000000002</v>
      </c>
      <c r="C87" s="7">
        <v>0.4</v>
      </c>
      <c r="D87" s="7">
        <v>7</v>
      </c>
      <c r="E87" s="7">
        <v>17.316559999999999</v>
      </c>
      <c r="F87" s="7">
        <v>75.683440000000004</v>
      </c>
      <c r="G87" s="25">
        <f t="shared" si="3"/>
        <v>1.6295760000000001</v>
      </c>
      <c r="H87" s="25">
        <f t="shared" si="4"/>
        <v>1.6188925600000001</v>
      </c>
      <c r="I87" s="24">
        <f t="shared" si="5"/>
        <v>1.6188925600000001</v>
      </c>
    </row>
    <row r="88" spans="1:9" x14ac:dyDescent="0.25">
      <c r="A88">
        <v>215</v>
      </c>
      <c r="B88" s="7">
        <v>1.543388</v>
      </c>
      <c r="C88" s="7">
        <v>0.2</v>
      </c>
      <c r="D88" s="7">
        <v>4</v>
      </c>
      <c r="E88" s="7">
        <v>40.048990000000003</v>
      </c>
      <c r="F88" s="7">
        <v>55.951009999999997</v>
      </c>
      <c r="G88" s="25">
        <f t="shared" si="3"/>
        <v>1.579388</v>
      </c>
      <c r="H88" s="25">
        <f t="shared" si="4"/>
        <v>1.6034369900000001</v>
      </c>
      <c r="I88" s="24">
        <f t="shared" si="5"/>
        <v>1.6034369900000001</v>
      </c>
    </row>
    <row r="89" spans="1:9" x14ac:dyDescent="0.25">
      <c r="A89">
        <v>216</v>
      </c>
      <c r="B89" s="7">
        <v>1.6318820000000001</v>
      </c>
      <c r="C89" s="7">
        <v>0.3</v>
      </c>
      <c r="D89" s="7">
        <v>35</v>
      </c>
      <c r="E89" s="7">
        <v>58.944789999999998</v>
      </c>
      <c r="F89" s="7">
        <v>6.0552099999999998</v>
      </c>
      <c r="G89" s="25">
        <f t="shared" si="3"/>
        <v>1.946882</v>
      </c>
      <c r="H89" s="25">
        <f t="shared" si="4"/>
        <v>1.8658267900000001</v>
      </c>
      <c r="I89" s="24">
        <f t="shared" si="5"/>
        <v>1.8658267900000001</v>
      </c>
    </row>
    <row r="90" spans="1:9" x14ac:dyDescent="0.25">
      <c r="A90">
        <v>217</v>
      </c>
      <c r="B90" s="7">
        <v>1.5737580000000002</v>
      </c>
      <c r="C90" s="7">
        <v>0.7</v>
      </c>
      <c r="D90" s="7">
        <v>31</v>
      </c>
      <c r="E90" s="7">
        <v>62.068390000000001</v>
      </c>
      <c r="F90" s="7">
        <v>6.93161</v>
      </c>
      <c r="G90" s="25">
        <f t="shared" si="3"/>
        <v>1.8527580000000001</v>
      </c>
      <c r="H90" s="25">
        <f t="shared" si="4"/>
        <v>1.7908263900000003</v>
      </c>
      <c r="I90" s="24">
        <f t="shared" si="5"/>
        <v>1.7908263900000003</v>
      </c>
    </row>
    <row r="91" spans="1:9" x14ac:dyDescent="0.25">
      <c r="A91">
        <v>218</v>
      </c>
      <c r="B91" s="7">
        <v>1.556276</v>
      </c>
      <c r="C91" s="7">
        <v>0.4</v>
      </c>
      <c r="D91" s="7">
        <v>3</v>
      </c>
      <c r="E91" s="7">
        <v>17.77046</v>
      </c>
      <c r="F91" s="7">
        <v>79.22954</v>
      </c>
      <c r="G91" s="25">
        <f t="shared" si="3"/>
        <v>1.5832759999999999</v>
      </c>
      <c r="H91" s="25">
        <f t="shared" si="4"/>
        <v>1.5890464599999998</v>
      </c>
      <c r="I91" s="24">
        <f t="shared" si="5"/>
        <v>1.5890464599999998</v>
      </c>
    </row>
    <row r="92" spans="1:9" x14ac:dyDescent="0.25">
      <c r="A92">
        <v>219</v>
      </c>
      <c r="B92" s="7">
        <v>1.6244700000000001</v>
      </c>
      <c r="C92" s="7">
        <v>0.5</v>
      </c>
      <c r="D92" s="7">
        <v>5</v>
      </c>
      <c r="E92" s="7">
        <v>9.1357400000000002</v>
      </c>
      <c r="F92" s="7">
        <v>85.864260000000002</v>
      </c>
      <c r="G92" s="25">
        <f t="shared" si="3"/>
        <v>1.66947</v>
      </c>
      <c r="H92" s="25">
        <f t="shared" si="4"/>
        <v>1.6586057400000001</v>
      </c>
      <c r="I92" s="24">
        <f t="shared" si="5"/>
        <v>1.6586057400000001</v>
      </c>
    </row>
    <row r="93" spans="1:9" x14ac:dyDescent="0.25">
      <c r="A93">
        <v>220</v>
      </c>
      <c r="B93" s="7">
        <v>1.3787039999999999</v>
      </c>
      <c r="C93" s="7">
        <v>1.6</v>
      </c>
      <c r="D93" s="7">
        <v>10</v>
      </c>
      <c r="E93" s="7">
        <v>51.221629999999998</v>
      </c>
      <c r="F93" s="7">
        <v>38.778370000000002</v>
      </c>
      <c r="G93" s="25">
        <f t="shared" si="3"/>
        <v>1.468704</v>
      </c>
      <c r="H93" s="25">
        <f t="shared" si="4"/>
        <v>1.4799256299999999</v>
      </c>
      <c r="I93" s="24">
        <f t="shared" si="5"/>
        <v>1.468704</v>
      </c>
    </row>
    <row r="94" spans="1:9" x14ac:dyDescent="0.25">
      <c r="A94">
        <v>221</v>
      </c>
      <c r="B94" s="7">
        <v>0.17408197497753594</v>
      </c>
      <c r="C94" s="7">
        <v>40</v>
      </c>
      <c r="D94" s="7">
        <v>0</v>
      </c>
      <c r="E94" s="7">
        <v>0</v>
      </c>
      <c r="F94" s="7">
        <v>0</v>
      </c>
      <c r="G94" s="25">
        <f t="shared" si="3"/>
        <v>0.17408197497753594</v>
      </c>
      <c r="H94" s="25">
        <f t="shared" si="4"/>
        <v>0.17408197497753594</v>
      </c>
      <c r="I94" s="24">
        <f t="shared" si="5"/>
        <v>0.17408197497753594</v>
      </c>
    </row>
    <row r="95" spans="1:9" x14ac:dyDescent="0.25">
      <c r="A95">
        <v>222</v>
      </c>
      <c r="B95" s="7">
        <v>0.17408197497753594</v>
      </c>
      <c r="C95" s="7">
        <v>40</v>
      </c>
      <c r="D95" s="7">
        <v>0</v>
      </c>
      <c r="E95" s="7">
        <v>0</v>
      </c>
      <c r="F95" s="7">
        <v>0</v>
      </c>
      <c r="G95" s="25">
        <f t="shared" si="3"/>
        <v>0.17408197497753594</v>
      </c>
      <c r="H95" s="25">
        <f t="shared" si="4"/>
        <v>0.17408197497753594</v>
      </c>
      <c r="I95" s="24">
        <f t="shared" si="5"/>
        <v>0.17408197497753594</v>
      </c>
    </row>
    <row r="96" spans="1:9" x14ac:dyDescent="0.25">
      <c r="A96">
        <v>223</v>
      </c>
      <c r="B96" s="7">
        <v>0.17408197497753594</v>
      </c>
      <c r="C96" s="7">
        <v>40</v>
      </c>
      <c r="D96" s="7">
        <v>0</v>
      </c>
      <c r="E96" s="7">
        <v>0</v>
      </c>
      <c r="F96" s="7">
        <v>0</v>
      </c>
      <c r="G96" s="25">
        <f t="shared" si="3"/>
        <v>0.17408197497753594</v>
      </c>
      <c r="H96" s="25">
        <f t="shared" si="4"/>
        <v>0.17408197497753594</v>
      </c>
      <c r="I96" s="24">
        <f t="shared" si="5"/>
        <v>0.17408197497753594</v>
      </c>
    </row>
    <row r="97" spans="1:9" x14ac:dyDescent="0.25">
      <c r="A97">
        <v>224</v>
      </c>
      <c r="B97" s="7">
        <v>0.17408197497753594</v>
      </c>
      <c r="C97" s="7">
        <v>40</v>
      </c>
      <c r="D97" s="7">
        <v>0</v>
      </c>
      <c r="E97" s="7">
        <v>0</v>
      </c>
      <c r="F97" s="7">
        <v>0</v>
      </c>
      <c r="G97" s="25">
        <f t="shared" si="3"/>
        <v>0.17408197497753594</v>
      </c>
      <c r="H97" s="25">
        <f t="shared" si="4"/>
        <v>0.17408197497753594</v>
      </c>
      <c r="I97" s="24">
        <f t="shared" si="5"/>
        <v>0.17408197497753594</v>
      </c>
    </row>
    <row r="98" spans="1:9" x14ac:dyDescent="0.25">
      <c r="A98">
        <v>225</v>
      </c>
      <c r="B98" s="7">
        <v>0.17408197497753594</v>
      </c>
      <c r="C98" s="7">
        <v>40</v>
      </c>
      <c r="D98" s="7">
        <v>0</v>
      </c>
      <c r="E98" s="7">
        <v>0</v>
      </c>
      <c r="F98" s="7">
        <v>0</v>
      </c>
      <c r="G98" s="25">
        <f t="shared" si="3"/>
        <v>0.17408197497753594</v>
      </c>
      <c r="H98" s="25">
        <f t="shared" si="4"/>
        <v>0.17408197497753594</v>
      </c>
      <c r="I98" s="24">
        <f t="shared" si="5"/>
        <v>0.17408197497753594</v>
      </c>
    </row>
    <row r="99" spans="1:9" x14ac:dyDescent="0.25">
      <c r="A99">
        <v>226</v>
      </c>
      <c r="B99" s="7">
        <v>0.17408197497753594</v>
      </c>
      <c r="C99" s="7">
        <v>40</v>
      </c>
      <c r="D99" s="7">
        <v>0</v>
      </c>
      <c r="E99" s="7">
        <v>0</v>
      </c>
      <c r="F99" s="7">
        <v>0</v>
      </c>
      <c r="G99" s="25">
        <f t="shared" si="3"/>
        <v>0.17408197497753594</v>
      </c>
      <c r="H99" s="25">
        <f t="shared" si="4"/>
        <v>0.17408197497753594</v>
      </c>
      <c r="I99" s="24">
        <f t="shared" si="5"/>
        <v>0.17408197497753594</v>
      </c>
    </row>
    <row r="100" spans="1:9" x14ac:dyDescent="0.25">
      <c r="A100">
        <v>227</v>
      </c>
      <c r="B100" s="7">
        <v>0.17408197497753594</v>
      </c>
      <c r="C100" s="7">
        <v>40</v>
      </c>
      <c r="D100" s="7">
        <v>0</v>
      </c>
      <c r="E100" s="7">
        <v>0</v>
      </c>
      <c r="F100" s="7">
        <v>0</v>
      </c>
      <c r="G100" s="25">
        <f t="shared" si="3"/>
        <v>0.17408197497753594</v>
      </c>
      <c r="H100" s="25">
        <f t="shared" si="4"/>
        <v>0.17408197497753594</v>
      </c>
      <c r="I100" s="24">
        <f t="shared" si="5"/>
        <v>0.17408197497753594</v>
      </c>
    </row>
    <row r="101" spans="1:9" x14ac:dyDescent="0.25">
      <c r="A101">
        <v>228</v>
      </c>
      <c r="B101" s="7">
        <v>1.6664940000000001</v>
      </c>
      <c r="C101" s="7">
        <v>0.1</v>
      </c>
      <c r="D101" s="7">
        <v>1</v>
      </c>
      <c r="E101" s="7">
        <v>4.9309700000000003</v>
      </c>
      <c r="F101" s="7">
        <v>94.069029999999998</v>
      </c>
      <c r="G101" s="25">
        <f t="shared" si="3"/>
        <v>1.675494</v>
      </c>
      <c r="H101" s="25">
        <f t="shared" si="4"/>
        <v>1.67642497</v>
      </c>
      <c r="I101" s="24">
        <f t="shared" si="5"/>
        <v>1.67642497</v>
      </c>
    </row>
    <row r="102" spans="1:9" x14ac:dyDescent="0.25">
      <c r="A102">
        <v>229</v>
      </c>
      <c r="B102" s="7">
        <v>1.4575580000000001</v>
      </c>
      <c r="C102" s="7">
        <v>0.7</v>
      </c>
      <c r="D102" s="7">
        <v>15</v>
      </c>
      <c r="E102" s="7">
        <v>75.201120000000003</v>
      </c>
      <c r="F102" s="7">
        <v>9.7988800000000005</v>
      </c>
      <c r="G102" s="25">
        <f t="shared" si="3"/>
        <v>1.5925580000000001</v>
      </c>
      <c r="H102" s="25">
        <f t="shared" si="4"/>
        <v>1.6077591200000001</v>
      </c>
      <c r="I102" s="24">
        <f t="shared" si="5"/>
        <v>1.6077591200000001</v>
      </c>
    </row>
    <row r="103" spans="1:9" x14ac:dyDescent="0.25">
      <c r="A103">
        <v>230</v>
      </c>
      <c r="B103" s="7">
        <v>1.4380580000000001</v>
      </c>
      <c r="C103" s="7">
        <v>0.7</v>
      </c>
      <c r="D103" s="7">
        <v>15</v>
      </c>
      <c r="E103" s="7">
        <v>75.201120000000003</v>
      </c>
      <c r="F103" s="7">
        <v>9.7988800000000005</v>
      </c>
      <c r="G103" s="25">
        <f t="shared" si="3"/>
        <v>1.5730580000000001</v>
      </c>
      <c r="H103" s="25">
        <f t="shared" si="4"/>
        <v>1.58825912</v>
      </c>
      <c r="I103" s="24">
        <f t="shared" si="5"/>
        <v>1.58825912</v>
      </c>
    </row>
    <row r="104" spans="1:9" x14ac:dyDescent="0.25">
      <c r="A104">
        <v>231</v>
      </c>
      <c r="B104" s="7">
        <v>1.2689079999999999</v>
      </c>
      <c r="C104" s="7">
        <v>3.2</v>
      </c>
      <c r="D104" s="7">
        <v>30</v>
      </c>
      <c r="E104" s="7">
        <v>52.913209999999999</v>
      </c>
      <c r="F104" s="7">
        <v>17.086790000000001</v>
      </c>
      <c r="G104" s="25">
        <f t="shared" si="3"/>
        <v>1.5389079999999999</v>
      </c>
      <c r="H104" s="25">
        <f t="shared" si="4"/>
        <v>1.4718212099999999</v>
      </c>
      <c r="I104" s="24">
        <f t="shared" si="5"/>
        <v>1.5389079999999999</v>
      </c>
    </row>
    <row r="105" spans="1:9" x14ac:dyDescent="0.25">
      <c r="A105">
        <v>232</v>
      </c>
      <c r="B105" s="7">
        <v>1.5253760000000003</v>
      </c>
      <c r="C105" s="7">
        <v>0.4</v>
      </c>
      <c r="D105" s="7">
        <v>6</v>
      </c>
      <c r="E105" s="7">
        <v>39.035220000000002</v>
      </c>
      <c r="F105" s="7">
        <v>54.964779999999998</v>
      </c>
      <c r="G105" s="25">
        <f t="shared" si="3"/>
        <v>1.5793760000000003</v>
      </c>
      <c r="H105" s="25">
        <f t="shared" si="4"/>
        <v>1.5944112200000002</v>
      </c>
      <c r="I105" s="24">
        <f t="shared" si="5"/>
        <v>1.5944112200000002</v>
      </c>
    </row>
    <row r="106" spans="1:9" x14ac:dyDescent="0.25">
      <c r="A106">
        <v>233</v>
      </c>
      <c r="B106" s="7">
        <v>1.5697820000000002</v>
      </c>
      <c r="C106" s="7">
        <v>0.3</v>
      </c>
      <c r="D106" s="7">
        <v>2</v>
      </c>
      <c r="E106" s="7">
        <v>15.277150000000001</v>
      </c>
      <c r="F106" s="7">
        <v>82.722849999999994</v>
      </c>
      <c r="G106" s="25">
        <f t="shared" si="3"/>
        <v>1.5877820000000002</v>
      </c>
      <c r="H106" s="25">
        <f t="shared" si="4"/>
        <v>1.5950591500000002</v>
      </c>
      <c r="I106" s="24">
        <f t="shared" si="5"/>
        <v>1.5950591500000002</v>
      </c>
    </row>
    <row r="107" spans="1:9" x14ac:dyDescent="0.25">
      <c r="A107">
        <v>234</v>
      </c>
      <c r="B107" s="7">
        <v>1.5545820000000004</v>
      </c>
      <c r="C107" s="7">
        <v>0.3</v>
      </c>
      <c r="D107" s="7">
        <v>6</v>
      </c>
      <c r="E107" s="7">
        <v>28.979659999999999</v>
      </c>
      <c r="F107" s="7">
        <v>65.020340000000004</v>
      </c>
      <c r="G107" s="25">
        <f t="shared" si="3"/>
        <v>1.6085820000000004</v>
      </c>
      <c r="H107" s="25">
        <f t="shared" si="4"/>
        <v>1.6135616600000005</v>
      </c>
      <c r="I107" s="24">
        <f t="shared" si="5"/>
        <v>1.6135616600000005</v>
      </c>
    </row>
    <row r="108" spans="1:9" x14ac:dyDescent="0.25">
      <c r="A108">
        <v>235</v>
      </c>
      <c r="B108" s="7">
        <v>1.5510699999999999</v>
      </c>
      <c r="C108" s="7">
        <v>0.5</v>
      </c>
      <c r="D108" s="7">
        <v>3</v>
      </c>
      <c r="E108" s="7">
        <v>14.436540000000001</v>
      </c>
      <c r="F108" s="7">
        <v>82.563460000000006</v>
      </c>
      <c r="G108" s="25">
        <f t="shared" si="3"/>
        <v>1.5780699999999999</v>
      </c>
      <c r="H108" s="25">
        <f t="shared" si="4"/>
        <v>1.5805065399999998</v>
      </c>
      <c r="I108" s="24">
        <f t="shared" si="5"/>
        <v>1.5805065399999998</v>
      </c>
    </row>
    <row r="109" spans="1:9" x14ac:dyDescent="0.25">
      <c r="A109">
        <v>236</v>
      </c>
      <c r="B109" s="7">
        <v>1.5099640000000001</v>
      </c>
      <c r="C109" s="7">
        <v>0.6</v>
      </c>
      <c r="D109" s="7">
        <v>6</v>
      </c>
      <c r="E109" s="7">
        <v>20.015720000000002</v>
      </c>
      <c r="F109" s="7">
        <v>73.984279999999998</v>
      </c>
      <c r="G109" s="25">
        <f t="shared" si="3"/>
        <v>1.5639640000000001</v>
      </c>
      <c r="H109" s="25">
        <f t="shared" si="4"/>
        <v>1.5599797200000001</v>
      </c>
      <c r="I109" s="24">
        <f t="shared" si="5"/>
        <v>1.5599797200000001</v>
      </c>
    </row>
    <row r="110" spans="1:9" x14ac:dyDescent="0.25">
      <c r="A110">
        <v>237</v>
      </c>
      <c r="B110" s="7">
        <v>1.5444580000000001</v>
      </c>
      <c r="C110" s="7">
        <v>0.7</v>
      </c>
      <c r="D110" s="7">
        <v>2</v>
      </c>
      <c r="E110" s="7">
        <v>4.58019</v>
      </c>
      <c r="F110" s="7">
        <v>93.419809999999998</v>
      </c>
      <c r="G110" s="25">
        <f t="shared" si="3"/>
        <v>1.5624580000000001</v>
      </c>
      <c r="H110" s="25">
        <f t="shared" si="4"/>
        <v>1.5590381900000001</v>
      </c>
      <c r="I110" s="24">
        <f t="shared" si="5"/>
        <v>1.5590381900000001</v>
      </c>
    </row>
    <row r="111" spans="1:9" x14ac:dyDescent="0.25">
      <c r="A111">
        <v>238</v>
      </c>
      <c r="B111" s="7">
        <v>1.5089459999999999</v>
      </c>
      <c r="C111" s="7">
        <v>0.9</v>
      </c>
      <c r="D111" s="7">
        <v>4</v>
      </c>
      <c r="E111" s="7">
        <v>7.6194199999999999</v>
      </c>
      <c r="F111" s="7">
        <v>88.380579999999995</v>
      </c>
      <c r="G111" s="25">
        <f t="shared" si="3"/>
        <v>1.5449459999999999</v>
      </c>
      <c r="H111" s="25">
        <f t="shared" si="4"/>
        <v>1.5365654199999998</v>
      </c>
      <c r="I111" s="24">
        <f t="shared" si="5"/>
        <v>1.5365654199999998</v>
      </c>
    </row>
    <row r="112" spans="1:9" x14ac:dyDescent="0.25">
      <c r="A112">
        <v>239</v>
      </c>
      <c r="B112" s="7">
        <v>1.5590820000000001</v>
      </c>
      <c r="C112" s="7">
        <v>0.3</v>
      </c>
      <c r="D112" s="7">
        <v>1</v>
      </c>
      <c r="E112" s="7">
        <v>12.207929999999999</v>
      </c>
      <c r="F112" s="7">
        <v>86.792069999999995</v>
      </c>
      <c r="G112" s="25">
        <f t="shared" si="3"/>
        <v>1.568082</v>
      </c>
      <c r="H112" s="25">
        <f t="shared" si="4"/>
        <v>1.57628993</v>
      </c>
      <c r="I112" s="24">
        <f t="shared" si="5"/>
        <v>1.57628993</v>
      </c>
    </row>
    <row r="113" spans="1:9" x14ac:dyDescent="0.25">
      <c r="A113">
        <v>240</v>
      </c>
      <c r="B113" s="7">
        <v>1.4091039999999999</v>
      </c>
      <c r="C113" s="7">
        <v>1.6</v>
      </c>
      <c r="D113" s="7">
        <v>2</v>
      </c>
      <c r="E113" s="7">
        <v>23.235140000000001</v>
      </c>
      <c r="F113" s="7">
        <v>74.764859999999999</v>
      </c>
      <c r="G113" s="25">
        <f t="shared" si="3"/>
        <v>1.4271039999999999</v>
      </c>
      <c r="H113" s="25">
        <f t="shared" si="4"/>
        <v>1.4423391399999999</v>
      </c>
      <c r="I113" s="24">
        <f t="shared" si="5"/>
        <v>1.4271039999999999</v>
      </c>
    </row>
    <row r="114" spans="1:9" x14ac:dyDescent="0.25">
      <c r="A114">
        <v>241</v>
      </c>
      <c r="B114" s="7">
        <v>1.4091039999999999</v>
      </c>
      <c r="C114" s="7">
        <v>1.6</v>
      </c>
      <c r="D114" s="7">
        <v>2</v>
      </c>
      <c r="E114" s="7">
        <v>23.235140000000001</v>
      </c>
      <c r="F114" s="7">
        <v>74.764859999999999</v>
      </c>
      <c r="G114" s="25">
        <f t="shared" si="3"/>
        <v>1.4271039999999999</v>
      </c>
      <c r="H114" s="25">
        <f t="shared" si="4"/>
        <v>1.4423391399999999</v>
      </c>
      <c r="I114" s="24">
        <f t="shared" si="5"/>
        <v>1.4271039999999999</v>
      </c>
    </row>
    <row r="115" spans="1:9" x14ac:dyDescent="0.25">
      <c r="A115">
        <v>242</v>
      </c>
      <c r="B115" s="7">
        <v>1.473422</v>
      </c>
      <c r="C115" s="7">
        <v>1.3</v>
      </c>
      <c r="D115" s="7">
        <v>3</v>
      </c>
      <c r="E115" s="7">
        <v>8.5409500000000005</v>
      </c>
      <c r="F115" s="7">
        <v>88.459050000000005</v>
      </c>
      <c r="G115" s="25">
        <f t="shared" si="3"/>
        <v>1.5004219999999999</v>
      </c>
      <c r="H115" s="25">
        <f t="shared" si="4"/>
        <v>1.4969629499999999</v>
      </c>
      <c r="I115" s="24">
        <f t="shared" si="5"/>
        <v>1.5004219999999999</v>
      </c>
    </row>
    <row r="116" spans="1:9" x14ac:dyDescent="0.25">
      <c r="A116">
        <v>243</v>
      </c>
      <c r="B116" s="7">
        <v>1.4543280000000003</v>
      </c>
      <c r="C116" s="7">
        <v>1.2</v>
      </c>
      <c r="D116" s="7">
        <v>9</v>
      </c>
      <c r="E116" s="7">
        <v>29.587679999999999</v>
      </c>
      <c r="F116" s="7">
        <v>61.412320000000001</v>
      </c>
      <c r="G116" s="25">
        <f t="shared" si="3"/>
        <v>1.5353280000000002</v>
      </c>
      <c r="H116" s="25">
        <f t="shared" si="4"/>
        <v>1.5289156800000001</v>
      </c>
      <c r="I116" s="24">
        <f t="shared" si="5"/>
        <v>1.5353280000000002</v>
      </c>
    </row>
    <row r="117" spans="1:9" x14ac:dyDescent="0.25">
      <c r="A117">
        <v>244</v>
      </c>
      <c r="B117" s="7">
        <v>1.527682</v>
      </c>
      <c r="C117" s="7">
        <v>0.3</v>
      </c>
      <c r="D117" s="7">
        <v>4</v>
      </c>
      <c r="E117" s="7">
        <v>83.449219999999997</v>
      </c>
      <c r="F117" s="7">
        <v>12.55078</v>
      </c>
      <c r="G117" s="25">
        <f t="shared" si="3"/>
        <v>1.563682</v>
      </c>
      <c r="H117" s="25">
        <f t="shared" si="4"/>
        <v>1.6311312200000001</v>
      </c>
      <c r="I117" s="24">
        <f t="shared" si="5"/>
        <v>1.6311312200000001</v>
      </c>
    </row>
    <row r="118" spans="1:9" x14ac:dyDescent="0.25">
      <c r="A118">
        <v>245</v>
      </c>
      <c r="B118" s="7">
        <v>1.5810759999999999</v>
      </c>
      <c r="C118" s="7">
        <v>0.4</v>
      </c>
      <c r="D118" s="7">
        <v>2</v>
      </c>
      <c r="E118" s="7">
        <v>13.31457</v>
      </c>
      <c r="F118" s="7">
        <v>84.685429999999997</v>
      </c>
      <c r="G118" s="25">
        <f t="shared" si="3"/>
        <v>1.5990759999999999</v>
      </c>
      <c r="H118" s="25">
        <f t="shared" si="4"/>
        <v>1.6043905699999998</v>
      </c>
      <c r="I118" s="24">
        <f t="shared" si="5"/>
        <v>1.6043905699999998</v>
      </c>
    </row>
    <row r="119" spans="1:9" x14ac:dyDescent="0.25">
      <c r="A119">
        <v>246</v>
      </c>
      <c r="B119" s="7">
        <v>1.5810759999999999</v>
      </c>
      <c r="C119" s="7">
        <v>0.4</v>
      </c>
      <c r="D119" s="7">
        <v>2</v>
      </c>
      <c r="E119" s="7">
        <v>13.31457</v>
      </c>
      <c r="F119" s="7">
        <v>84.685429999999997</v>
      </c>
      <c r="G119" s="25">
        <f t="shared" si="3"/>
        <v>1.5990759999999999</v>
      </c>
      <c r="H119" s="25">
        <f t="shared" si="4"/>
        <v>1.6043905699999998</v>
      </c>
      <c r="I119" s="24">
        <f t="shared" si="5"/>
        <v>1.6043905699999998</v>
      </c>
    </row>
    <row r="120" spans="1:9" x14ac:dyDescent="0.25">
      <c r="A120">
        <v>247</v>
      </c>
      <c r="B120" s="7">
        <v>1.5535760000000001</v>
      </c>
      <c r="C120" s="7">
        <v>0.4</v>
      </c>
      <c r="D120" s="7">
        <v>7</v>
      </c>
      <c r="E120" s="7">
        <v>17.316559999999999</v>
      </c>
      <c r="F120" s="7">
        <v>75.683440000000004</v>
      </c>
      <c r="G120" s="25">
        <f t="shared" si="3"/>
        <v>1.616576</v>
      </c>
      <c r="H120" s="25">
        <f t="shared" si="4"/>
        <v>1.60589256</v>
      </c>
      <c r="I120" s="24">
        <f t="shared" si="5"/>
        <v>1.60589256</v>
      </c>
    </row>
    <row r="121" spans="1:9" x14ac:dyDescent="0.25">
      <c r="A121">
        <v>248</v>
      </c>
      <c r="B121" s="7">
        <v>1.5423820000000001</v>
      </c>
      <c r="C121" s="7">
        <v>0.3</v>
      </c>
      <c r="D121" s="7">
        <v>25</v>
      </c>
      <c r="E121" s="7">
        <v>65.624669999999995</v>
      </c>
      <c r="F121" s="7">
        <v>9.3753299999999999</v>
      </c>
      <c r="G121" s="25">
        <f t="shared" si="3"/>
        <v>1.767382</v>
      </c>
      <c r="H121" s="25">
        <f t="shared" si="4"/>
        <v>1.7330066700000002</v>
      </c>
      <c r="I121" s="24">
        <f t="shared" si="5"/>
        <v>1.7330066700000002</v>
      </c>
    </row>
    <row r="122" spans="1:9" x14ac:dyDescent="0.25">
      <c r="A122">
        <v>249</v>
      </c>
      <c r="B122" s="7">
        <v>1.5622820000000002</v>
      </c>
      <c r="C122" s="7">
        <v>0.3</v>
      </c>
      <c r="D122" s="7">
        <v>2</v>
      </c>
      <c r="E122" s="7">
        <v>18.68984</v>
      </c>
      <c r="F122" s="7">
        <v>79.310159999999996</v>
      </c>
      <c r="G122" s="25">
        <f t="shared" si="3"/>
        <v>1.5802820000000002</v>
      </c>
      <c r="H122" s="25">
        <f t="shared" si="4"/>
        <v>1.5909718400000001</v>
      </c>
      <c r="I122" s="24">
        <f t="shared" si="5"/>
        <v>1.5909718400000001</v>
      </c>
    </row>
    <row r="123" spans="1:9" x14ac:dyDescent="0.25">
      <c r="A123">
        <v>250</v>
      </c>
      <c r="B123" s="7">
        <v>1.5125820000000003</v>
      </c>
      <c r="C123" s="7">
        <v>0.3</v>
      </c>
      <c r="D123" s="7">
        <v>6</v>
      </c>
      <c r="E123" s="7">
        <v>51.213290000000001</v>
      </c>
      <c r="F123" s="7">
        <v>42.786709999999999</v>
      </c>
      <c r="G123" s="25">
        <f t="shared" si="3"/>
        <v>1.5665820000000004</v>
      </c>
      <c r="H123" s="25">
        <f t="shared" si="4"/>
        <v>1.5937952900000003</v>
      </c>
      <c r="I123" s="24">
        <f t="shared" si="5"/>
        <v>1.5937952900000003</v>
      </c>
    </row>
    <row r="124" spans="1:9" x14ac:dyDescent="0.25">
      <c r="A124">
        <v>251</v>
      </c>
      <c r="B124" s="7">
        <v>1.5743879999999999</v>
      </c>
      <c r="C124" s="7">
        <v>0.2</v>
      </c>
      <c r="D124" s="7">
        <v>14</v>
      </c>
      <c r="E124" s="7">
        <v>34.244929999999997</v>
      </c>
      <c r="F124" s="7">
        <v>51.755070000000003</v>
      </c>
      <c r="G124" s="25">
        <f t="shared" si="3"/>
        <v>1.7003879999999998</v>
      </c>
      <c r="H124" s="25">
        <f t="shared" si="4"/>
        <v>1.67863293</v>
      </c>
      <c r="I124" s="24">
        <f t="shared" si="5"/>
        <v>1.67863293</v>
      </c>
    </row>
    <row r="125" spans="1:9" x14ac:dyDescent="0.25">
      <c r="A125">
        <v>252</v>
      </c>
      <c r="B125" s="7">
        <v>1.6442699999999999</v>
      </c>
      <c r="C125" s="7">
        <v>0.5</v>
      </c>
      <c r="D125" s="7">
        <v>59</v>
      </c>
      <c r="E125" s="7">
        <v>35.855159999999998</v>
      </c>
      <c r="F125" s="7">
        <v>5.1448400000000003</v>
      </c>
      <c r="G125" s="25">
        <f t="shared" si="3"/>
        <v>2.1752699999999998</v>
      </c>
      <c r="H125" s="25">
        <f t="shared" si="4"/>
        <v>1.9751251599999997</v>
      </c>
      <c r="I125" s="24">
        <f t="shared" si="5"/>
        <v>1.9751251599999997</v>
      </c>
    </row>
    <row r="126" spans="1:9" x14ac:dyDescent="0.25">
      <c r="A126">
        <v>253</v>
      </c>
      <c r="B126" s="7">
        <v>1.7007880000000002</v>
      </c>
      <c r="C126" s="7">
        <v>0.2</v>
      </c>
      <c r="D126" s="7">
        <v>51</v>
      </c>
      <c r="E126" s="7">
        <v>42.618609999999997</v>
      </c>
      <c r="F126" s="7">
        <v>6.3813899999999997</v>
      </c>
      <c r="G126" s="25">
        <f t="shared" si="3"/>
        <v>2.1597880000000003</v>
      </c>
      <c r="H126" s="25">
        <f t="shared" si="4"/>
        <v>1.99840661</v>
      </c>
      <c r="I126" s="24">
        <f t="shared" si="5"/>
        <v>1.99840661</v>
      </c>
    </row>
    <row r="127" spans="1:9" x14ac:dyDescent="0.25">
      <c r="A127">
        <v>254</v>
      </c>
      <c r="B127" s="7">
        <v>1.5942940000000001</v>
      </c>
      <c r="C127" s="7">
        <v>0.1</v>
      </c>
      <c r="D127" s="7">
        <v>20</v>
      </c>
      <c r="E127" s="7">
        <v>40.929139999999997</v>
      </c>
      <c r="F127" s="7">
        <v>39.070860000000003</v>
      </c>
      <c r="G127" s="25">
        <f t="shared" si="3"/>
        <v>1.774294</v>
      </c>
      <c r="H127" s="25">
        <f t="shared" si="4"/>
        <v>1.7352231400000002</v>
      </c>
      <c r="I127" s="24">
        <f t="shared" si="5"/>
        <v>1.7352231400000002</v>
      </c>
    </row>
    <row r="128" spans="1:9" x14ac:dyDescent="0.25">
      <c r="A128">
        <v>255</v>
      </c>
      <c r="B128" s="7">
        <v>1.56067</v>
      </c>
      <c r="C128" s="7">
        <v>0.5</v>
      </c>
      <c r="D128" s="7">
        <v>36</v>
      </c>
      <c r="E128" s="7">
        <v>55.663699999999999</v>
      </c>
      <c r="F128" s="7">
        <v>8.3362999999999996</v>
      </c>
      <c r="G128" s="25">
        <f t="shared" si="3"/>
        <v>1.8846699999999998</v>
      </c>
      <c r="H128" s="25">
        <f t="shared" si="4"/>
        <v>1.7963336999999999</v>
      </c>
      <c r="I128" s="24">
        <f t="shared" si="5"/>
        <v>1.7963336999999999</v>
      </c>
    </row>
    <row r="129" spans="1:9" x14ac:dyDescent="0.25">
      <c r="A129">
        <v>256</v>
      </c>
      <c r="B129" s="7">
        <v>1.56067</v>
      </c>
      <c r="C129" s="7">
        <v>0.5</v>
      </c>
      <c r="D129" s="7">
        <v>36</v>
      </c>
      <c r="E129" s="7">
        <v>55.663699999999999</v>
      </c>
      <c r="F129" s="7">
        <v>8.3362999999999996</v>
      </c>
      <c r="G129" s="25">
        <f t="shared" si="3"/>
        <v>1.8846699999999998</v>
      </c>
      <c r="H129" s="25">
        <f t="shared" si="4"/>
        <v>1.7963336999999999</v>
      </c>
      <c r="I129" s="24">
        <f t="shared" si="5"/>
        <v>1.7963336999999999</v>
      </c>
    </row>
    <row r="130" spans="1:9" x14ac:dyDescent="0.25">
      <c r="A130">
        <v>257</v>
      </c>
      <c r="B130" s="7">
        <v>1.543388</v>
      </c>
      <c r="C130" s="7">
        <v>0.2</v>
      </c>
      <c r="D130" s="7">
        <v>4</v>
      </c>
      <c r="E130" s="7">
        <v>40.048990000000003</v>
      </c>
      <c r="F130" s="7">
        <v>55.951009999999997</v>
      </c>
      <c r="G130" s="25">
        <f t="shared" si="3"/>
        <v>1.579388</v>
      </c>
      <c r="H130" s="25">
        <f t="shared" si="4"/>
        <v>1.6034369900000001</v>
      </c>
      <c r="I130" s="24">
        <f t="shared" si="5"/>
        <v>1.6034369900000001</v>
      </c>
    </row>
    <row r="131" spans="1:9" x14ac:dyDescent="0.25">
      <c r="A131">
        <v>258</v>
      </c>
      <c r="B131" s="7">
        <v>1.581782</v>
      </c>
      <c r="C131" s="7">
        <v>0.3</v>
      </c>
      <c r="D131" s="7">
        <v>2</v>
      </c>
      <c r="E131" s="7">
        <v>18.68984</v>
      </c>
      <c r="F131" s="7">
        <v>79.310159999999996</v>
      </c>
      <c r="G131" s="25">
        <f t="shared" ref="G131:G195" si="6">B131+0.009*D131</f>
        <v>1.599782</v>
      </c>
      <c r="H131" s="25">
        <f t="shared" ref="H131:H195" si="7">B131+(0.005*D131)+(0.001*E131)</f>
        <v>1.61047184</v>
      </c>
      <c r="I131" s="24">
        <f t="shared" ref="I131:I195" si="8">IF(C131&gt;1,G131,H131)</f>
        <v>1.61047184</v>
      </c>
    </row>
    <row r="132" spans="1:9" x14ac:dyDescent="0.25">
      <c r="A132">
        <v>259</v>
      </c>
      <c r="B132" s="7">
        <v>1.5476699999999999</v>
      </c>
      <c r="C132" s="7">
        <v>0.5</v>
      </c>
      <c r="D132" s="7">
        <v>36</v>
      </c>
      <c r="E132" s="7">
        <v>55.663699999999999</v>
      </c>
      <c r="F132" s="7">
        <v>8.3362999999999996</v>
      </c>
      <c r="G132" s="25">
        <f t="shared" si="6"/>
        <v>1.8716699999999999</v>
      </c>
      <c r="H132" s="25">
        <f t="shared" si="7"/>
        <v>1.7833336999999998</v>
      </c>
      <c r="I132" s="24">
        <f t="shared" si="8"/>
        <v>1.7833336999999998</v>
      </c>
    </row>
    <row r="133" spans="1:9" x14ac:dyDescent="0.25">
      <c r="A133">
        <v>260</v>
      </c>
      <c r="B133" s="7">
        <v>1.539676</v>
      </c>
      <c r="C133" s="7">
        <v>0.4</v>
      </c>
      <c r="D133" s="7">
        <v>20</v>
      </c>
      <c r="E133" s="7">
        <v>66.289929999999998</v>
      </c>
      <c r="F133" s="7">
        <v>13.71007</v>
      </c>
      <c r="G133" s="25">
        <f t="shared" si="6"/>
        <v>1.719676</v>
      </c>
      <c r="H133" s="25">
        <f t="shared" si="7"/>
        <v>1.7059659300000001</v>
      </c>
      <c r="I133" s="24">
        <f t="shared" si="8"/>
        <v>1.7059659300000001</v>
      </c>
    </row>
    <row r="134" spans="1:9" x14ac:dyDescent="0.25">
      <c r="A134">
        <v>261</v>
      </c>
      <c r="B134" s="7">
        <v>1.5308580000000001</v>
      </c>
      <c r="C134" s="7">
        <v>0.7</v>
      </c>
      <c r="D134" s="7">
        <v>4</v>
      </c>
      <c r="E134" s="7">
        <v>25.144179999999999</v>
      </c>
      <c r="F134" s="7">
        <v>70.855819999999994</v>
      </c>
      <c r="G134" s="25">
        <f t="shared" si="6"/>
        <v>1.5668580000000001</v>
      </c>
      <c r="H134" s="25">
        <f t="shared" si="7"/>
        <v>1.5760021800000001</v>
      </c>
      <c r="I134" s="24">
        <f t="shared" si="8"/>
        <v>1.5760021800000001</v>
      </c>
    </row>
    <row r="135" spans="1:9" x14ac:dyDescent="0.25">
      <c r="A135">
        <v>262</v>
      </c>
      <c r="B135" s="7">
        <v>1.6019880000000002</v>
      </c>
      <c r="C135" s="7">
        <v>0.2</v>
      </c>
      <c r="D135" s="7">
        <v>17</v>
      </c>
      <c r="E135" s="7">
        <v>23.903110000000002</v>
      </c>
      <c r="F135" s="7">
        <v>59.096890000000002</v>
      </c>
      <c r="G135" s="25">
        <f t="shared" si="6"/>
        <v>1.7549880000000002</v>
      </c>
      <c r="H135" s="25">
        <f t="shared" si="7"/>
        <v>1.7108911100000002</v>
      </c>
      <c r="I135" s="24">
        <f t="shared" si="8"/>
        <v>1.7108911100000002</v>
      </c>
    </row>
    <row r="136" spans="1:9" x14ac:dyDescent="0.25">
      <c r="A136">
        <v>263</v>
      </c>
      <c r="B136" s="7">
        <v>1.56067</v>
      </c>
      <c r="C136" s="7">
        <v>0.5</v>
      </c>
      <c r="D136" s="7">
        <v>36</v>
      </c>
      <c r="E136" s="7">
        <v>55.663699999999999</v>
      </c>
      <c r="F136" s="7">
        <v>8.3362999999999996</v>
      </c>
      <c r="G136" s="25">
        <f t="shared" si="6"/>
        <v>1.8846699999999998</v>
      </c>
      <c r="H136" s="25">
        <f t="shared" si="7"/>
        <v>1.7963336999999999</v>
      </c>
      <c r="I136" s="24">
        <f t="shared" si="8"/>
        <v>1.7963336999999999</v>
      </c>
    </row>
    <row r="137" spans="1:9" x14ac:dyDescent="0.25">
      <c r="A137">
        <v>264</v>
      </c>
      <c r="B137" s="7">
        <v>1.5743879999999999</v>
      </c>
      <c r="C137" s="7">
        <v>0.2</v>
      </c>
      <c r="D137" s="7">
        <v>14</v>
      </c>
      <c r="E137" s="7">
        <v>34.244929999999997</v>
      </c>
      <c r="F137" s="7">
        <v>51.755070000000003</v>
      </c>
      <c r="G137" s="25">
        <f t="shared" si="6"/>
        <v>1.7003879999999998</v>
      </c>
      <c r="H137" s="25">
        <f t="shared" si="7"/>
        <v>1.67863293</v>
      </c>
      <c r="I137" s="24">
        <f t="shared" si="8"/>
        <v>1.67863293</v>
      </c>
    </row>
    <row r="138" spans="1:9" x14ac:dyDescent="0.25">
      <c r="A138">
        <v>265</v>
      </c>
      <c r="B138" s="7">
        <v>1.5816880000000002</v>
      </c>
      <c r="C138" s="7">
        <v>0.2</v>
      </c>
      <c r="D138" s="7">
        <v>18</v>
      </c>
      <c r="E138" s="7">
        <v>35.88843</v>
      </c>
      <c r="F138" s="7">
        <v>46.11157</v>
      </c>
      <c r="G138" s="25">
        <f t="shared" si="6"/>
        <v>1.7436880000000001</v>
      </c>
      <c r="H138" s="25">
        <f t="shared" si="7"/>
        <v>1.7075764300000003</v>
      </c>
      <c r="I138" s="24">
        <f t="shared" si="8"/>
        <v>1.7075764300000003</v>
      </c>
    </row>
    <row r="139" spans="1:9" x14ac:dyDescent="0.25">
      <c r="A139">
        <v>266</v>
      </c>
      <c r="B139" s="7">
        <v>1.5301580000000001</v>
      </c>
      <c r="C139" s="7">
        <v>0.7</v>
      </c>
      <c r="D139" s="7">
        <v>33</v>
      </c>
      <c r="E139" s="7">
        <v>56.203690000000002</v>
      </c>
      <c r="F139" s="7">
        <v>10.79631</v>
      </c>
      <c r="G139" s="25">
        <f t="shared" si="6"/>
        <v>1.8271580000000001</v>
      </c>
      <c r="H139" s="25">
        <f t="shared" si="7"/>
        <v>1.7513616900000002</v>
      </c>
      <c r="I139" s="24">
        <f t="shared" si="8"/>
        <v>1.7513616900000002</v>
      </c>
    </row>
    <row r="140" spans="1:9" x14ac:dyDescent="0.25">
      <c r="A140">
        <v>267</v>
      </c>
      <c r="B140" s="7">
        <v>1.556276</v>
      </c>
      <c r="C140" s="7">
        <v>0.4</v>
      </c>
      <c r="D140" s="7">
        <v>3</v>
      </c>
      <c r="E140" s="7">
        <v>17.77046</v>
      </c>
      <c r="F140" s="7">
        <v>79.22954</v>
      </c>
      <c r="G140" s="25">
        <f t="shared" si="6"/>
        <v>1.5832759999999999</v>
      </c>
      <c r="H140" s="25">
        <f t="shared" si="7"/>
        <v>1.5890464599999998</v>
      </c>
      <c r="I140" s="24">
        <f t="shared" si="8"/>
        <v>1.5890464599999998</v>
      </c>
    </row>
    <row r="141" spans="1:9" x14ac:dyDescent="0.25">
      <c r="A141">
        <v>268</v>
      </c>
      <c r="B141" s="7">
        <v>1.5142639999999998</v>
      </c>
      <c r="C141" s="7">
        <v>0.6</v>
      </c>
      <c r="D141" s="7">
        <v>5</v>
      </c>
      <c r="E141" s="7">
        <v>30.539259999999999</v>
      </c>
      <c r="F141" s="7">
        <v>64.460740000000001</v>
      </c>
      <c r="G141" s="25">
        <f t="shared" si="6"/>
        <v>1.5592639999999998</v>
      </c>
      <c r="H141" s="25">
        <f t="shared" si="7"/>
        <v>1.5698032599999998</v>
      </c>
      <c r="I141" s="24">
        <f t="shared" si="8"/>
        <v>1.5698032599999998</v>
      </c>
    </row>
    <row r="142" spans="1:9" x14ac:dyDescent="0.25">
      <c r="A142">
        <v>269</v>
      </c>
      <c r="B142" s="7">
        <v>1.5957820000000003</v>
      </c>
      <c r="C142" s="7">
        <v>0.3</v>
      </c>
      <c r="D142" s="7">
        <v>7</v>
      </c>
      <c r="E142" s="7">
        <v>40.249580000000002</v>
      </c>
      <c r="F142" s="7">
        <v>52.750419999999998</v>
      </c>
      <c r="G142" s="25">
        <f t="shared" si="6"/>
        <v>1.6587820000000002</v>
      </c>
      <c r="H142" s="25">
        <f t="shared" si="7"/>
        <v>1.6710315800000002</v>
      </c>
      <c r="I142" s="24">
        <f t="shared" si="8"/>
        <v>1.6710315800000002</v>
      </c>
    </row>
    <row r="143" spans="1:9" x14ac:dyDescent="0.25">
      <c r="A143">
        <v>270</v>
      </c>
      <c r="B143" s="7">
        <v>1.5710820000000003</v>
      </c>
      <c r="C143" s="7">
        <v>0.3</v>
      </c>
      <c r="D143" s="7">
        <v>6</v>
      </c>
      <c r="E143" s="7">
        <v>51.213290000000001</v>
      </c>
      <c r="F143" s="7">
        <v>42.786709999999999</v>
      </c>
      <c r="G143" s="25">
        <f t="shared" si="6"/>
        <v>1.6250820000000004</v>
      </c>
      <c r="H143" s="25">
        <f t="shared" si="7"/>
        <v>1.6522952900000003</v>
      </c>
      <c r="I143" s="24">
        <f t="shared" si="8"/>
        <v>1.6522952900000003</v>
      </c>
    </row>
    <row r="144" spans="1:9" x14ac:dyDescent="0.25">
      <c r="A144">
        <v>271</v>
      </c>
      <c r="B144" s="7">
        <v>1.5023580000000001</v>
      </c>
      <c r="C144" s="7">
        <v>0.7</v>
      </c>
      <c r="D144" s="7">
        <v>4</v>
      </c>
      <c r="E144" s="7">
        <v>30.853249999999999</v>
      </c>
      <c r="F144" s="7">
        <v>65.146749999999997</v>
      </c>
      <c r="G144" s="25">
        <f t="shared" si="6"/>
        <v>1.5383580000000001</v>
      </c>
      <c r="H144" s="25">
        <f t="shared" si="7"/>
        <v>1.5532112500000002</v>
      </c>
      <c r="I144" s="24">
        <f t="shared" si="8"/>
        <v>1.5532112500000002</v>
      </c>
    </row>
    <row r="145" spans="1:9" x14ac:dyDescent="0.25">
      <c r="B145" s="7"/>
      <c r="C145" s="7"/>
      <c r="D145" s="7"/>
      <c r="E145" s="7"/>
      <c r="F145" s="7"/>
      <c r="G145" s="25"/>
      <c r="H145" s="25"/>
      <c r="I145" s="24"/>
    </row>
    <row r="146" spans="1:9" x14ac:dyDescent="0.25">
      <c r="A146">
        <v>301</v>
      </c>
      <c r="B146" s="7">
        <v>1.6697879999999998</v>
      </c>
      <c r="C146" s="7">
        <v>0.2</v>
      </c>
      <c r="D146" s="7">
        <v>1</v>
      </c>
      <c r="E146" s="7">
        <v>4.2164599999999997</v>
      </c>
      <c r="F146" s="7">
        <v>94.783540000000002</v>
      </c>
      <c r="G146" s="25">
        <f t="shared" si="6"/>
        <v>1.6787879999999997</v>
      </c>
      <c r="H146" s="25">
        <f t="shared" si="7"/>
        <v>1.6790044599999998</v>
      </c>
      <c r="I146" s="24">
        <f t="shared" si="8"/>
        <v>1.6790044599999998</v>
      </c>
    </row>
    <row r="147" spans="1:9" x14ac:dyDescent="0.25">
      <c r="A147">
        <v>302</v>
      </c>
      <c r="B147" s="7">
        <v>1.7007939999999999</v>
      </c>
      <c r="C147" s="7">
        <v>0.1</v>
      </c>
      <c r="D147" s="7">
        <v>5</v>
      </c>
      <c r="E147" s="7">
        <v>13.01557</v>
      </c>
      <c r="F147" s="7">
        <v>81.984430000000003</v>
      </c>
      <c r="G147" s="25">
        <f t="shared" si="6"/>
        <v>1.7457939999999998</v>
      </c>
      <c r="H147" s="25">
        <f t="shared" si="7"/>
        <v>1.7388095699999999</v>
      </c>
      <c r="I147" s="24">
        <f t="shared" si="8"/>
        <v>1.7388095699999999</v>
      </c>
    </row>
    <row r="148" spans="1:9" x14ac:dyDescent="0.25">
      <c r="A148">
        <v>303</v>
      </c>
      <c r="B148" s="7">
        <v>1.5725760000000002</v>
      </c>
      <c r="C148" s="7">
        <v>0.4</v>
      </c>
      <c r="D148" s="7">
        <v>7</v>
      </c>
      <c r="E148" s="7">
        <v>34.450629999999997</v>
      </c>
      <c r="F148" s="7">
        <v>58.549370000000003</v>
      </c>
      <c r="G148" s="25">
        <f t="shared" si="6"/>
        <v>1.6355760000000001</v>
      </c>
      <c r="H148" s="25">
        <f t="shared" si="7"/>
        <v>1.6420266300000002</v>
      </c>
      <c r="I148" s="24">
        <f t="shared" si="8"/>
        <v>1.6420266300000002</v>
      </c>
    </row>
    <row r="149" spans="1:9" x14ac:dyDescent="0.25">
      <c r="A149">
        <v>304</v>
      </c>
      <c r="B149" s="7">
        <v>1.649794</v>
      </c>
      <c r="C149" s="7">
        <v>0.1</v>
      </c>
      <c r="D149" s="7">
        <v>20</v>
      </c>
      <c r="E149" s="7">
        <v>67.237030000000004</v>
      </c>
      <c r="F149" s="7">
        <v>12.762969999999999</v>
      </c>
      <c r="G149" s="25">
        <f t="shared" si="6"/>
        <v>1.8297939999999999</v>
      </c>
      <c r="H149" s="25">
        <f t="shared" si="7"/>
        <v>1.8170310300000001</v>
      </c>
      <c r="I149" s="24">
        <f t="shared" si="8"/>
        <v>1.8170310300000001</v>
      </c>
    </row>
    <row r="150" spans="1:9" x14ac:dyDescent="0.25">
      <c r="A150">
        <v>305</v>
      </c>
      <c r="B150" s="7">
        <v>1.5936759999999999</v>
      </c>
      <c r="C150" s="7">
        <v>0.4</v>
      </c>
      <c r="D150" s="7">
        <v>5</v>
      </c>
      <c r="E150" s="7">
        <v>53.618400000000001</v>
      </c>
      <c r="F150" s="7">
        <v>41.381599999999999</v>
      </c>
      <c r="G150" s="25">
        <f t="shared" si="6"/>
        <v>1.6386759999999998</v>
      </c>
      <c r="H150" s="25">
        <f t="shared" si="7"/>
        <v>1.6722943999999997</v>
      </c>
      <c r="I150" s="24">
        <f t="shared" si="8"/>
        <v>1.6722943999999997</v>
      </c>
    </row>
    <row r="151" spans="1:9" x14ac:dyDescent="0.25">
      <c r="A151">
        <v>306</v>
      </c>
      <c r="B151" s="7">
        <v>1.6967939999999999</v>
      </c>
      <c r="C151" s="7">
        <v>0.1</v>
      </c>
      <c r="D151" s="7">
        <v>30</v>
      </c>
      <c r="E151" s="7">
        <v>59.460030000000003</v>
      </c>
      <c r="F151" s="7">
        <v>10.53997</v>
      </c>
      <c r="G151" s="25">
        <f t="shared" si="6"/>
        <v>1.9667939999999999</v>
      </c>
      <c r="H151" s="25">
        <f t="shared" si="7"/>
        <v>1.9062540299999999</v>
      </c>
      <c r="I151" s="24">
        <f t="shared" si="8"/>
        <v>1.9062540299999999</v>
      </c>
    </row>
    <row r="152" spans="1:9" x14ac:dyDescent="0.25">
      <c r="A152">
        <v>307</v>
      </c>
      <c r="B152" s="7">
        <v>1.654094</v>
      </c>
      <c r="C152" s="7">
        <v>0.1</v>
      </c>
      <c r="D152" s="7">
        <v>9</v>
      </c>
      <c r="E152" s="7">
        <v>42.617460000000001</v>
      </c>
      <c r="F152" s="7">
        <v>48.382539999999999</v>
      </c>
      <c r="G152" s="25">
        <f t="shared" si="6"/>
        <v>1.7350939999999999</v>
      </c>
      <c r="H152" s="25">
        <f t="shared" si="7"/>
        <v>1.7417114599999999</v>
      </c>
      <c r="I152" s="24">
        <f t="shared" si="8"/>
        <v>1.7417114599999999</v>
      </c>
    </row>
    <row r="153" spans="1:9" x14ac:dyDescent="0.25">
      <c r="A153">
        <v>308</v>
      </c>
      <c r="B153" s="7">
        <v>1.651294</v>
      </c>
      <c r="C153" s="7">
        <v>0.1</v>
      </c>
      <c r="D153" s="7">
        <v>20</v>
      </c>
      <c r="E153" s="7">
        <v>66.289929999999998</v>
      </c>
      <c r="F153" s="7">
        <v>13.71007</v>
      </c>
      <c r="G153" s="25">
        <f t="shared" si="6"/>
        <v>1.831294</v>
      </c>
      <c r="H153" s="25">
        <f t="shared" si="7"/>
        <v>1.8175839300000001</v>
      </c>
      <c r="I153" s="24">
        <f t="shared" si="8"/>
        <v>1.8175839300000001</v>
      </c>
    </row>
    <row r="154" spans="1:9" x14ac:dyDescent="0.25">
      <c r="A154">
        <v>309</v>
      </c>
      <c r="B154" s="7">
        <v>1.7114940000000001</v>
      </c>
      <c r="C154" s="7">
        <v>0.1</v>
      </c>
      <c r="D154" s="7">
        <v>1</v>
      </c>
      <c r="E154" s="7">
        <v>2</v>
      </c>
      <c r="F154" s="7">
        <v>97</v>
      </c>
      <c r="G154" s="25">
        <f t="shared" si="6"/>
        <v>1.720494</v>
      </c>
      <c r="H154" s="25">
        <f t="shared" si="7"/>
        <v>1.718494</v>
      </c>
      <c r="I154" s="24">
        <f t="shared" si="8"/>
        <v>1.718494</v>
      </c>
    </row>
    <row r="155" spans="1:9" x14ac:dyDescent="0.25">
      <c r="A155">
        <v>310</v>
      </c>
      <c r="B155" s="7">
        <v>0</v>
      </c>
      <c r="C155" s="7">
        <v>0</v>
      </c>
      <c r="D155" s="7">
        <v>0</v>
      </c>
      <c r="E155" s="7">
        <v>0</v>
      </c>
      <c r="F155" s="7">
        <v>0</v>
      </c>
      <c r="G155" s="25">
        <f t="shared" si="6"/>
        <v>0</v>
      </c>
      <c r="H155" s="25">
        <f t="shared" si="7"/>
        <v>0</v>
      </c>
      <c r="I155" s="24">
        <f t="shared" si="8"/>
        <v>0</v>
      </c>
    </row>
    <row r="156" spans="1:9" x14ac:dyDescent="0.25">
      <c r="A156">
        <v>311</v>
      </c>
      <c r="B156" s="7">
        <v>0</v>
      </c>
      <c r="C156" s="7">
        <v>0</v>
      </c>
      <c r="D156" s="7">
        <v>0</v>
      </c>
      <c r="E156" s="7">
        <v>0</v>
      </c>
      <c r="F156" s="7">
        <v>0</v>
      </c>
      <c r="G156" s="25">
        <f t="shared" si="6"/>
        <v>0</v>
      </c>
      <c r="H156" s="25">
        <f t="shared" si="7"/>
        <v>0</v>
      </c>
      <c r="I156" s="24">
        <f t="shared" si="8"/>
        <v>0</v>
      </c>
    </row>
    <row r="157" spans="1:9" x14ac:dyDescent="0.25">
      <c r="A157">
        <v>312</v>
      </c>
      <c r="B157" s="7">
        <v>1.5824699999999998</v>
      </c>
      <c r="C157" s="7">
        <v>0.5</v>
      </c>
      <c r="D157" s="7">
        <v>5</v>
      </c>
      <c r="E157" s="7">
        <v>53.618400000000001</v>
      </c>
      <c r="F157" s="7">
        <v>41.381599999999999</v>
      </c>
      <c r="G157" s="25">
        <f t="shared" si="6"/>
        <v>1.6274699999999998</v>
      </c>
      <c r="H157" s="25">
        <f t="shared" si="7"/>
        <v>1.6610883999999997</v>
      </c>
      <c r="I157" s="24">
        <f t="shared" si="8"/>
        <v>1.6610883999999997</v>
      </c>
    </row>
    <row r="158" spans="1:9" x14ac:dyDescent="0.25">
      <c r="A158">
        <v>313</v>
      </c>
      <c r="B158" s="7">
        <v>1.671888</v>
      </c>
      <c r="C158" s="7">
        <v>0.2</v>
      </c>
      <c r="D158" s="7">
        <v>29</v>
      </c>
      <c r="E158" s="7">
        <v>58.422469999999997</v>
      </c>
      <c r="F158" s="7">
        <v>12.577529999999999</v>
      </c>
      <c r="G158" s="25">
        <f t="shared" si="6"/>
        <v>1.9328879999999999</v>
      </c>
      <c r="H158" s="25">
        <f t="shared" si="7"/>
        <v>1.8753104700000001</v>
      </c>
      <c r="I158" s="24">
        <f t="shared" si="8"/>
        <v>1.8753104700000001</v>
      </c>
    </row>
    <row r="159" spans="1:9" x14ac:dyDescent="0.25">
      <c r="A159">
        <v>314</v>
      </c>
      <c r="B159" s="7">
        <v>1.675988</v>
      </c>
      <c r="C159" s="7">
        <v>0.2</v>
      </c>
      <c r="D159" s="7">
        <v>7</v>
      </c>
      <c r="E159" s="7">
        <v>22.32216</v>
      </c>
      <c r="F159" s="7">
        <v>70.677840000000003</v>
      </c>
      <c r="G159" s="25">
        <f t="shared" si="6"/>
        <v>1.738988</v>
      </c>
      <c r="H159" s="25">
        <f t="shared" si="7"/>
        <v>1.73331016</v>
      </c>
      <c r="I159" s="24">
        <f t="shared" si="8"/>
        <v>1.73331016</v>
      </c>
    </row>
    <row r="160" spans="1:9" x14ac:dyDescent="0.25">
      <c r="A160">
        <v>315</v>
      </c>
      <c r="B160" s="7">
        <v>1.6408879999999999</v>
      </c>
      <c r="C160" s="7">
        <v>0.2</v>
      </c>
      <c r="D160" s="7">
        <v>4</v>
      </c>
      <c r="E160" s="7">
        <v>40.048990000000003</v>
      </c>
      <c r="F160" s="7">
        <v>55.951009999999997</v>
      </c>
      <c r="G160" s="25">
        <f t="shared" si="6"/>
        <v>1.6768879999999999</v>
      </c>
      <c r="H160" s="25">
        <f t="shared" si="7"/>
        <v>1.70093699</v>
      </c>
      <c r="I160" s="24">
        <f t="shared" si="8"/>
        <v>1.70093699</v>
      </c>
    </row>
    <row r="161" spans="1:9" x14ac:dyDescent="0.25">
      <c r="A161">
        <v>316</v>
      </c>
      <c r="B161" s="7">
        <v>0</v>
      </c>
      <c r="C161" s="7">
        <v>0</v>
      </c>
      <c r="D161" s="7">
        <v>0</v>
      </c>
      <c r="E161" s="7">
        <v>0</v>
      </c>
      <c r="F161" s="7">
        <v>0</v>
      </c>
      <c r="G161" s="25">
        <f t="shared" si="6"/>
        <v>0</v>
      </c>
      <c r="H161" s="25">
        <f t="shared" si="7"/>
        <v>0</v>
      </c>
      <c r="I161" s="24">
        <f t="shared" si="8"/>
        <v>0</v>
      </c>
    </row>
    <row r="162" spans="1:9" x14ac:dyDescent="0.25">
      <c r="A162">
        <v>317</v>
      </c>
      <c r="B162" s="7">
        <v>0</v>
      </c>
      <c r="C162" s="7">
        <v>0</v>
      </c>
      <c r="D162" s="7">
        <v>0</v>
      </c>
      <c r="E162" s="7">
        <v>0</v>
      </c>
      <c r="F162" s="7">
        <v>0</v>
      </c>
      <c r="G162" s="25">
        <f t="shared" si="6"/>
        <v>0</v>
      </c>
      <c r="H162" s="25">
        <f t="shared" si="7"/>
        <v>0</v>
      </c>
      <c r="I162" s="24">
        <f t="shared" si="8"/>
        <v>0</v>
      </c>
    </row>
    <row r="163" spans="1:9" x14ac:dyDescent="0.25">
      <c r="A163">
        <v>318</v>
      </c>
      <c r="B163" s="7">
        <v>1.6821879999999998</v>
      </c>
      <c r="C163" s="7">
        <v>0.2</v>
      </c>
      <c r="D163" s="7">
        <v>3</v>
      </c>
      <c r="E163" s="7">
        <v>14.436540000000001</v>
      </c>
      <c r="F163" s="7">
        <v>82.563460000000006</v>
      </c>
      <c r="G163" s="25">
        <f t="shared" si="6"/>
        <v>1.7091879999999997</v>
      </c>
      <c r="H163" s="25">
        <f t="shared" si="7"/>
        <v>1.7116245399999996</v>
      </c>
      <c r="I163" s="24">
        <f t="shared" si="8"/>
        <v>1.7116245399999996</v>
      </c>
    </row>
    <row r="164" spans="1:9" x14ac:dyDescent="0.25">
      <c r="A164">
        <v>319</v>
      </c>
      <c r="B164" s="7">
        <v>0</v>
      </c>
      <c r="C164" s="7">
        <v>0</v>
      </c>
      <c r="D164" s="7">
        <v>0</v>
      </c>
      <c r="E164" s="7">
        <v>0</v>
      </c>
      <c r="F164" s="7">
        <v>0</v>
      </c>
      <c r="G164" s="25">
        <f t="shared" si="6"/>
        <v>0</v>
      </c>
      <c r="H164" s="25">
        <f t="shared" si="7"/>
        <v>0</v>
      </c>
      <c r="I164" s="24">
        <f t="shared" si="8"/>
        <v>0</v>
      </c>
    </row>
    <row r="165" spans="1:9" x14ac:dyDescent="0.25">
      <c r="A165">
        <v>320</v>
      </c>
      <c r="B165" s="7">
        <v>1.605464</v>
      </c>
      <c r="C165" s="7">
        <v>0.6</v>
      </c>
      <c r="D165" s="7">
        <v>11</v>
      </c>
      <c r="E165" s="7">
        <v>40.634779999999999</v>
      </c>
      <c r="F165" s="7">
        <v>48.365220000000001</v>
      </c>
      <c r="G165" s="25">
        <f t="shared" si="6"/>
        <v>1.704464</v>
      </c>
      <c r="H165" s="25">
        <f t="shared" si="7"/>
        <v>1.7010987799999999</v>
      </c>
      <c r="I165" s="24">
        <f t="shared" si="8"/>
        <v>1.7010987799999999</v>
      </c>
    </row>
    <row r="166" spans="1:9" x14ac:dyDescent="0.25">
      <c r="A166">
        <v>321</v>
      </c>
      <c r="B166" s="7">
        <v>0</v>
      </c>
      <c r="C166" s="7">
        <v>0</v>
      </c>
      <c r="D166" s="7">
        <v>0</v>
      </c>
      <c r="E166" s="7">
        <v>0</v>
      </c>
      <c r="F166" s="7">
        <v>0</v>
      </c>
      <c r="G166" s="25">
        <f t="shared" si="6"/>
        <v>0</v>
      </c>
      <c r="H166" s="25">
        <f t="shared" si="7"/>
        <v>0</v>
      </c>
      <c r="I166" s="24">
        <f t="shared" si="8"/>
        <v>0</v>
      </c>
    </row>
    <row r="167" spans="1:9" x14ac:dyDescent="0.25">
      <c r="A167">
        <v>322</v>
      </c>
      <c r="B167" s="7">
        <v>0</v>
      </c>
      <c r="C167" s="7">
        <v>0</v>
      </c>
      <c r="D167" s="7">
        <v>0</v>
      </c>
      <c r="E167" s="7">
        <v>0</v>
      </c>
      <c r="F167" s="7">
        <v>0</v>
      </c>
      <c r="G167" s="25">
        <f t="shared" si="6"/>
        <v>0</v>
      </c>
      <c r="H167" s="25">
        <f t="shared" si="7"/>
        <v>0</v>
      </c>
      <c r="I167" s="24">
        <f t="shared" si="8"/>
        <v>0</v>
      </c>
    </row>
    <row r="168" spans="1:9" x14ac:dyDescent="0.25">
      <c r="A168">
        <v>323</v>
      </c>
      <c r="B168" s="7">
        <v>0</v>
      </c>
      <c r="C168" s="7">
        <v>0</v>
      </c>
      <c r="D168" s="7">
        <v>0</v>
      </c>
      <c r="E168" s="7">
        <v>0</v>
      </c>
      <c r="F168" s="7">
        <v>0</v>
      </c>
      <c r="G168" s="25">
        <f t="shared" si="6"/>
        <v>0</v>
      </c>
      <c r="H168" s="25">
        <f t="shared" si="7"/>
        <v>0</v>
      </c>
      <c r="I168" s="24">
        <f t="shared" si="8"/>
        <v>0</v>
      </c>
    </row>
    <row r="169" spans="1:9" x14ac:dyDescent="0.25">
      <c r="A169">
        <v>324</v>
      </c>
      <c r="B169" s="7">
        <v>0</v>
      </c>
      <c r="C169" s="7">
        <v>0</v>
      </c>
      <c r="D169" s="7">
        <v>0</v>
      </c>
      <c r="E169" s="7">
        <v>0</v>
      </c>
      <c r="F169" s="7">
        <v>0</v>
      </c>
      <c r="G169" s="25">
        <f t="shared" si="6"/>
        <v>0</v>
      </c>
      <c r="H169" s="25">
        <f t="shared" si="7"/>
        <v>0</v>
      </c>
      <c r="I169" s="24">
        <f t="shared" si="8"/>
        <v>0</v>
      </c>
    </row>
    <row r="170" spans="1:9" x14ac:dyDescent="0.25">
      <c r="A170">
        <v>325</v>
      </c>
      <c r="B170" s="7">
        <v>1.3542200000000002</v>
      </c>
      <c r="C170" s="7">
        <v>3</v>
      </c>
      <c r="D170" s="7">
        <v>2</v>
      </c>
      <c r="E170" s="7">
        <v>33.245190000000001</v>
      </c>
      <c r="F170" s="7">
        <v>64.754810000000006</v>
      </c>
      <c r="G170" s="25">
        <f t="shared" si="6"/>
        <v>1.3722200000000002</v>
      </c>
      <c r="H170" s="25">
        <f t="shared" si="7"/>
        <v>1.3974651900000001</v>
      </c>
      <c r="I170" s="24">
        <f t="shared" si="8"/>
        <v>1.3722200000000002</v>
      </c>
    </row>
    <row r="171" spans="1:9" x14ac:dyDescent="0.25">
      <c r="A171">
        <v>326</v>
      </c>
      <c r="B171" s="7">
        <v>1.3542200000000002</v>
      </c>
      <c r="C171" s="7">
        <v>3</v>
      </c>
      <c r="D171" s="7">
        <v>2</v>
      </c>
      <c r="E171" s="7">
        <v>33.245190000000001</v>
      </c>
      <c r="F171" s="7">
        <v>64.754810000000006</v>
      </c>
      <c r="G171" s="25">
        <f t="shared" si="6"/>
        <v>1.3722200000000002</v>
      </c>
      <c r="H171" s="25">
        <f t="shared" si="7"/>
        <v>1.3974651900000001</v>
      </c>
      <c r="I171" s="24">
        <f t="shared" si="8"/>
        <v>1.3722200000000002</v>
      </c>
    </row>
    <row r="172" spans="1:9" x14ac:dyDescent="0.25">
      <c r="A172">
        <v>327</v>
      </c>
      <c r="B172" s="7">
        <v>0</v>
      </c>
      <c r="C172" s="7">
        <v>0</v>
      </c>
      <c r="D172" s="7">
        <v>0</v>
      </c>
      <c r="E172" s="7">
        <v>0</v>
      </c>
      <c r="F172" s="7">
        <v>0</v>
      </c>
      <c r="G172" s="25">
        <f t="shared" si="6"/>
        <v>0</v>
      </c>
      <c r="H172" s="25">
        <f t="shared" si="7"/>
        <v>0</v>
      </c>
      <c r="I172" s="24">
        <f t="shared" si="8"/>
        <v>0</v>
      </c>
    </row>
    <row r="173" spans="1:9" x14ac:dyDescent="0.25">
      <c r="A173">
        <v>328</v>
      </c>
      <c r="B173" s="7">
        <v>0</v>
      </c>
      <c r="C173" s="7">
        <v>0</v>
      </c>
      <c r="D173" s="7">
        <v>0</v>
      </c>
      <c r="E173" s="7">
        <v>0</v>
      </c>
      <c r="F173" s="7">
        <v>0</v>
      </c>
      <c r="G173" s="25">
        <f t="shared" si="6"/>
        <v>0</v>
      </c>
      <c r="H173" s="25">
        <f t="shared" si="7"/>
        <v>0</v>
      </c>
      <c r="I173" s="24">
        <f t="shared" si="8"/>
        <v>0</v>
      </c>
    </row>
    <row r="174" spans="1:9" x14ac:dyDescent="0.25">
      <c r="A174">
        <v>329</v>
      </c>
      <c r="B174" s="7">
        <v>1.5809820000000003</v>
      </c>
      <c r="C174" s="7">
        <v>0.3</v>
      </c>
      <c r="D174" s="7">
        <v>18</v>
      </c>
      <c r="E174" s="7">
        <v>69.093140000000005</v>
      </c>
      <c r="F174" s="7">
        <v>12.90686</v>
      </c>
      <c r="G174" s="25">
        <f t="shared" si="6"/>
        <v>1.7429820000000003</v>
      </c>
      <c r="H174" s="25">
        <f t="shared" si="7"/>
        <v>1.7400751400000005</v>
      </c>
      <c r="I174" s="24">
        <f t="shared" si="8"/>
        <v>1.7400751400000005</v>
      </c>
    </row>
    <row r="175" spans="1:9" x14ac:dyDescent="0.25">
      <c r="A175">
        <v>330</v>
      </c>
      <c r="B175" s="7">
        <v>1.5614820000000003</v>
      </c>
      <c r="C175" s="7">
        <v>0.3</v>
      </c>
      <c r="D175" s="7">
        <v>18</v>
      </c>
      <c r="E175" s="7">
        <v>69.093140000000005</v>
      </c>
      <c r="F175" s="7">
        <v>12.90686</v>
      </c>
      <c r="G175" s="25">
        <f t="shared" si="6"/>
        <v>1.7234820000000002</v>
      </c>
      <c r="H175" s="25">
        <f t="shared" si="7"/>
        <v>1.7205751400000004</v>
      </c>
      <c r="I175" s="24">
        <f t="shared" si="8"/>
        <v>1.7205751400000004</v>
      </c>
    </row>
    <row r="176" spans="1:9" x14ac:dyDescent="0.25">
      <c r="A176">
        <v>331</v>
      </c>
      <c r="B176" s="7">
        <v>1.662682</v>
      </c>
      <c r="C176" s="7">
        <v>0.3</v>
      </c>
      <c r="D176" s="7">
        <v>4</v>
      </c>
      <c r="E176" s="7">
        <v>30.984200000000001</v>
      </c>
      <c r="F176" s="7">
        <v>65.015799999999999</v>
      </c>
      <c r="G176" s="25">
        <f t="shared" si="6"/>
        <v>1.698682</v>
      </c>
      <c r="H176" s="25">
        <f t="shared" si="7"/>
        <v>1.7136662</v>
      </c>
      <c r="I176" s="24">
        <f t="shared" si="8"/>
        <v>1.7136662</v>
      </c>
    </row>
    <row r="177" spans="1:9" x14ac:dyDescent="0.25">
      <c r="A177">
        <v>332</v>
      </c>
      <c r="B177" s="7">
        <v>1.678688</v>
      </c>
      <c r="C177" s="7">
        <v>0.2</v>
      </c>
      <c r="D177" s="7">
        <v>28</v>
      </c>
      <c r="E177" s="7">
        <v>53.294550000000001</v>
      </c>
      <c r="F177" s="7">
        <v>18.705449999999999</v>
      </c>
      <c r="G177" s="25">
        <f t="shared" si="6"/>
        <v>1.930688</v>
      </c>
      <c r="H177" s="25">
        <f t="shared" si="7"/>
        <v>1.8719825499999998</v>
      </c>
      <c r="I177" s="24">
        <f t="shared" si="8"/>
        <v>1.8719825499999998</v>
      </c>
    </row>
    <row r="178" spans="1:9" x14ac:dyDescent="0.25">
      <c r="A178">
        <v>333</v>
      </c>
      <c r="B178" s="7">
        <v>1.678688</v>
      </c>
      <c r="C178" s="7">
        <v>0.2</v>
      </c>
      <c r="D178" s="7">
        <v>28</v>
      </c>
      <c r="E178" s="7">
        <v>53.294550000000001</v>
      </c>
      <c r="F178" s="7">
        <v>18.705449999999999</v>
      </c>
      <c r="G178" s="25">
        <f t="shared" si="6"/>
        <v>1.930688</v>
      </c>
      <c r="H178" s="25">
        <f t="shared" si="7"/>
        <v>1.8719825499999998</v>
      </c>
      <c r="I178" s="24">
        <f t="shared" si="8"/>
        <v>1.8719825499999998</v>
      </c>
    </row>
    <row r="179" spans="1:9" x14ac:dyDescent="0.25">
      <c r="A179">
        <v>334</v>
      </c>
      <c r="B179" s="7">
        <v>1.6742879999999998</v>
      </c>
      <c r="C179" s="7">
        <v>0.2</v>
      </c>
      <c r="D179" s="7">
        <v>26</v>
      </c>
      <c r="E179" s="7">
        <v>52.607439999999997</v>
      </c>
      <c r="F179" s="7">
        <v>21.39256</v>
      </c>
      <c r="G179" s="25">
        <f t="shared" si="6"/>
        <v>1.9082879999999998</v>
      </c>
      <c r="H179" s="25">
        <f t="shared" si="7"/>
        <v>1.8568954399999997</v>
      </c>
      <c r="I179" s="24">
        <f t="shared" si="8"/>
        <v>1.8568954399999997</v>
      </c>
    </row>
    <row r="180" spans="1:9" x14ac:dyDescent="0.25">
      <c r="A180">
        <v>335</v>
      </c>
      <c r="B180" s="7">
        <v>1.678688</v>
      </c>
      <c r="C180" s="7">
        <v>0.2</v>
      </c>
      <c r="D180" s="7">
        <v>28</v>
      </c>
      <c r="E180" s="7">
        <v>53.294550000000001</v>
      </c>
      <c r="F180" s="7">
        <v>18.705449999999999</v>
      </c>
      <c r="G180" s="25">
        <f t="shared" si="6"/>
        <v>1.930688</v>
      </c>
      <c r="H180" s="25">
        <f t="shared" si="7"/>
        <v>1.8719825499999998</v>
      </c>
      <c r="I180" s="24">
        <f t="shared" si="8"/>
        <v>1.8719825499999998</v>
      </c>
    </row>
    <row r="181" spans="1:9" x14ac:dyDescent="0.25">
      <c r="A181">
        <v>336</v>
      </c>
      <c r="B181" s="7">
        <v>1.652288</v>
      </c>
      <c r="C181" s="7">
        <v>0.2</v>
      </c>
      <c r="D181" s="7">
        <v>6</v>
      </c>
      <c r="E181" s="7">
        <v>20.015720000000002</v>
      </c>
      <c r="F181" s="7">
        <v>73.984279999999998</v>
      </c>
      <c r="G181" s="25">
        <f t="shared" si="6"/>
        <v>1.706288</v>
      </c>
      <c r="H181" s="25">
        <f t="shared" si="7"/>
        <v>1.70230372</v>
      </c>
      <c r="I181" s="24">
        <f t="shared" si="8"/>
        <v>1.70230372</v>
      </c>
    </row>
    <row r="182" spans="1:9" x14ac:dyDescent="0.25">
      <c r="A182">
        <v>337</v>
      </c>
      <c r="B182" s="7">
        <v>1.674876</v>
      </c>
      <c r="C182" s="7">
        <v>0.4</v>
      </c>
      <c r="D182" s="7">
        <v>1</v>
      </c>
      <c r="E182" s="7">
        <v>3.6469399999999998</v>
      </c>
      <c r="F182" s="7">
        <v>95.353059999999999</v>
      </c>
      <c r="G182" s="25">
        <f t="shared" si="6"/>
        <v>1.6838759999999999</v>
      </c>
      <c r="H182" s="25">
        <f t="shared" si="7"/>
        <v>1.68352294</v>
      </c>
      <c r="I182" s="24">
        <f t="shared" si="8"/>
        <v>1.68352294</v>
      </c>
    </row>
    <row r="183" spans="1:9" x14ac:dyDescent="0.25">
      <c r="A183">
        <v>338</v>
      </c>
      <c r="B183" s="7">
        <v>1.678288</v>
      </c>
      <c r="C183" s="7">
        <v>0.2</v>
      </c>
      <c r="D183" s="7">
        <v>1</v>
      </c>
      <c r="E183" s="7">
        <v>6.7050000000000001</v>
      </c>
      <c r="F183" s="7">
        <v>92.295000000000002</v>
      </c>
      <c r="G183" s="25">
        <f t="shared" si="6"/>
        <v>1.6872879999999999</v>
      </c>
      <c r="H183" s="25">
        <f t="shared" si="7"/>
        <v>1.6899929999999999</v>
      </c>
      <c r="I183" s="24">
        <f t="shared" si="8"/>
        <v>1.6899929999999999</v>
      </c>
    </row>
    <row r="184" spans="1:9" x14ac:dyDescent="0.25">
      <c r="A184">
        <v>339</v>
      </c>
      <c r="B184" s="7">
        <v>1.592876</v>
      </c>
      <c r="C184" s="7">
        <v>0.4</v>
      </c>
      <c r="D184" s="7">
        <v>1</v>
      </c>
      <c r="E184" s="7">
        <v>10.01966</v>
      </c>
      <c r="F184" s="7">
        <v>88.980339999999998</v>
      </c>
      <c r="G184" s="25">
        <f t="shared" si="6"/>
        <v>1.6018759999999999</v>
      </c>
      <c r="H184" s="25">
        <f t="shared" si="7"/>
        <v>1.6078956599999998</v>
      </c>
      <c r="I184" s="24">
        <f t="shared" si="8"/>
        <v>1.6078956599999998</v>
      </c>
    </row>
    <row r="185" spans="1:9" x14ac:dyDescent="0.25">
      <c r="A185">
        <v>340</v>
      </c>
      <c r="B185" s="7">
        <v>1.6104639999999999</v>
      </c>
      <c r="C185" s="7">
        <v>0.6</v>
      </c>
      <c r="D185" s="7">
        <v>1</v>
      </c>
      <c r="E185" s="7">
        <v>26.825189999999999</v>
      </c>
      <c r="F185" s="7">
        <v>72.174809999999994</v>
      </c>
      <c r="G185" s="25">
        <f t="shared" si="6"/>
        <v>1.6194639999999998</v>
      </c>
      <c r="H185" s="25">
        <f t="shared" si="7"/>
        <v>1.6422891899999998</v>
      </c>
      <c r="I185" s="24">
        <f t="shared" si="8"/>
        <v>1.6422891899999998</v>
      </c>
    </row>
    <row r="186" spans="1:9" x14ac:dyDescent="0.25">
      <c r="A186">
        <v>341</v>
      </c>
      <c r="B186" s="7">
        <v>1.653394</v>
      </c>
      <c r="C186" s="7">
        <v>0.1</v>
      </c>
      <c r="D186" s="7">
        <v>23</v>
      </c>
      <c r="E186" s="7">
        <v>68.186660000000003</v>
      </c>
      <c r="F186" s="7">
        <v>8.8133400000000002</v>
      </c>
      <c r="G186" s="25">
        <f t="shared" si="6"/>
        <v>1.8603940000000001</v>
      </c>
      <c r="H186" s="25">
        <f t="shared" si="7"/>
        <v>1.8365806600000001</v>
      </c>
      <c r="I186" s="24">
        <f t="shared" si="8"/>
        <v>1.8365806600000001</v>
      </c>
    </row>
    <row r="187" spans="1:9" x14ac:dyDescent="0.25">
      <c r="A187">
        <v>342</v>
      </c>
      <c r="B187" s="7">
        <v>1.6814820000000001</v>
      </c>
      <c r="C187" s="7">
        <v>0.3</v>
      </c>
      <c r="D187" s="7">
        <v>3</v>
      </c>
      <c r="E187" s="7">
        <v>9.2025100000000002</v>
      </c>
      <c r="F187" s="7">
        <v>87.797489999999996</v>
      </c>
      <c r="G187" s="25">
        <f t="shared" si="6"/>
        <v>1.7084820000000001</v>
      </c>
      <c r="H187" s="25">
        <f t="shared" si="7"/>
        <v>1.70568451</v>
      </c>
      <c r="I187" s="24">
        <f t="shared" si="8"/>
        <v>1.70568451</v>
      </c>
    </row>
    <row r="188" spans="1:9" x14ac:dyDescent="0.25">
      <c r="A188">
        <v>343</v>
      </c>
      <c r="B188" s="7">
        <v>1.6526820000000002</v>
      </c>
      <c r="C188" s="7">
        <v>0.3</v>
      </c>
      <c r="D188" s="7">
        <v>9</v>
      </c>
      <c r="E188" s="7">
        <v>29.587679999999999</v>
      </c>
      <c r="F188" s="7">
        <v>61.412320000000001</v>
      </c>
      <c r="G188" s="25">
        <f t="shared" si="6"/>
        <v>1.7336820000000002</v>
      </c>
      <c r="H188" s="25">
        <f t="shared" si="7"/>
        <v>1.72726968</v>
      </c>
      <c r="I188" s="24">
        <f t="shared" si="8"/>
        <v>1.72726968</v>
      </c>
    </row>
    <row r="189" spans="1:9" x14ac:dyDescent="0.25">
      <c r="A189">
        <v>344</v>
      </c>
      <c r="B189" s="7">
        <v>0</v>
      </c>
      <c r="C189" s="7">
        <v>0</v>
      </c>
      <c r="D189" s="7">
        <v>0</v>
      </c>
      <c r="E189" s="7">
        <v>0</v>
      </c>
      <c r="F189" s="7">
        <v>0</v>
      </c>
      <c r="G189" s="25">
        <f t="shared" si="6"/>
        <v>0</v>
      </c>
      <c r="H189" s="25">
        <f t="shared" si="7"/>
        <v>0</v>
      </c>
      <c r="I189" s="24">
        <f t="shared" si="8"/>
        <v>0</v>
      </c>
    </row>
    <row r="190" spans="1:9" x14ac:dyDescent="0.25">
      <c r="A190">
        <v>345</v>
      </c>
      <c r="B190" s="7">
        <v>0</v>
      </c>
      <c r="C190" s="7">
        <v>0</v>
      </c>
      <c r="D190" s="7">
        <v>0</v>
      </c>
      <c r="E190" s="7">
        <v>0</v>
      </c>
      <c r="F190" s="7">
        <v>0</v>
      </c>
      <c r="G190" s="25">
        <f t="shared" si="6"/>
        <v>0</v>
      </c>
      <c r="H190" s="25">
        <f t="shared" si="7"/>
        <v>0</v>
      </c>
      <c r="I190" s="24">
        <f t="shared" si="8"/>
        <v>0</v>
      </c>
    </row>
    <row r="191" spans="1:9" x14ac:dyDescent="0.25">
      <c r="A191">
        <v>346</v>
      </c>
      <c r="B191" s="7">
        <v>0</v>
      </c>
      <c r="C191" s="7">
        <v>0</v>
      </c>
      <c r="D191" s="7">
        <v>0</v>
      </c>
      <c r="E191" s="7">
        <v>0</v>
      </c>
      <c r="F191" s="7">
        <v>0</v>
      </c>
      <c r="G191" s="25">
        <f t="shared" si="6"/>
        <v>0</v>
      </c>
      <c r="H191" s="25">
        <f t="shared" si="7"/>
        <v>0</v>
      </c>
      <c r="I191" s="24">
        <f t="shared" si="8"/>
        <v>0</v>
      </c>
    </row>
    <row r="192" spans="1:9" x14ac:dyDescent="0.25">
      <c r="A192">
        <v>347</v>
      </c>
      <c r="B192" s="7">
        <v>0</v>
      </c>
      <c r="C192" s="7">
        <v>0</v>
      </c>
      <c r="D192" s="7">
        <v>0</v>
      </c>
      <c r="E192" s="7">
        <v>0</v>
      </c>
      <c r="F192" s="7">
        <v>0</v>
      </c>
      <c r="G192" s="25">
        <f t="shared" si="6"/>
        <v>0</v>
      </c>
      <c r="H192" s="25">
        <f t="shared" si="7"/>
        <v>0</v>
      </c>
      <c r="I192" s="24">
        <f t="shared" si="8"/>
        <v>0</v>
      </c>
    </row>
    <row r="193" spans="1:9" x14ac:dyDescent="0.25">
      <c r="A193">
        <v>348</v>
      </c>
      <c r="B193" s="7">
        <v>1.7110940000000001</v>
      </c>
      <c r="C193" s="7">
        <v>0.1</v>
      </c>
      <c r="D193" s="7">
        <v>39</v>
      </c>
      <c r="E193" s="7">
        <v>53.603560000000002</v>
      </c>
      <c r="F193" s="7">
        <v>7.3964400000000001</v>
      </c>
      <c r="G193" s="25">
        <f t="shared" si="6"/>
        <v>2.0620940000000001</v>
      </c>
      <c r="H193" s="25">
        <f t="shared" si="7"/>
        <v>1.9596975600000002</v>
      </c>
      <c r="I193" s="24">
        <f t="shared" si="8"/>
        <v>1.9596975600000002</v>
      </c>
    </row>
    <row r="194" spans="1:9" x14ac:dyDescent="0.25">
      <c r="A194">
        <v>349</v>
      </c>
      <c r="B194" s="7">
        <v>1.6588879999999999</v>
      </c>
      <c r="C194" s="7">
        <v>0.2</v>
      </c>
      <c r="D194" s="7">
        <v>4</v>
      </c>
      <c r="E194" s="7">
        <v>30.244160000000001</v>
      </c>
      <c r="F194" s="7">
        <v>65.755840000000006</v>
      </c>
      <c r="G194" s="25">
        <f t="shared" si="6"/>
        <v>1.694888</v>
      </c>
      <c r="H194" s="25">
        <f t="shared" si="7"/>
        <v>1.70913216</v>
      </c>
      <c r="I194" s="24">
        <f t="shared" si="8"/>
        <v>1.70913216</v>
      </c>
    </row>
    <row r="195" spans="1:9" x14ac:dyDescent="0.25">
      <c r="A195">
        <v>350</v>
      </c>
      <c r="B195" s="7">
        <v>1.639794</v>
      </c>
      <c r="C195" s="7">
        <v>0.1</v>
      </c>
      <c r="D195" s="7">
        <v>10</v>
      </c>
      <c r="E195" s="7">
        <v>57.853099999999998</v>
      </c>
      <c r="F195" s="7">
        <v>32.146900000000002</v>
      </c>
      <c r="G195" s="25">
        <f t="shared" si="6"/>
        <v>1.7297940000000001</v>
      </c>
      <c r="H195" s="25">
        <f t="shared" si="7"/>
        <v>1.7476471</v>
      </c>
      <c r="I195" s="24">
        <f t="shared" si="8"/>
        <v>1.7476471</v>
      </c>
    </row>
    <row r="196" spans="1:9" x14ac:dyDescent="0.25">
      <c r="A196">
        <v>351</v>
      </c>
      <c r="B196" s="7">
        <v>1.7042879999999998</v>
      </c>
      <c r="C196" s="7">
        <v>0.2</v>
      </c>
      <c r="D196" s="7">
        <v>26</v>
      </c>
      <c r="E196" s="7">
        <v>33.252220000000001</v>
      </c>
      <c r="F196" s="7">
        <v>40.747779999999999</v>
      </c>
      <c r="G196" s="25">
        <f t="shared" ref="G196:G260" si="9">B196+0.009*D196</f>
        <v>1.9382879999999998</v>
      </c>
      <c r="H196" s="25">
        <f t="shared" ref="H196:H260" si="10">B196+(0.005*D196)+(0.001*E196)</f>
        <v>1.86754022</v>
      </c>
      <c r="I196" s="24">
        <f t="shared" ref="I196:I260" si="11">IF(C196&gt;1,G196,H196)</f>
        <v>1.86754022</v>
      </c>
    </row>
    <row r="197" spans="1:9" x14ac:dyDescent="0.25">
      <c r="A197">
        <v>352</v>
      </c>
      <c r="B197" s="7">
        <v>1.7626820000000001</v>
      </c>
      <c r="C197" s="7">
        <v>0.3</v>
      </c>
      <c r="D197" s="7">
        <v>59</v>
      </c>
      <c r="E197" s="7">
        <v>35.225050000000003</v>
      </c>
      <c r="F197" s="7">
        <v>5.7749499999999996</v>
      </c>
      <c r="G197" s="25">
        <f t="shared" si="9"/>
        <v>2.293682</v>
      </c>
      <c r="H197" s="25">
        <f t="shared" si="10"/>
        <v>2.0929070500000004</v>
      </c>
      <c r="I197" s="24">
        <f t="shared" si="11"/>
        <v>2.0929070500000004</v>
      </c>
    </row>
    <row r="198" spans="1:9" x14ac:dyDescent="0.25">
      <c r="A198">
        <v>353</v>
      </c>
      <c r="B198" s="7">
        <v>0</v>
      </c>
      <c r="C198" s="7">
        <v>0</v>
      </c>
      <c r="D198" s="7">
        <v>0</v>
      </c>
      <c r="E198" s="7">
        <v>0</v>
      </c>
      <c r="F198" s="7">
        <v>0</v>
      </c>
      <c r="G198" s="25">
        <f t="shared" si="9"/>
        <v>0</v>
      </c>
      <c r="H198" s="25">
        <f t="shared" si="10"/>
        <v>0</v>
      </c>
      <c r="I198" s="24">
        <f t="shared" si="11"/>
        <v>0</v>
      </c>
    </row>
    <row r="199" spans="1:9" x14ac:dyDescent="0.25">
      <c r="A199">
        <v>354</v>
      </c>
      <c r="B199" s="7">
        <v>1.7005939999999999</v>
      </c>
      <c r="C199" s="7">
        <v>0.1</v>
      </c>
      <c r="D199" s="7">
        <v>9</v>
      </c>
      <c r="E199" s="7">
        <v>18.203199999999999</v>
      </c>
      <c r="F199" s="7">
        <v>72.796800000000005</v>
      </c>
      <c r="G199" s="25">
        <f t="shared" si="9"/>
        <v>1.7815939999999999</v>
      </c>
      <c r="H199" s="25">
        <f t="shared" si="10"/>
        <v>1.7637972</v>
      </c>
      <c r="I199" s="24">
        <f t="shared" si="11"/>
        <v>1.7637972</v>
      </c>
    </row>
    <row r="200" spans="1:9" x14ac:dyDescent="0.25">
      <c r="A200">
        <v>355</v>
      </c>
      <c r="B200" s="7">
        <v>1.6954879999999999</v>
      </c>
      <c r="C200" s="7">
        <v>0.2</v>
      </c>
      <c r="D200" s="7">
        <v>37</v>
      </c>
      <c r="E200" s="7">
        <v>54.446280000000002</v>
      </c>
      <c r="F200" s="7">
        <v>8.5537200000000002</v>
      </c>
      <c r="G200" s="25">
        <f t="shared" si="9"/>
        <v>2.0284879999999998</v>
      </c>
      <c r="H200" s="25">
        <f t="shared" si="10"/>
        <v>1.93493428</v>
      </c>
      <c r="I200" s="24">
        <f t="shared" si="11"/>
        <v>1.93493428</v>
      </c>
    </row>
    <row r="201" spans="1:9" x14ac:dyDescent="0.25">
      <c r="A201">
        <v>356</v>
      </c>
      <c r="B201" s="7">
        <v>1.6954879999999999</v>
      </c>
      <c r="C201" s="7">
        <v>0.2</v>
      </c>
      <c r="D201" s="7">
        <v>37</v>
      </c>
      <c r="E201" s="7">
        <v>54.446280000000002</v>
      </c>
      <c r="F201" s="7">
        <v>8.5537200000000002</v>
      </c>
      <c r="G201" s="25">
        <f t="shared" si="9"/>
        <v>2.0284879999999998</v>
      </c>
      <c r="H201" s="25">
        <f t="shared" si="10"/>
        <v>1.93493428</v>
      </c>
      <c r="I201" s="24">
        <f t="shared" si="11"/>
        <v>1.93493428</v>
      </c>
    </row>
    <row r="202" spans="1:9" x14ac:dyDescent="0.25">
      <c r="A202">
        <v>357</v>
      </c>
      <c r="B202" s="7">
        <v>1.6408879999999999</v>
      </c>
      <c r="C202" s="7">
        <v>0.2</v>
      </c>
      <c r="D202" s="7">
        <v>4</v>
      </c>
      <c r="E202" s="7">
        <v>40.048990000000003</v>
      </c>
      <c r="F202" s="7">
        <v>55.951009999999997</v>
      </c>
      <c r="G202" s="25">
        <f t="shared" si="9"/>
        <v>1.6768879999999999</v>
      </c>
      <c r="H202" s="25">
        <f t="shared" si="10"/>
        <v>1.70093699</v>
      </c>
      <c r="I202" s="24">
        <f t="shared" si="11"/>
        <v>1.70093699</v>
      </c>
    </row>
    <row r="203" spans="1:9" x14ac:dyDescent="0.25">
      <c r="A203">
        <v>358</v>
      </c>
      <c r="B203" s="7">
        <v>0</v>
      </c>
      <c r="C203" s="7">
        <v>0</v>
      </c>
      <c r="D203" s="7">
        <v>0</v>
      </c>
      <c r="E203" s="7">
        <v>0</v>
      </c>
      <c r="F203" s="7">
        <v>0</v>
      </c>
      <c r="G203" s="25">
        <f t="shared" si="9"/>
        <v>0</v>
      </c>
      <c r="H203" s="25">
        <f t="shared" si="10"/>
        <v>0</v>
      </c>
      <c r="I203" s="24">
        <f t="shared" si="11"/>
        <v>0</v>
      </c>
    </row>
    <row r="204" spans="1:9" x14ac:dyDescent="0.25">
      <c r="A204">
        <v>359</v>
      </c>
      <c r="B204" s="7">
        <v>1.6098699999999999</v>
      </c>
      <c r="C204" s="7">
        <v>0.5</v>
      </c>
      <c r="D204" s="7">
        <v>37</v>
      </c>
      <c r="E204" s="7">
        <v>54.446280000000002</v>
      </c>
      <c r="F204" s="7">
        <v>8.5537200000000002</v>
      </c>
      <c r="G204" s="25">
        <f t="shared" si="9"/>
        <v>1.9428699999999999</v>
      </c>
      <c r="H204" s="25">
        <f t="shared" si="10"/>
        <v>1.84931628</v>
      </c>
      <c r="I204" s="24">
        <f t="shared" si="11"/>
        <v>1.84931628</v>
      </c>
    </row>
    <row r="205" spans="1:9" x14ac:dyDescent="0.25">
      <c r="A205">
        <v>360</v>
      </c>
      <c r="B205" s="7">
        <v>0</v>
      </c>
      <c r="C205" s="7">
        <v>0</v>
      </c>
      <c r="D205" s="7">
        <v>0</v>
      </c>
      <c r="E205" s="7">
        <v>0</v>
      </c>
      <c r="F205" s="7">
        <v>0</v>
      </c>
      <c r="G205" s="25">
        <f t="shared" si="9"/>
        <v>0</v>
      </c>
      <c r="H205" s="25">
        <f t="shared" si="10"/>
        <v>0</v>
      </c>
      <c r="I205" s="24">
        <f t="shared" si="11"/>
        <v>0</v>
      </c>
    </row>
    <row r="206" spans="1:9" x14ac:dyDescent="0.25">
      <c r="A206">
        <v>361</v>
      </c>
      <c r="B206" s="7">
        <v>0</v>
      </c>
      <c r="C206" s="7">
        <v>0</v>
      </c>
      <c r="D206" s="7">
        <v>0</v>
      </c>
      <c r="E206" s="7">
        <v>0</v>
      </c>
      <c r="F206" s="7">
        <v>0</v>
      </c>
      <c r="G206" s="25">
        <f t="shared" si="9"/>
        <v>0</v>
      </c>
      <c r="H206" s="25">
        <f t="shared" si="10"/>
        <v>0</v>
      </c>
      <c r="I206" s="24">
        <f t="shared" si="11"/>
        <v>0</v>
      </c>
    </row>
    <row r="207" spans="1:9" x14ac:dyDescent="0.25">
      <c r="A207">
        <v>362</v>
      </c>
      <c r="B207" s="7">
        <v>1.7094879999999999</v>
      </c>
      <c r="C207" s="7">
        <v>0.2</v>
      </c>
      <c r="D207" s="7">
        <v>27</v>
      </c>
      <c r="E207" s="7">
        <v>31.067170000000001</v>
      </c>
      <c r="F207" s="7">
        <v>41.932830000000003</v>
      </c>
      <c r="G207" s="25">
        <f t="shared" si="9"/>
        <v>1.9524879999999998</v>
      </c>
      <c r="H207" s="25">
        <f t="shared" si="10"/>
        <v>1.8755551699999999</v>
      </c>
      <c r="I207" s="24">
        <f t="shared" si="11"/>
        <v>1.8755551699999999</v>
      </c>
    </row>
    <row r="208" spans="1:9" x14ac:dyDescent="0.25">
      <c r="A208">
        <v>363</v>
      </c>
      <c r="B208" s="7">
        <v>1.6954879999999999</v>
      </c>
      <c r="C208" s="7">
        <v>0.2</v>
      </c>
      <c r="D208" s="7">
        <v>37</v>
      </c>
      <c r="E208" s="7">
        <v>54.446280000000002</v>
      </c>
      <c r="F208" s="7">
        <v>8.5537200000000002</v>
      </c>
      <c r="G208" s="25">
        <f t="shared" si="9"/>
        <v>2.0284879999999998</v>
      </c>
      <c r="H208" s="25">
        <f t="shared" si="10"/>
        <v>1.93493428</v>
      </c>
      <c r="I208" s="24">
        <f t="shared" si="11"/>
        <v>1.93493428</v>
      </c>
    </row>
    <row r="209" spans="1:9" x14ac:dyDescent="0.25">
      <c r="A209">
        <v>364</v>
      </c>
      <c r="B209" s="7">
        <v>1.7042879999999998</v>
      </c>
      <c r="C209" s="7">
        <v>0.2</v>
      </c>
      <c r="D209" s="7">
        <v>26</v>
      </c>
      <c r="E209" s="7">
        <v>33.252220000000001</v>
      </c>
      <c r="F209" s="7">
        <v>40.747779999999999</v>
      </c>
      <c r="G209" s="25">
        <f t="shared" si="9"/>
        <v>1.9382879999999998</v>
      </c>
      <c r="H209" s="25">
        <f t="shared" si="10"/>
        <v>1.86754022</v>
      </c>
      <c r="I209" s="24">
        <f t="shared" si="11"/>
        <v>1.86754022</v>
      </c>
    </row>
    <row r="210" spans="1:9" x14ac:dyDescent="0.25">
      <c r="A210">
        <v>365</v>
      </c>
      <c r="B210" s="7">
        <v>1.6879879999999998</v>
      </c>
      <c r="C210" s="7">
        <v>0.2</v>
      </c>
      <c r="D210" s="7">
        <v>22</v>
      </c>
      <c r="E210" s="7">
        <v>38.502459999999999</v>
      </c>
      <c r="F210" s="7">
        <v>39.497540000000001</v>
      </c>
      <c r="G210" s="25">
        <f t="shared" si="9"/>
        <v>1.8859879999999998</v>
      </c>
      <c r="H210" s="25">
        <f t="shared" si="10"/>
        <v>1.8364904599999998</v>
      </c>
      <c r="I210" s="24">
        <f t="shared" si="11"/>
        <v>1.8364904599999998</v>
      </c>
    </row>
    <row r="211" spans="1:9" x14ac:dyDescent="0.25">
      <c r="A211">
        <v>366</v>
      </c>
      <c r="B211" s="7">
        <v>1.6761820000000001</v>
      </c>
      <c r="C211" s="7">
        <v>0.3</v>
      </c>
      <c r="D211" s="7">
        <v>34</v>
      </c>
      <c r="E211" s="7">
        <v>54.970410000000001</v>
      </c>
      <c r="F211" s="7">
        <v>11.029590000000001</v>
      </c>
      <c r="G211" s="25">
        <f t="shared" si="9"/>
        <v>1.9821820000000001</v>
      </c>
      <c r="H211" s="25">
        <f t="shared" si="10"/>
        <v>1.9011524099999999</v>
      </c>
      <c r="I211" s="24">
        <f t="shared" si="11"/>
        <v>1.9011524099999999</v>
      </c>
    </row>
    <row r="212" spans="1:9" x14ac:dyDescent="0.25">
      <c r="A212">
        <v>367</v>
      </c>
      <c r="B212" s="7">
        <v>1.6821879999999998</v>
      </c>
      <c r="C212" s="7">
        <v>0.2</v>
      </c>
      <c r="D212" s="7">
        <v>3</v>
      </c>
      <c r="E212" s="7">
        <v>14.436540000000001</v>
      </c>
      <c r="F212" s="7">
        <v>82.563460000000006</v>
      </c>
      <c r="G212" s="25">
        <f t="shared" si="9"/>
        <v>1.7091879999999997</v>
      </c>
      <c r="H212" s="25">
        <f t="shared" si="10"/>
        <v>1.7116245399999996</v>
      </c>
      <c r="I212" s="24">
        <f t="shared" si="11"/>
        <v>1.7116245399999996</v>
      </c>
    </row>
    <row r="213" spans="1:9" x14ac:dyDescent="0.25">
      <c r="A213">
        <v>368</v>
      </c>
      <c r="B213" s="7">
        <v>1.60927</v>
      </c>
      <c r="C213" s="7">
        <v>0.5</v>
      </c>
      <c r="D213" s="7">
        <v>9</v>
      </c>
      <c r="E213" s="7">
        <v>42.617460000000001</v>
      </c>
      <c r="F213" s="7">
        <v>48.382539999999999</v>
      </c>
      <c r="G213" s="25">
        <f t="shared" si="9"/>
        <v>1.6902699999999999</v>
      </c>
      <c r="H213" s="25">
        <f t="shared" si="10"/>
        <v>1.6968874599999999</v>
      </c>
      <c r="I213" s="24">
        <f t="shared" si="11"/>
        <v>1.6968874599999999</v>
      </c>
    </row>
    <row r="214" spans="1:9" x14ac:dyDescent="0.25">
      <c r="A214">
        <v>369</v>
      </c>
      <c r="B214" s="7">
        <v>0</v>
      </c>
      <c r="C214" s="7">
        <v>0</v>
      </c>
      <c r="D214" s="7">
        <v>0</v>
      </c>
      <c r="E214" s="7">
        <v>0</v>
      </c>
      <c r="F214" s="7">
        <v>0</v>
      </c>
      <c r="G214" s="25">
        <f t="shared" si="9"/>
        <v>0</v>
      </c>
      <c r="H214" s="25">
        <f t="shared" si="10"/>
        <v>0</v>
      </c>
      <c r="I214" s="24">
        <f t="shared" si="11"/>
        <v>0</v>
      </c>
    </row>
    <row r="215" spans="1:9" x14ac:dyDescent="0.25">
      <c r="A215">
        <v>370</v>
      </c>
      <c r="B215" s="7">
        <v>0</v>
      </c>
      <c r="C215" s="7">
        <v>0</v>
      </c>
      <c r="D215" s="7">
        <v>0</v>
      </c>
      <c r="E215" s="7">
        <v>0</v>
      </c>
      <c r="F215" s="7">
        <v>0</v>
      </c>
      <c r="G215" s="25">
        <f t="shared" si="9"/>
        <v>0</v>
      </c>
      <c r="H215" s="25">
        <f t="shared" si="10"/>
        <v>0</v>
      </c>
      <c r="I215" s="24">
        <f t="shared" si="11"/>
        <v>0</v>
      </c>
    </row>
    <row r="216" spans="1:9" x14ac:dyDescent="0.25">
      <c r="A216">
        <v>371</v>
      </c>
      <c r="B216" s="7">
        <v>1.6815820000000001</v>
      </c>
      <c r="C216" s="7">
        <v>0.3</v>
      </c>
      <c r="D216" s="7">
        <v>31</v>
      </c>
      <c r="E216" s="7">
        <v>48.973700000000001</v>
      </c>
      <c r="F216" s="7">
        <v>20.026299999999999</v>
      </c>
      <c r="G216" s="25">
        <f t="shared" si="9"/>
        <v>1.960582</v>
      </c>
      <c r="H216" s="25">
        <f t="shared" si="10"/>
        <v>1.8855557000000001</v>
      </c>
      <c r="I216" s="24">
        <f t="shared" si="11"/>
        <v>1.8855557000000001</v>
      </c>
    </row>
    <row r="217" spans="1:9" x14ac:dyDescent="0.25">
      <c r="B217" s="7"/>
      <c r="C217" s="7"/>
      <c r="D217" s="7"/>
      <c r="E217" s="7"/>
      <c r="F217" s="7"/>
      <c r="G217" s="25"/>
      <c r="H217" s="25"/>
      <c r="I217" s="24"/>
    </row>
    <row r="218" spans="1:9" x14ac:dyDescent="0.25">
      <c r="A218">
        <v>401</v>
      </c>
      <c r="B218" s="7">
        <v>1.738694</v>
      </c>
      <c r="C218" s="7">
        <v>0.1</v>
      </c>
      <c r="D218" s="7">
        <v>2</v>
      </c>
      <c r="E218" s="7">
        <v>5.8410000000000002</v>
      </c>
      <c r="F218" s="7">
        <v>92.159000000000006</v>
      </c>
      <c r="G218" s="25">
        <f t="shared" si="9"/>
        <v>1.756694</v>
      </c>
      <c r="H218" s="25">
        <f t="shared" si="10"/>
        <v>1.754535</v>
      </c>
      <c r="I218" s="24">
        <f t="shared" si="11"/>
        <v>1.754535</v>
      </c>
    </row>
    <row r="219" spans="1:9" x14ac:dyDescent="0.25">
      <c r="A219">
        <v>402</v>
      </c>
      <c r="B219" s="7">
        <v>0</v>
      </c>
      <c r="C219" s="7">
        <v>0</v>
      </c>
      <c r="D219" s="7">
        <v>0</v>
      </c>
      <c r="E219" s="7">
        <v>0</v>
      </c>
      <c r="F219" s="7">
        <v>0</v>
      </c>
      <c r="G219" s="25">
        <f t="shared" si="9"/>
        <v>0</v>
      </c>
      <c r="H219" s="25">
        <f t="shared" si="10"/>
        <v>0</v>
      </c>
      <c r="I219" s="24">
        <f t="shared" si="11"/>
        <v>0</v>
      </c>
    </row>
    <row r="220" spans="1:9" x14ac:dyDescent="0.25">
      <c r="A220">
        <v>403</v>
      </c>
      <c r="B220" s="7">
        <v>1.6552820000000001</v>
      </c>
      <c r="C220" s="7">
        <v>0.3</v>
      </c>
      <c r="D220" s="7">
        <v>7</v>
      </c>
      <c r="E220" s="7">
        <v>34.450629999999997</v>
      </c>
      <c r="F220" s="7">
        <v>58.549370000000003</v>
      </c>
      <c r="G220" s="25">
        <f t="shared" si="9"/>
        <v>1.7182820000000001</v>
      </c>
      <c r="H220" s="25">
        <f t="shared" si="10"/>
        <v>1.7247326300000001</v>
      </c>
      <c r="I220" s="24">
        <f t="shared" si="11"/>
        <v>1.7247326300000001</v>
      </c>
    </row>
    <row r="221" spans="1:9" x14ac:dyDescent="0.25">
      <c r="A221">
        <v>404</v>
      </c>
      <c r="B221" s="7">
        <v>0</v>
      </c>
      <c r="C221" s="7">
        <v>0</v>
      </c>
      <c r="D221" s="7">
        <v>0</v>
      </c>
      <c r="E221" s="7">
        <v>0</v>
      </c>
      <c r="F221" s="7">
        <v>0</v>
      </c>
      <c r="G221" s="25">
        <f t="shared" si="9"/>
        <v>0</v>
      </c>
      <c r="H221" s="25">
        <f t="shared" si="10"/>
        <v>0</v>
      </c>
      <c r="I221" s="24">
        <f t="shared" si="11"/>
        <v>0</v>
      </c>
    </row>
    <row r="222" spans="1:9" x14ac:dyDescent="0.25">
      <c r="A222">
        <v>405</v>
      </c>
      <c r="B222" s="7">
        <v>0</v>
      </c>
      <c r="C222" s="7">
        <v>0</v>
      </c>
      <c r="D222" s="7">
        <v>0</v>
      </c>
      <c r="E222" s="7">
        <v>0</v>
      </c>
      <c r="F222" s="7">
        <v>0</v>
      </c>
      <c r="G222" s="25">
        <f t="shared" si="9"/>
        <v>0</v>
      </c>
      <c r="H222" s="25">
        <f t="shared" si="10"/>
        <v>0</v>
      </c>
      <c r="I222" s="24">
        <f t="shared" si="11"/>
        <v>0</v>
      </c>
    </row>
    <row r="223" spans="1:9" x14ac:dyDescent="0.25">
      <c r="A223">
        <v>406</v>
      </c>
      <c r="B223" s="7">
        <v>0</v>
      </c>
      <c r="C223" s="7">
        <v>0</v>
      </c>
      <c r="D223" s="7">
        <v>0</v>
      </c>
      <c r="E223" s="7">
        <v>0</v>
      </c>
      <c r="F223" s="7">
        <v>0</v>
      </c>
      <c r="G223" s="25">
        <f t="shared" si="9"/>
        <v>0</v>
      </c>
      <c r="H223" s="25">
        <f t="shared" si="10"/>
        <v>0</v>
      </c>
      <c r="I223" s="24">
        <f t="shared" si="11"/>
        <v>0</v>
      </c>
    </row>
    <row r="224" spans="1:9" x14ac:dyDescent="0.25">
      <c r="A224">
        <v>407</v>
      </c>
      <c r="B224" s="7">
        <v>0</v>
      </c>
      <c r="C224" s="7">
        <v>0</v>
      </c>
      <c r="D224" s="7">
        <v>0</v>
      </c>
      <c r="E224" s="7">
        <v>0</v>
      </c>
      <c r="F224" s="7">
        <v>0</v>
      </c>
      <c r="G224" s="25">
        <f t="shared" si="9"/>
        <v>0</v>
      </c>
      <c r="H224" s="25">
        <f t="shared" si="10"/>
        <v>0</v>
      </c>
      <c r="I224" s="24">
        <f t="shared" si="11"/>
        <v>0</v>
      </c>
    </row>
    <row r="225" spans="1:9" x14ac:dyDescent="0.25">
      <c r="A225">
        <v>408</v>
      </c>
      <c r="B225" s="7">
        <v>0</v>
      </c>
      <c r="C225" s="7">
        <v>0</v>
      </c>
      <c r="D225" s="7">
        <v>0</v>
      </c>
      <c r="E225" s="7">
        <v>0</v>
      </c>
      <c r="F225" s="7">
        <v>0</v>
      </c>
      <c r="G225" s="25">
        <f t="shared" si="9"/>
        <v>0</v>
      </c>
      <c r="H225" s="25">
        <f t="shared" si="10"/>
        <v>0</v>
      </c>
      <c r="I225" s="24">
        <f t="shared" si="11"/>
        <v>0</v>
      </c>
    </row>
    <row r="226" spans="1:9" x14ac:dyDescent="0.25">
      <c r="A226">
        <v>409</v>
      </c>
      <c r="B226" s="7">
        <v>0</v>
      </c>
      <c r="C226" s="7">
        <v>0</v>
      </c>
      <c r="D226" s="7">
        <v>0</v>
      </c>
      <c r="E226" s="7">
        <v>0</v>
      </c>
      <c r="F226" s="7">
        <v>0</v>
      </c>
      <c r="G226" s="25">
        <f t="shared" si="9"/>
        <v>0</v>
      </c>
      <c r="H226" s="25">
        <f t="shared" si="10"/>
        <v>0</v>
      </c>
      <c r="I226" s="24">
        <f t="shared" si="11"/>
        <v>0</v>
      </c>
    </row>
    <row r="227" spans="1:9" x14ac:dyDescent="0.25">
      <c r="A227">
        <v>410</v>
      </c>
      <c r="B227" s="7">
        <v>0</v>
      </c>
      <c r="C227" s="7">
        <v>0</v>
      </c>
      <c r="D227" s="7">
        <v>0</v>
      </c>
      <c r="E227" s="7">
        <v>0</v>
      </c>
      <c r="F227" s="7">
        <v>0</v>
      </c>
      <c r="G227" s="25">
        <f t="shared" si="9"/>
        <v>0</v>
      </c>
      <c r="H227" s="25">
        <f t="shared" si="10"/>
        <v>0</v>
      </c>
      <c r="I227" s="24">
        <f t="shared" si="11"/>
        <v>0</v>
      </c>
    </row>
    <row r="228" spans="1:9" x14ac:dyDescent="0.25">
      <c r="A228">
        <v>411</v>
      </c>
      <c r="B228" s="7">
        <v>0</v>
      </c>
      <c r="C228" s="7">
        <v>0</v>
      </c>
      <c r="D228" s="7">
        <v>0</v>
      </c>
      <c r="E228" s="7">
        <v>0</v>
      </c>
      <c r="F228" s="7">
        <v>0</v>
      </c>
      <c r="G228" s="25">
        <f t="shared" si="9"/>
        <v>0</v>
      </c>
      <c r="H228" s="25">
        <f t="shared" si="10"/>
        <v>0</v>
      </c>
      <c r="I228" s="24">
        <f t="shared" si="11"/>
        <v>0</v>
      </c>
    </row>
    <row r="229" spans="1:9" x14ac:dyDescent="0.25">
      <c r="A229">
        <v>412</v>
      </c>
      <c r="B229" s="7">
        <v>0</v>
      </c>
      <c r="C229" s="7">
        <v>0</v>
      </c>
      <c r="D229" s="7">
        <v>0</v>
      </c>
      <c r="E229" s="7">
        <v>0</v>
      </c>
      <c r="F229" s="7">
        <v>0</v>
      </c>
      <c r="G229" s="25">
        <f t="shared" si="9"/>
        <v>0</v>
      </c>
      <c r="H229" s="25">
        <f t="shared" si="10"/>
        <v>0</v>
      </c>
      <c r="I229" s="24">
        <f t="shared" si="11"/>
        <v>0</v>
      </c>
    </row>
    <row r="230" spans="1:9" x14ac:dyDescent="0.25">
      <c r="A230">
        <v>413</v>
      </c>
      <c r="B230" s="7">
        <v>0</v>
      </c>
      <c r="C230" s="7">
        <v>0</v>
      </c>
      <c r="D230" s="7">
        <v>0</v>
      </c>
      <c r="E230" s="7">
        <v>0</v>
      </c>
      <c r="F230" s="7">
        <v>0</v>
      </c>
      <c r="G230" s="25">
        <f t="shared" si="9"/>
        <v>0</v>
      </c>
      <c r="H230" s="25">
        <f t="shared" si="10"/>
        <v>0</v>
      </c>
      <c r="I230" s="24">
        <f t="shared" si="11"/>
        <v>0</v>
      </c>
    </row>
    <row r="231" spans="1:9" x14ac:dyDescent="0.25">
      <c r="A231">
        <v>414</v>
      </c>
      <c r="B231" s="7">
        <v>0</v>
      </c>
      <c r="C231" s="7">
        <v>0</v>
      </c>
      <c r="D231" s="7">
        <v>0</v>
      </c>
      <c r="E231" s="7">
        <v>0</v>
      </c>
      <c r="F231" s="7">
        <v>0</v>
      </c>
      <c r="G231" s="25">
        <f t="shared" si="9"/>
        <v>0</v>
      </c>
      <c r="H231" s="25">
        <f t="shared" si="10"/>
        <v>0</v>
      </c>
      <c r="I231" s="24">
        <f t="shared" si="11"/>
        <v>0</v>
      </c>
    </row>
    <row r="232" spans="1:9" x14ac:dyDescent="0.25">
      <c r="A232">
        <v>415</v>
      </c>
      <c r="B232" s="7">
        <v>0</v>
      </c>
      <c r="C232" s="7">
        <v>0</v>
      </c>
      <c r="D232" s="7">
        <v>0</v>
      </c>
      <c r="E232" s="7">
        <v>0</v>
      </c>
      <c r="F232" s="7">
        <v>0</v>
      </c>
      <c r="G232" s="25">
        <f t="shared" si="9"/>
        <v>0</v>
      </c>
      <c r="H232" s="25">
        <f t="shared" si="10"/>
        <v>0</v>
      </c>
      <c r="I232" s="24">
        <f t="shared" si="11"/>
        <v>0</v>
      </c>
    </row>
    <row r="233" spans="1:9" x14ac:dyDescent="0.25">
      <c r="A233">
        <v>416</v>
      </c>
      <c r="B233" s="7">
        <v>0</v>
      </c>
      <c r="C233" s="7">
        <v>0</v>
      </c>
      <c r="D233" s="7">
        <v>0</v>
      </c>
      <c r="E233" s="7">
        <v>0</v>
      </c>
      <c r="F233" s="7">
        <v>0</v>
      </c>
      <c r="G233" s="25">
        <f t="shared" si="9"/>
        <v>0</v>
      </c>
      <c r="H233" s="25">
        <f t="shared" si="10"/>
        <v>0</v>
      </c>
      <c r="I233" s="24">
        <f t="shared" si="11"/>
        <v>0</v>
      </c>
    </row>
    <row r="234" spans="1:9" x14ac:dyDescent="0.25">
      <c r="A234">
        <v>417</v>
      </c>
      <c r="B234" s="7">
        <v>0</v>
      </c>
      <c r="C234" s="7">
        <v>0</v>
      </c>
      <c r="D234" s="7">
        <v>0</v>
      </c>
      <c r="E234" s="7">
        <v>0</v>
      </c>
      <c r="F234" s="7">
        <v>0</v>
      </c>
      <c r="G234" s="25">
        <f t="shared" si="9"/>
        <v>0</v>
      </c>
      <c r="H234" s="25">
        <f t="shared" si="10"/>
        <v>0</v>
      </c>
      <c r="I234" s="24">
        <f t="shared" si="11"/>
        <v>0</v>
      </c>
    </row>
    <row r="235" spans="1:9" x14ac:dyDescent="0.25">
      <c r="A235">
        <v>418</v>
      </c>
      <c r="B235" s="7">
        <v>0</v>
      </c>
      <c r="C235" s="7">
        <v>0</v>
      </c>
      <c r="D235" s="7">
        <v>0</v>
      </c>
      <c r="E235" s="7">
        <v>0</v>
      </c>
      <c r="F235" s="7">
        <v>0</v>
      </c>
      <c r="G235" s="25">
        <f t="shared" si="9"/>
        <v>0</v>
      </c>
      <c r="H235" s="25">
        <f t="shared" si="10"/>
        <v>0</v>
      </c>
      <c r="I235" s="24">
        <f t="shared" si="11"/>
        <v>0</v>
      </c>
    </row>
    <row r="236" spans="1:9" x14ac:dyDescent="0.25">
      <c r="A236">
        <v>419</v>
      </c>
      <c r="B236" s="7">
        <v>0</v>
      </c>
      <c r="C236" s="7">
        <v>0</v>
      </c>
      <c r="D236" s="7">
        <v>0</v>
      </c>
      <c r="E236" s="7">
        <v>0</v>
      </c>
      <c r="F236" s="7">
        <v>0</v>
      </c>
      <c r="G236" s="25">
        <f t="shared" si="9"/>
        <v>0</v>
      </c>
      <c r="H236" s="25">
        <f t="shared" si="10"/>
        <v>0</v>
      </c>
      <c r="I236" s="24">
        <f t="shared" si="11"/>
        <v>0</v>
      </c>
    </row>
    <row r="237" spans="1:9" x14ac:dyDescent="0.25">
      <c r="A237">
        <v>420</v>
      </c>
      <c r="B237" s="7">
        <v>0</v>
      </c>
      <c r="C237" s="7">
        <v>0</v>
      </c>
      <c r="D237" s="7">
        <v>0</v>
      </c>
      <c r="E237" s="7">
        <v>0</v>
      </c>
      <c r="F237" s="7">
        <v>0</v>
      </c>
      <c r="G237" s="25">
        <f t="shared" si="9"/>
        <v>0</v>
      </c>
      <c r="H237" s="25">
        <f t="shared" si="10"/>
        <v>0</v>
      </c>
      <c r="I237" s="24">
        <f t="shared" si="11"/>
        <v>0</v>
      </c>
    </row>
    <row r="238" spans="1:9" x14ac:dyDescent="0.25">
      <c r="A238">
        <v>421</v>
      </c>
      <c r="B238" s="7">
        <v>0</v>
      </c>
      <c r="C238" s="7">
        <v>0</v>
      </c>
      <c r="D238" s="7">
        <v>0</v>
      </c>
      <c r="E238" s="7">
        <v>0</v>
      </c>
      <c r="F238" s="7">
        <v>0</v>
      </c>
      <c r="G238" s="25">
        <f t="shared" si="9"/>
        <v>0</v>
      </c>
      <c r="H238" s="25">
        <f t="shared" si="10"/>
        <v>0</v>
      </c>
      <c r="I238" s="24">
        <f t="shared" si="11"/>
        <v>0</v>
      </c>
    </row>
    <row r="239" spans="1:9" x14ac:dyDescent="0.25">
      <c r="A239">
        <v>422</v>
      </c>
      <c r="B239" s="7">
        <v>0</v>
      </c>
      <c r="C239" s="7">
        <v>0</v>
      </c>
      <c r="D239" s="7">
        <v>0</v>
      </c>
      <c r="E239" s="7">
        <v>0</v>
      </c>
      <c r="F239" s="7">
        <v>0</v>
      </c>
      <c r="G239" s="25">
        <f t="shared" si="9"/>
        <v>0</v>
      </c>
      <c r="H239" s="25">
        <f t="shared" si="10"/>
        <v>0</v>
      </c>
      <c r="I239" s="24">
        <f t="shared" si="11"/>
        <v>0</v>
      </c>
    </row>
    <row r="240" spans="1:9" x14ac:dyDescent="0.25">
      <c r="A240">
        <v>423</v>
      </c>
      <c r="B240" s="7">
        <v>0</v>
      </c>
      <c r="C240" s="7">
        <v>0</v>
      </c>
      <c r="D240" s="7">
        <v>0</v>
      </c>
      <c r="E240" s="7">
        <v>0</v>
      </c>
      <c r="F240" s="7">
        <v>0</v>
      </c>
      <c r="G240" s="25">
        <f t="shared" si="9"/>
        <v>0</v>
      </c>
      <c r="H240" s="25">
        <f t="shared" si="10"/>
        <v>0</v>
      </c>
      <c r="I240" s="24">
        <f t="shared" si="11"/>
        <v>0</v>
      </c>
    </row>
    <row r="241" spans="1:9" x14ac:dyDescent="0.25">
      <c r="A241">
        <v>424</v>
      </c>
      <c r="B241" s="7">
        <v>0</v>
      </c>
      <c r="C241" s="7">
        <v>0</v>
      </c>
      <c r="D241" s="7">
        <v>0</v>
      </c>
      <c r="E241" s="7">
        <v>0</v>
      </c>
      <c r="F241" s="7">
        <v>0</v>
      </c>
      <c r="G241" s="25">
        <f t="shared" si="9"/>
        <v>0</v>
      </c>
      <c r="H241" s="25">
        <f t="shared" si="10"/>
        <v>0</v>
      </c>
      <c r="I241" s="24">
        <f t="shared" si="11"/>
        <v>0</v>
      </c>
    </row>
    <row r="242" spans="1:9" x14ac:dyDescent="0.25">
      <c r="A242">
        <v>425</v>
      </c>
      <c r="B242" s="7">
        <v>0</v>
      </c>
      <c r="C242" s="7">
        <v>0</v>
      </c>
      <c r="D242" s="7">
        <v>0</v>
      </c>
      <c r="E242" s="7">
        <v>0</v>
      </c>
      <c r="F242" s="7">
        <v>0</v>
      </c>
      <c r="G242" s="25">
        <f t="shared" si="9"/>
        <v>0</v>
      </c>
      <c r="H242" s="25">
        <f t="shared" si="10"/>
        <v>0</v>
      </c>
      <c r="I242" s="24">
        <f t="shared" si="11"/>
        <v>0</v>
      </c>
    </row>
    <row r="243" spans="1:9" x14ac:dyDescent="0.25">
      <c r="A243">
        <v>426</v>
      </c>
      <c r="B243" s="7">
        <v>0</v>
      </c>
      <c r="C243" s="7">
        <v>0</v>
      </c>
      <c r="D243" s="7">
        <v>0</v>
      </c>
      <c r="E243" s="7">
        <v>0</v>
      </c>
      <c r="F243" s="7">
        <v>0</v>
      </c>
      <c r="G243" s="25">
        <f t="shared" si="9"/>
        <v>0</v>
      </c>
      <c r="H243" s="25">
        <f t="shared" si="10"/>
        <v>0</v>
      </c>
      <c r="I243" s="24">
        <f t="shared" si="11"/>
        <v>0</v>
      </c>
    </row>
    <row r="244" spans="1:9" x14ac:dyDescent="0.25">
      <c r="A244">
        <v>427</v>
      </c>
      <c r="B244" s="7">
        <v>0</v>
      </c>
      <c r="C244" s="7">
        <v>0</v>
      </c>
      <c r="D244" s="7">
        <v>0</v>
      </c>
      <c r="E244" s="7">
        <v>0</v>
      </c>
      <c r="F244" s="7">
        <v>0</v>
      </c>
      <c r="G244" s="25">
        <f t="shared" si="9"/>
        <v>0</v>
      </c>
      <c r="H244" s="25">
        <f t="shared" si="10"/>
        <v>0</v>
      </c>
      <c r="I244" s="24">
        <f t="shared" si="11"/>
        <v>0</v>
      </c>
    </row>
    <row r="245" spans="1:9" x14ac:dyDescent="0.25">
      <c r="A245">
        <v>428</v>
      </c>
      <c r="B245" s="7">
        <v>0</v>
      </c>
      <c r="C245" s="7">
        <v>0</v>
      </c>
      <c r="D245" s="7">
        <v>0</v>
      </c>
      <c r="E245" s="7">
        <v>0</v>
      </c>
      <c r="F245" s="7">
        <v>0</v>
      </c>
      <c r="G245" s="25">
        <f t="shared" si="9"/>
        <v>0</v>
      </c>
      <c r="H245" s="25">
        <f t="shared" si="10"/>
        <v>0</v>
      </c>
      <c r="I245" s="24">
        <f t="shared" si="11"/>
        <v>0</v>
      </c>
    </row>
    <row r="246" spans="1:9" x14ac:dyDescent="0.25">
      <c r="A246">
        <v>429</v>
      </c>
      <c r="B246" s="7">
        <v>1.6618940000000002</v>
      </c>
      <c r="C246" s="7">
        <v>0.1</v>
      </c>
      <c r="D246" s="7">
        <v>18</v>
      </c>
      <c r="E246" s="7">
        <v>69.093140000000005</v>
      </c>
      <c r="F246" s="7">
        <v>12.90686</v>
      </c>
      <c r="G246" s="25">
        <f t="shared" si="9"/>
        <v>1.8238940000000001</v>
      </c>
      <c r="H246" s="25">
        <f t="shared" si="10"/>
        <v>1.8209871400000004</v>
      </c>
      <c r="I246" s="24">
        <f t="shared" si="11"/>
        <v>1.8209871400000004</v>
      </c>
    </row>
    <row r="247" spans="1:9" x14ac:dyDescent="0.25">
      <c r="A247">
        <v>430</v>
      </c>
      <c r="B247" s="7">
        <v>0</v>
      </c>
      <c r="C247" s="7">
        <v>0</v>
      </c>
      <c r="D247" s="7">
        <v>0</v>
      </c>
      <c r="E247" s="7">
        <v>0</v>
      </c>
      <c r="F247" s="7">
        <v>0</v>
      </c>
      <c r="G247" s="25">
        <f t="shared" si="9"/>
        <v>0</v>
      </c>
      <c r="H247" s="25">
        <f t="shared" si="10"/>
        <v>0</v>
      </c>
      <c r="I247" s="24">
        <f t="shared" si="11"/>
        <v>0</v>
      </c>
    </row>
    <row r="248" spans="1:9" x14ac:dyDescent="0.25">
      <c r="A248">
        <v>431</v>
      </c>
      <c r="B248" s="7">
        <v>0</v>
      </c>
      <c r="C248" s="7">
        <v>0</v>
      </c>
      <c r="D248" s="7">
        <v>0</v>
      </c>
      <c r="E248" s="7">
        <v>0</v>
      </c>
      <c r="F248" s="7">
        <v>0</v>
      </c>
      <c r="G248" s="25">
        <f t="shared" si="9"/>
        <v>0</v>
      </c>
      <c r="H248" s="25">
        <f t="shared" si="10"/>
        <v>0</v>
      </c>
      <c r="I248" s="24">
        <f t="shared" si="11"/>
        <v>0</v>
      </c>
    </row>
    <row r="249" spans="1:9" x14ac:dyDescent="0.25">
      <c r="A249">
        <v>432</v>
      </c>
      <c r="B249" s="7">
        <v>0</v>
      </c>
      <c r="C249" s="7">
        <v>0</v>
      </c>
      <c r="D249" s="7">
        <v>0</v>
      </c>
      <c r="E249" s="7">
        <v>0</v>
      </c>
      <c r="F249" s="7">
        <v>0</v>
      </c>
      <c r="G249" s="25">
        <f t="shared" si="9"/>
        <v>0</v>
      </c>
      <c r="H249" s="25">
        <f t="shared" si="10"/>
        <v>0</v>
      </c>
      <c r="I249" s="24">
        <f t="shared" si="11"/>
        <v>0</v>
      </c>
    </row>
    <row r="250" spans="1:9" x14ac:dyDescent="0.25">
      <c r="A250">
        <v>433</v>
      </c>
      <c r="B250" s="7">
        <v>0</v>
      </c>
      <c r="C250" s="7">
        <v>0</v>
      </c>
      <c r="D250" s="7">
        <v>0</v>
      </c>
      <c r="E250" s="7">
        <v>0</v>
      </c>
      <c r="F250" s="7">
        <v>0</v>
      </c>
      <c r="G250" s="25">
        <f t="shared" si="9"/>
        <v>0</v>
      </c>
      <c r="H250" s="25">
        <f t="shared" si="10"/>
        <v>0</v>
      </c>
      <c r="I250" s="24">
        <f t="shared" si="11"/>
        <v>0</v>
      </c>
    </row>
    <row r="251" spans="1:9" x14ac:dyDescent="0.25">
      <c r="A251">
        <v>434</v>
      </c>
      <c r="B251" s="7">
        <v>0</v>
      </c>
      <c r="C251" s="7">
        <v>0</v>
      </c>
      <c r="D251" s="7">
        <v>0</v>
      </c>
      <c r="E251" s="7">
        <v>0</v>
      </c>
      <c r="F251" s="7">
        <v>0</v>
      </c>
      <c r="G251" s="25">
        <f t="shared" si="9"/>
        <v>0</v>
      </c>
      <c r="H251" s="25">
        <f t="shared" si="10"/>
        <v>0</v>
      </c>
      <c r="I251" s="24">
        <f t="shared" si="11"/>
        <v>0</v>
      </c>
    </row>
    <row r="252" spans="1:9" x14ac:dyDescent="0.25">
      <c r="A252">
        <v>435</v>
      </c>
      <c r="B252" s="7">
        <v>0</v>
      </c>
      <c r="C252" s="7">
        <v>0</v>
      </c>
      <c r="D252" s="7">
        <v>0</v>
      </c>
      <c r="E252" s="7">
        <v>0</v>
      </c>
      <c r="F252" s="7">
        <v>0</v>
      </c>
      <c r="G252" s="25">
        <f t="shared" si="9"/>
        <v>0</v>
      </c>
      <c r="H252" s="25">
        <f t="shared" si="10"/>
        <v>0</v>
      </c>
      <c r="I252" s="24">
        <f t="shared" si="11"/>
        <v>0</v>
      </c>
    </row>
    <row r="253" spans="1:9" x14ac:dyDescent="0.25">
      <c r="A253">
        <v>436</v>
      </c>
      <c r="B253" s="7">
        <v>0</v>
      </c>
      <c r="C253" s="7">
        <v>0</v>
      </c>
      <c r="D253" s="7">
        <v>0</v>
      </c>
      <c r="E253" s="7">
        <v>0</v>
      </c>
      <c r="F253" s="7">
        <v>0</v>
      </c>
      <c r="G253" s="25">
        <f t="shared" si="9"/>
        <v>0</v>
      </c>
      <c r="H253" s="25">
        <f t="shared" si="10"/>
        <v>0</v>
      </c>
      <c r="I253" s="24">
        <f t="shared" si="11"/>
        <v>0</v>
      </c>
    </row>
    <row r="254" spans="1:9" x14ac:dyDescent="0.25">
      <c r="A254">
        <v>437</v>
      </c>
      <c r="B254" s="7">
        <v>0</v>
      </c>
      <c r="C254" s="7">
        <v>0</v>
      </c>
      <c r="D254" s="7">
        <v>0</v>
      </c>
      <c r="E254" s="7">
        <v>0</v>
      </c>
      <c r="F254" s="7">
        <v>0</v>
      </c>
      <c r="G254" s="25">
        <f t="shared" si="9"/>
        <v>0</v>
      </c>
      <c r="H254" s="25">
        <f t="shared" si="10"/>
        <v>0</v>
      </c>
      <c r="I254" s="24">
        <f t="shared" si="11"/>
        <v>0</v>
      </c>
    </row>
    <row r="255" spans="1:9" x14ac:dyDescent="0.25">
      <c r="A255">
        <v>438</v>
      </c>
      <c r="B255" s="7">
        <v>0</v>
      </c>
      <c r="C255" s="7">
        <v>0</v>
      </c>
      <c r="D255" s="7">
        <v>0</v>
      </c>
      <c r="E255" s="7">
        <v>0</v>
      </c>
      <c r="F255" s="7">
        <v>0</v>
      </c>
      <c r="G255" s="25">
        <f t="shared" si="9"/>
        <v>0</v>
      </c>
      <c r="H255" s="25">
        <f t="shared" si="10"/>
        <v>0</v>
      </c>
      <c r="I255" s="24">
        <f t="shared" si="11"/>
        <v>0</v>
      </c>
    </row>
    <row r="256" spans="1:9" x14ac:dyDescent="0.25">
      <c r="A256">
        <v>439</v>
      </c>
      <c r="B256" s="7">
        <v>1.6755820000000001</v>
      </c>
      <c r="C256" s="7">
        <v>0.3</v>
      </c>
      <c r="D256" s="7">
        <v>1</v>
      </c>
      <c r="E256" s="7">
        <v>10.01966</v>
      </c>
      <c r="F256" s="7">
        <v>88.980339999999998</v>
      </c>
      <c r="G256" s="25">
        <f t="shared" si="9"/>
        <v>1.684582</v>
      </c>
      <c r="H256" s="25">
        <f t="shared" si="10"/>
        <v>1.69060166</v>
      </c>
      <c r="I256" s="24">
        <f t="shared" si="11"/>
        <v>1.69060166</v>
      </c>
    </row>
    <row r="257" spans="1:9" x14ac:dyDescent="0.25">
      <c r="A257">
        <v>440</v>
      </c>
      <c r="B257" s="7">
        <v>0</v>
      </c>
      <c r="C257" s="7">
        <v>0</v>
      </c>
      <c r="D257" s="7">
        <v>0</v>
      </c>
      <c r="E257" s="7">
        <v>0</v>
      </c>
      <c r="F257" s="7">
        <v>0</v>
      </c>
      <c r="G257" s="25">
        <f t="shared" si="9"/>
        <v>0</v>
      </c>
      <c r="H257" s="25">
        <f t="shared" si="10"/>
        <v>0</v>
      </c>
      <c r="I257" s="24">
        <f t="shared" si="11"/>
        <v>0</v>
      </c>
    </row>
    <row r="258" spans="1:9" x14ac:dyDescent="0.25">
      <c r="A258">
        <v>441</v>
      </c>
      <c r="B258" s="7">
        <v>0</v>
      </c>
      <c r="C258" s="7">
        <v>0</v>
      </c>
      <c r="D258" s="7">
        <v>0</v>
      </c>
      <c r="E258" s="7">
        <v>0</v>
      </c>
      <c r="F258" s="7">
        <v>0</v>
      </c>
      <c r="G258" s="25">
        <f t="shared" si="9"/>
        <v>0</v>
      </c>
      <c r="H258" s="25">
        <f t="shared" si="10"/>
        <v>0</v>
      </c>
      <c r="I258" s="24">
        <f t="shared" si="11"/>
        <v>0</v>
      </c>
    </row>
    <row r="259" spans="1:9" x14ac:dyDescent="0.25">
      <c r="A259">
        <v>442</v>
      </c>
      <c r="B259" s="7">
        <v>0</v>
      </c>
      <c r="C259" s="7">
        <v>0</v>
      </c>
      <c r="D259" s="7">
        <v>0</v>
      </c>
      <c r="E259" s="7">
        <v>0</v>
      </c>
      <c r="F259" s="7">
        <v>0</v>
      </c>
      <c r="G259" s="25">
        <f t="shared" si="9"/>
        <v>0</v>
      </c>
      <c r="H259" s="25">
        <f t="shared" si="10"/>
        <v>0</v>
      </c>
      <c r="I259" s="24">
        <f t="shared" si="11"/>
        <v>0</v>
      </c>
    </row>
    <row r="260" spans="1:9" x14ac:dyDescent="0.25">
      <c r="A260">
        <v>443</v>
      </c>
      <c r="B260" s="7">
        <v>0</v>
      </c>
      <c r="C260" s="7">
        <v>0</v>
      </c>
      <c r="D260" s="7">
        <v>0</v>
      </c>
      <c r="E260" s="7">
        <v>0</v>
      </c>
      <c r="F260" s="7">
        <v>0</v>
      </c>
      <c r="G260" s="25">
        <f t="shared" si="9"/>
        <v>0</v>
      </c>
      <c r="H260" s="25">
        <f t="shared" si="10"/>
        <v>0</v>
      </c>
      <c r="I260" s="24">
        <f t="shared" si="11"/>
        <v>0</v>
      </c>
    </row>
    <row r="261" spans="1:9" x14ac:dyDescent="0.25">
      <c r="A261">
        <v>444</v>
      </c>
      <c r="B261" s="7">
        <v>0</v>
      </c>
      <c r="C261" s="7">
        <v>0</v>
      </c>
      <c r="D261" s="7">
        <v>0</v>
      </c>
      <c r="E261" s="7">
        <v>0</v>
      </c>
      <c r="F261" s="7">
        <v>0</v>
      </c>
      <c r="G261" s="25">
        <f t="shared" ref="G261:G288" si="12">B261+0.009*D261</f>
        <v>0</v>
      </c>
      <c r="H261" s="25">
        <f t="shared" ref="H261:H288" si="13">B261+(0.005*D261)+(0.001*E261)</f>
        <v>0</v>
      </c>
      <c r="I261" s="24">
        <f t="shared" ref="I261:I288" si="14">IF(C261&gt;1,G261,H261)</f>
        <v>0</v>
      </c>
    </row>
    <row r="262" spans="1:9" x14ac:dyDescent="0.25">
      <c r="A262">
        <v>445</v>
      </c>
      <c r="B262" s="7">
        <v>0</v>
      </c>
      <c r="C262" s="7">
        <v>0</v>
      </c>
      <c r="D262" s="7">
        <v>0</v>
      </c>
      <c r="E262" s="7">
        <v>0</v>
      </c>
      <c r="F262" s="7">
        <v>0</v>
      </c>
      <c r="G262" s="25">
        <f t="shared" si="12"/>
        <v>0</v>
      </c>
      <c r="H262" s="25">
        <f t="shared" si="13"/>
        <v>0</v>
      </c>
      <c r="I262" s="24">
        <f t="shared" si="14"/>
        <v>0</v>
      </c>
    </row>
    <row r="263" spans="1:9" x14ac:dyDescent="0.25">
      <c r="A263">
        <v>446</v>
      </c>
      <c r="B263" s="7">
        <v>0</v>
      </c>
      <c r="C263" s="7">
        <v>0</v>
      </c>
      <c r="D263" s="7">
        <v>0</v>
      </c>
      <c r="E263" s="7">
        <v>0</v>
      </c>
      <c r="F263" s="7">
        <v>0</v>
      </c>
      <c r="G263" s="25">
        <f t="shared" si="12"/>
        <v>0</v>
      </c>
      <c r="H263" s="25">
        <f t="shared" si="13"/>
        <v>0</v>
      </c>
      <c r="I263" s="24">
        <f t="shared" si="14"/>
        <v>0</v>
      </c>
    </row>
    <row r="264" spans="1:9" x14ac:dyDescent="0.25">
      <c r="A264">
        <v>447</v>
      </c>
      <c r="B264" s="7">
        <v>0</v>
      </c>
      <c r="C264" s="7">
        <v>0</v>
      </c>
      <c r="D264" s="7">
        <v>0</v>
      </c>
      <c r="E264" s="7">
        <v>0</v>
      </c>
      <c r="F264" s="7">
        <v>0</v>
      </c>
      <c r="G264" s="25">
        <f t="shared" si="12"/>
        <v>0</v>
      </c>
      <c r="H264" s="25">
        <f t="shared" si="13"/>
        <v>0</v>
      </c>
      <c r="I264" s="24">
        <f t="shared" si="14"/>
        <v>0</v>
      </c>
    </row>
    <row r="265" spans="1:9" x14ac:dyDescent="0.25">
      <c r="A265">
        <v>448</v>
      </c>
      <c r="B265" s="7">
        <v>0</v>
      </c>
      <c r="C265" s="7">
        <v>0</v>
      </c>
      <c r="D265" s="7">
        <v>0</v>
      </c>
      <c r="E265" s="7">
        <v>0</v>
      </c>
      <c r="F265" s="7">
        <v>0</v>
      </c>
      <c r="G265" s="25">
        <f t="shared" si="12"/>
        <v>0</v>
      </c>
      <c r="H265" s="25">
        <f t="shared" si="13"/>
        <v>0</v>
      </c>
      <c r="I265" s="24">
        <f t="shared" si="14"/>
        <v>0</v>
      </c>
    </row>
    <row r="266" spans="1:9" x14ac:dyDescent="0.25">
      <c r="A266">
        <v>449</v>
      </c>
      <c r="B266" s="7">
        <v>0</v>
      </c>
      <c r="C266" s="7">
        <v>0</v>
      </c>
      <c r="D266" s="7">
        <v>0</v>
      </c>
      <c r="E266" s="7">
        <v>0</v>
      </c>
      <c r="F266" s="7">
        <v>0</v>
      </c>
      <c r="G266" s="25">
        <f t="shared" si="12"/>
        <v>0</v>
      </c>
      <c r="H266" s="25">
        <f t="shared" si="13"/>
        <v>0</v>
      </c>
      <c r="I266" s="24">
        <f t="shared" si="14"/>
        <v>0</v>
      </c>
    </row>
    <row r="267" spans="1:9" x14ac:dyDescent="0.25">
      <c r="A267">
        <v>450</v>
      </c>
      <c r="B267" s="7">
        <v>0</v>
      </c>
      <c r="C267" s="7">
        <v>0</v>
      </c>
      <c r="D267" s="7">
        <v>0</v>
      </c>
      <c r="E267" s="7">
        <v>0</v>
      </c>
      <c r="F267" s="7">
        <v>0</v>
      </c>
      <c r="G267" s="25">
        <f t="shared" si="12"/>
        <v>0</v>
      </c>
      <c r="H267" s="25">
        <f t="shared" si="13"/>
        <v>0</v>
      </c>
      <c r="I267" s="24">
        <f t="shared" si="14"/>
        <v>0</v>
      </c>
    </row>
    <row r="268" spans="1:9" x14ac:dyDescent="0.25">
      <c r="A268">
        <v>451</v>
      </c>
      <c r="B268" s="7">
        <v>0</v>
      </c>
      <c r="C268" s="7">
        <v>0</v>
      </c>
      <c r="D268" s="7">
        <v>0</v>
      </c>
      <c r="E268" s="7">
        <v>0</v>
      </c>
      <c r="F268" s="7">
        <v>0</v>
      </c>
      <c r="G268" s="25">
        <f t="shared" si="12"/>
        <v>0</v>
      </c>
      <c r="H268" s="25">
        <f t="shared" si="13"/>
        <v>0</v>
      </c>
      <c r="I268" s="24">
        <f t="shared" si="14"/>
        <v>0</v>
      </c>
    </row>
    <row r="269" spans="1:9" x14ac:dyDescent="0.25">
      <c r="A269">
        <v>452</v>
      </c>
      <c r="B269" s="7">
        <v>0</v>
      </c>
      <c r="C269" s="7">
        <v>0</v>
      </c>
      <c r="D269" s="7">
        <v>0</v>
      </c>
      <c r="E269" s="7">
        <v>0</v>
      </c>
      <c r="F269" s="7">
        <v>0</v>
      </c>
      <c r="G269" s="25">
        <f t="shared" si="12"/>
        <v>0</v>
      </c>
      <c r="H269" s="25">
        <f t="shared" si="13"/>
        <v>0</v>
      </c>
      <c r="I269" s="24">
        <f t="shared" si="14"/>
        <v>0</v>
      </c>
    </row>
    <row r="270" spans="1:9" x14ac:dyDescent="0.25">
      <c r="A270">
        <v>453</v>
      </c>
      <c r="B270" s="7">
        <v>0</v>
      </c>
      <c r="C270" s="7">
        <v>0</v>
      </c>
      <c r="D270" s="7">
        <v>0</v>
      </c>
      <c r="E270" s="7">
        <v>0</v>
      </c>
      <c r="F270" s="7">
        <v>0</v>
      </c>
      <c r="G270" s="25">
        <f t="shared" si="12"/>
        <v>0</v>
      </c>
      <c r="H270" s="25">
        <f t="shared" si="13"/>
        <v>0</v>
      </c>
      <c r="I270" s="24">
        <f t="shared" si="14"/>
        <v>0</v>
      </c>
    </row>
    <row r="271" spans="1:9" x14ac:dyDescent="0.25">
      <c r="A271">
        <v>454</v>
      </c>
      <c r="B271" s="7">
        <v>0</v>
      </c>
      <c r="C271" s="7">
        <v>0</v>
      </c>
      <c r="D271" s="7">
        <v>0</v>
      </c>
      <c r="E271" s="7">
        <v>0</v>
      </c>
      <c r="F271" s="7">
        <v>0</v>
      </c>
      <c r="G271" s="25">
        <f t="shared" si="12"/>
        <v>0</v>
      </c>
      <c r="H271" s="25">
        <f t="shared" si="13"/>
        <v>0</v>
      </c>
      <c r="I271" s="24">
        <f t="shared" si="14"/>
        <v>0</v>
      </c>
    </row>
    <row r="272" spans="1:9" x14ac:dyDescent="0.25">
      <c r="A272">
        <v>455</v>
      </c>
      <c r="B272" s="7">
        <v>0</v>
      </c>
      <c r="C272" s="7">
        <v>0</v>
      </c>
      <c r="D272" s="7">
        <v>0</v>
      </c>
      <c r="E272" s="7">
        <v>0</v>
      </c>
      <c r="F272" s="7">
        <v>0</v>
      </c>
      <c r="G272" s="25">
        <f t="shared" si="12"/>
        <v>0</v>
      </c>
      <c r="H272" s="25">
        <f t="shared" si="13"/>
        <v>0</v>
      </c>
      <c r="I272" s="24">
        <f t="shared" si="14"/>
        <v>0</v>
      </c>
    </row>
    <row r="273" spans="1:9" x14ac:dyDescent="0.25">
      <c r="A273">
        <v>456</v>
      </c>
      <c r="B273" s="7">
        <v>0</v>
      </c>
      <c r="C273" s="7">
        <v>0</v>
      </c>
      <c r="D273" s="7">
        <v>0</v>
      </c>
      <c r="E273" s="7">
        <v>0</v>
      </c>
      <c r="F273" s="7">
        <v>0</v>
      </c>
      <c r="G273" s="25">
        <f t="shared" si="12"/>
        <v>0</v>
      </c>
      <c r="H273" s="25">
        <f t="shared" si="13"/>
        <v>0</v>
      </c>
      <c r="I273" s="24">
        <f t="shared" si="14"/>
        <v>0</v>
      </c>
    </row>
    <row r="274" spans="1:9" x14ac:dyDescent="0.25">
      <c r="A274">
        <v>457</v>
      </c>
      <c r="B274" s="7">
        <v>0</v>
      </c>
      <c r="C274" s="7">
        <v>0</v>
      </c>
      <c r="D274" s="7">
        <v>0</v>
      </c>
      <c r="E274" s="7">
        <v>0</v>
      </c>
      <c r="F274" s="7">
        <v>0</v>
      </c>
      <c r="G274" s="25">
        <f t="shared" si="12"/>
        <v>0</v>
      </c>
      <c r="H274" s="25">
        <f t="shared" si="13"/>
        <v>0</v>
      </c>
      <c r="I274" s="24">
        <f t="shared" si="14"/>
        <v>0</v>
      </c>
    </row>
    <row r="275" spans="1:9" x14ac:dyDescent="0.25">
      <c r="A275">
        <v>458</v>
      </c>
      <c r="B275" s="7">
        <v>0</v>
      </c>
      <c r="C275" s="7">
        <v>0</v>
      </c>
      <c r="D275" s="7">
        <v>0</v>
      </c>
      <c r="E275" s="7">
        <v>0</v>
      </c>
      <c r="F275" s="7">
        <v>0</v>
      </c>
      <c r="G275" s="25">
        <f t="shared" si="12"/>
        <v>0</v>
      </c>
      <c r="H275" s="25">
        <f t="shared" si="13"/>
        <v>0</v>
      </c>
      <c r="I275" s="24">
        <f t="shared" si="14"/>
        <v>0</v>
      </c>
    </row>
    <row r="276" spans="1:9" x14ac:dyDescent="0.25">
      <c r="A276">
        <v>459</v>
      </c>
      <c r="B276" s="7">
        <v>0</v>
      </c>
      <c r="C276" s="7">
        <v>0</v>
      </c>
      <c r="D276" s="7">
        <v>0</v>
      </c>
      <c r="E276" s="7">
        <v>0</v>
      </c>
      <c r="F276" s="7">
        <v>0</v>
      </c>
      <c r="G276" s="25">
        <f t="shared" si="12"/>
        <v>0</v>
      </c>
      <c r="H276" s="25">
        <f t="shared" si="13"/>
        <v>0</v>
      </c>
      <c r="I276" s="24">
        <f t="shared" si="14"/>
        <v>0</v>
      </c>
    </row>
    <row r="277" spans="1:9" x14ac:dyDescent="0.25">
      <c r="A277">
        <v>460</v>
      </c>
      <c r="B277" s="7">
        <v>0</v>
      </c>
      <c r="C277" s="7">
        <v>0</v>
      </c>
      <c r="D277" s="7">
        <v>0</v>
      </c>
      <c r="E277" s="7">
        <v>0</v>
      </c>
      <c r="F277" s="7">
        <v>0</v>
      </c>
      <c r="G277" s="25">
        <f t="shared" si="12"/>
        <v>0</v>
      </c>
      <c r="H277" s="25">
        <f t="shared" si="13"/>
        <v>0</v>
      </c>
      <c r="I277" s="24">
        <f t="shared" si="14"/>
        <v>0</v>
      </c>
    </row>
    <row r="278" spans="1:9" x14ac:dyDescent="0.25">
      <c r="A278">
        <v>461</v>
      </c>
      <c r="B278" s="7">
        <v>0</v>
      </c>
      <c r="C278" s="7">
        <v>0</v>
      </c>
      <c r="D278" s="7">
        <v>0</v>
      </c>
      <c r="E278" s="7">
        <v>0</v>
      </c>
      <c r="F278" s="7">
        <v>0</v>
      </c>
      <c r="G278" s="25">
        <f t="shared" si="12"/>
        <v>0</v>
      </c>
      <c r="H278" s="25">
        <f t="shared" si="13"/>
        <v>0</v>
      </c>
      <c r="I278" s="24">
        <f t="shared" si="14"/>
        <v>0</v>
      </c>
    </row>
    <row r="279" spans="1:9" x14ac:dyDescent="0.25">
      <c r="A279">
        <v>462</v>
      </c>
      <c r="B279" s="7">
        <v>0</v>
      </c>
      <c r="C279" s="7">
        <v>0</v>
      </c>
      <c r="D279" s="7">
        <v>0</v>
      </c>
      <c r="E279" s="7">
        <v>0</v>
      </c>
      <c r="F279" s="7">
        <v>0</v>
      </c>
      <c r="G279" s="25">
        <f t="shared" si="12"/>
        <v>0</v>
      </c>
      <c r="H279" s="25">
        <f t="shared" si="13"/>
        <v>0</v>
      </c>
      <c r="I279" s="24">
        <f t="shared" si="14"/>
        <v>0</v>
      </c>
    </row>
    <row r="280" spans="1:9" x14ac:dyDescent="0.25">
      <c r="A280">
        <v>463</v>
      </c>
      <c r="B280" s="7">
        <v>0</v>
      </c>
      <c r="C280" s="7">
        <v>0</v>
      </c>
      <c r="D280" s="7">
        <v>0</v>
      </c>
      <c r="E280" s="7">
        <v>0</v>
      </c>
      <c r="F280" s="7">
        <v>0</v>
      </c>
      <c r="G280" s="25">
        <f t="shared" si="12"/>
        <v>0</v>
      </c>
      <c r="H280" s="25">
        <f t="shared" si="13"/>
        <v>0</v>
      </c>
      <c r="I280" s="24">
        <f t="shared" si="14"/>
        <v>0</v>
      </c>
    </row>
    <row r="281" spans="1:9" x14ac:dyDescent="0.25">
      <c r="A281">
        <v>464</v>
      </c>
      <c r="B281" s="7">
        <v>0</v>
      </c>
      <c r="C281" s="7">
        <v>0</v>
      </c>
      <c r="D281" s="7">
        <v>0</v>
      </c>
      <c r="E281" s="7">
        <v>0</v>
      </c>
      <c r="F281" s="7">
        <v>0</v>
      </c>
      <c r="G281" s="25">
        <f t="shared" si="12"/>
        <v>0</v>
      </c>
      <c r="H281" s="25">
        <f t="shared" si="13"/>
        <v>0</v>
      </c>
      <c r="I281" s="24">
        <f t="shared" si="14"/>
        <v>0</v>
      </c>
    </row>
    <row r="282" spans="1:9" x14ac:dyDescent="0.25">
      <c r="A282">
        <v>465</v>
      </c>
      <c r="B282" s="7">
        <v>0</v>
      </c>
      <c r="C282" s="7">
        <v>0</v>
      </c>
      <c r="D282" s="7">
        <v>0</v>
      </c>
      <c r="E282" s="7">
        <v>0</v>
      </c>
      <c r="F282" s="7">
        <v>0</v>
      </c>
      <c r="G282" s="25">
        <f t="shared" si="12"/>
        <v>0</v>
      </c>
      <c r="H282" s="25">
        <f t="shared" si="13"/>
        <v>0</v>
      </c>
      <c r="I282" s="24">
        <f t="shared" si="14"/>
        <v>0</v>
      </c>
    </row>
    <row r="283" spans="1:9" x14ac:dyDescent="0.25">
      <c r="A283">
        <v>466</v>
      </c>
      <c r="B283" s="7">
        <v>0</v>
      </c>
      <c r="C283" s="7">
        <v>0</v>
      </c>
      <c r="D283" s="7">
        <v>0</v>
      </c>
      <c r="E283" s="7">
        <v>0</v>
      </c>
      <c r="F283" s="7">
        <v>0</v>
      </c>
      <c r="G283" s="25">
        <f t="shared" si="12"/>
        <v>0</v>
      </c>
      <c r="H283" s="25">
        <f t="shared" si="13"/>
        <v>0</v>
      </c>
      <c r="I283" s="24">
        <f t="shared" si="14"/>
        <v>0</v>
      </c>
    </row>
    <row r="284" spans="1:9" x14ac:dyDescent="0.25">
      <c r="A284">
        <v>467</v>
      </c>
      <c r="B284" s="7">
        <v>0</v>
      </c>
      <c r="C284" s="7">
        <v>0</v>
      </c>
      <c r="D284" s="7">
        <v>0</v>
      </c>
      <c r="E284" s="7">
        <v>0</v>
      </c>
      <c r="F284" s="7">
        <v>0</v>
      </c>
      <c r="G284" s="25">
        <f t="shared" si="12"/>
        <v>0</v>
      </c>
      <c r="H284" s="25">
        <f t="shared" si="13"/>
        <v>0</v>
      </c>
      <c r="I284" s="24">
        <f t="shared" si="14"/>
        <v>0</v>
      </c>
    </row>
    <row r="285" spans="1:9" x14ac:dyDescent="0.25">
      <c r="A285">
        <v>468</v>
      </c>
      <c r="B285" s="7">
        <v>0</v>
      </c>
      <c r="C285" s="7">
        <v>0</v>
      </c>
      <c r="D285" s="7">
        <v>0</v>
      </c>
      <c r="E285" s="7">
        <v>0</v>
      </c>
      <c r="F285" s="7">
        <v>0</v>
      </c>
      <c r="G285" s="25">
        <f t="shared" si="12"/>
        <v>0</v>
      </c>
      <c r="H285" s="25">
        <f t="shared" si="13"/>
        <v>0</v>
      </c>
      <c r="I285" s="24">
        <f t="shared" si="14"/>
        <v>0</v>
      </c>
    </row>
    <row r="286" spans="1:9" x14ac:dyDescent="0.25">
      <c r="A286">
        <v>469</v>
      </c>
      <c r="B286" s="7">
        <v>0</v>
      </c>
      <c r="C286" s="7">
        <v>0</v>
      </c>
      <c r="D286" s="7">
        <v>0</v>
      </c>
      <c r="E286" s="7">
        <v>0</v>
      </c>
      <c r="F286" s="7">
        <v>0</v>
      </c>
      <c r="G286" s="25">
        <f t="shared" si="12"/>
        <v>0</v>
      </c>
      <c r="H286" s="25">
        <f t="shared" si="13"/>
        <v>0</v>
      </c>
      <c r="I286" s="24">
        <f t="shared" si="14"/>
        <v>0</v>
      </c>
    </row>
    <row r="287" spans="1:9" x14ac:dyDescent="0.25">
      <c r="A287">
        <v>470</v>
      </c>
      <c r="B287" s="7">
        <v>0</v>
      </c>
      <c r="C287" s="7">
        <v>0</v>
      </c>
      <c r="D287" s="7">
        <v>0</v>
      </c>
      <c r="E287" s="7">
        <v>0</v>
      </c>
      <c r="F287" s="7">
        <v>0</v>
      </c>
      <c r="G287" s="25">
        <f t="shared" si="12"/>
        <v>0</v>
      </c>
      <c r="H287" s="25">
        <f t="shared" si="13"/>
        <v>0</v>
      </c>
      <c r="I287" s="24">
        <f t="shared" si="14"/>
        <v>0</v>
      </c>
    </row>
    <row r="288" spans="1:9" x14ac:dyDescent="0.25">
      <c r="A288">
        <v>471</v>
      </c>
      <c r="B288" s="7">
        <v>0</v>
      </c>
      <c r="C288" s="7">
        <v>0</v>
      </c>
      <c r="D288" s="7">
        <v>0</v>
      </c>
      <c r="E288" s="7">
        <v>0</v>
      </c>
      <c r="F288" s="7">
        <v>0</v>
      </c>
      <c r="G288" s="25">
        <f t="shared" si="12"/>
        <v>0</v>
      </c>
      <c r="H288" s="25">
        <f t="shared" si="13"/>
        <v>0</v>
      </c>
      <c r="I288" s="24">
        <f t="shared" si="1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81696-C247-4464-813F-8503C8FEC773}">
  <dimension ref="A1"/>
  <sheetViews>
    <sheetView workbookViewId="0">
      <selection activeCell="D16" sqref="D16"/>
    </sheetView>
  </sheetViews>
  <sheetFormatPr defaultRowHeight="15" x14ac:dyDescent="0.25"/>
  <sheetData>
    <row r="1" spans="1:1" x14ac:dyDescent="0.25">
      <c r="A1" t="s">
        <v>274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I G A A B Q S w M E F A A C A A g A Y q B 8 V W 2 j x J q j A A A A 9 g A A A B I A H A B D b 2 5 m a W c v U G F j a 2 F n Z S 5 4 b W w g o h g A K K A U A A A A A A A A A A A A A A A A A A A A A A A A A A A A h Y 8 x D o I w G I W v Q r r T l r I o K W V w F T U x M a 6 1 V G i E H 0 O L 5 W 4 O H s k r i F H U z f F 9 7 x v e u 1 9 v P B u a O r j o z p o W U h R h i g I N q i 0 M l C n q 3 T G c o U z w j V Q n W e p g l M E m g y 1 S V D l 3 T g j x 3 m M f 4 7 Y r C a M 0 I v t 8 u V W V b i T 6 y O a / H B q w T o L S S P D d a 4 x g O K J z H F O G K S c T 5 L m B r 8 D G v c / 2 B / J F X 7 u + 0 w I O 4 W r N y R Q 5 e X 8 Q D 1 B L A w Q U A A I A C A B i o H x 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q B 8 V d q 9 Z C / t A w A A m R Q A A B M A H A B G b 3 J t d W x h c y 9 T Z W N 0 a W 9 u M S 5 t I K I Y A C i g F A A A A A A A A A A A A A A A A A A A A A A A A A A A A O 2 Y 3 W 7 b R h C F 7 w 3 4 H Q j m R g Z U o f J f f w J d k C s 2 d E h T j C S 3 D u N C Y K S N R Z j a N c i V 2 8 D I e / W + L 9 Z Z U 2 j s 7 J y 6 Q K 9 a V D c W z 9 k Z z n x a S 7 N s 5 d J U W n m z 7 u / w 5 f 7 e / l 6 7 L h u 5 8 r a t b F p d 1 Y u 6 k b 9 4 I 6 + W Z n / P o 9 d M b 5 u l J E W 0 d 4 O x X m 4 3 U p n e D 1 U t B 0 I r Q x d t z x f f X 1 3 Y B F c b 3 a 6 v x r K 9 M f r 2 6 k n O w b K 9 8 w / 6 7 8 a y r j a V k c 3 I 7 / t 9 T + h 6 u 1 H t a H h y 2 P c i t d S r S l 2 P h o f 2 8 s 1 W G z k z H 2 s 5 + v x 2 k G k l f z 7 o d 9 W 9 8 P N G b 8 h b e b E s V 3 Q / n 0 q d l + 9 p 4 c 7 Z 6 b 2 u k b 7 3 b q c H d T 1 b l n X Z t C P T b B + n F O t S X V P G + c d b + T n d v C l V + 0 E 3 m 6 5 k a 7 Y 9 5 v 7 9 + 3 t / E r 6 O x P x s T A 2 e K X N 6 P L C r P / W 9 e / / 8 g l N n 0 Z u M U b P g n F R D 1 5 6 R v 5 p O P H l I 8 F Q U 5 3 k u 5 m 6 G L A 3 e R t O Z a 8 R v x 6 + m u Z t 8 k i 6 K 8 0 t H D 7 K z S b a I L k X K h o h p 4 u j z 6 H J + M Y 3 4 W w x Z O R z z e v C T 4 I 2 E l 0 W Y u Y Y g F M z y s 3 T O q E H G l D K d i I c b f v k p 2 Q r T 0 F 1 / M U s j V G I k Q K b i k N f D 8 S F i w x s J L x M b 1 7 B s m O X E h l G J j a t a N q B y Y u O u 7 9 j w J U Y C Z C q O E J s j x I Y 3 E l 4 m N q 5 h 2 T D L i Q 2 j E h t X t W x A 5 c T G X d + x 4 U u M B M h U H C M 2 x 4 g N b y S 8 T G x c w 7 J h l h M b r h q C 4 y 6 2 c E D p B M d d 3 8 H h a 4 w E y F S c I D j A I D r A S Y B O f B j H A u I C i B A n E y F G t o h Q n W n I O B 0 j E B K h z o p T B A k Y B A k 4 C d A J E u N Y S F w A Q e J k g s T I F h K q M w 0 Z p 4 M E Q i L U W f E N g g Q M g g S c B O g E i X E s J C 6 A I H E y Q W J k C w n V m Y a M 0 0 E C I R H q r P g W Q Q I G Q Q J O A n S C x D g W E h d A k D i Z I D G y h Y T q T E P G 6 S C B k A h 1 V n y H I A G D I A E n A T p B Y h w L i Q s g S J x M k B j Z Q k J 1 p i H j d J B A S I Q 6 K 4 Z f I 0 r I s c M i s B J k 2 I G R s R 5 G R i 7 E D o 2 c b s d G R n 8 Y H F G 5 N D k y 1 m 5 2 B E E R b F E E K R g s y Q F j F T l g q C A H / K K S g 3 4 I g x R 9 + w c p + s o L U v R / H q R o c 1 O n A E I e 8 0 N 3 H v M D Z x 7 z w 1 Y e g + 7 z G D S f x 6 D 3 P A a t 5 z H o P I 9 B 4 9 T d F 3 1 / O t j f q x R 7 e n 1 8 x F + V p l x 8 q A w d V h e N t C f 3 S q t F K 5 d a r R a 3 r f 6 H p / 6 J k u O m u p P e V 1 6 m m / a G K m x N Z b b G e H R q 9 s J K / / 7 b j V Z 6 U / 3 5 g O C 5 i p 5 5 Z n D 6 H 3 p i Q G 1 I 9 / O u p b o 2 a 1 c 3 6 3 b x 4 y t n 0 5 b 1 L S c r T p z N p g u z l q Z 8 4 v z N r f T C f 3 Y z 9 Y 4 O / H / F j n r 5 / 4 5 y d p T a b t 7 L h t l T j w z F y 8 6 + 2 n l / t b P + A F B L A Q I t A B Q A A g A I A G K g f F V t o 8 S a o w A A A P Y A A A A S A A A A A A A A A A A A A A A A A A A A A A B D b 2 5 m a W c v U G F j a 2 F n Z S 5 4 b W x Q S w E C L Q A U A A I A C A B i o H x V D 8 r p q 6 Q A A A D p A A A A E w A A A A A A A A A A A A A A A A D v A A A A W 0 N v b n R l b n R f V H l w Z X N d L n h t b F B L A Q I t A B Q A A g A I A G K g f F X a v W Q v 7 Q M A A J k U A A A T A A A A A A A A A A A A A A A A A O A B A A B G b 3 J t d W x h c y 9 T Z W N 0 a W 9 u M S 5 t U E s F B g A A A A A D A A M A w g A A A B 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d 7 A A A A A A A A d 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1 c 2 V y c 2 9 p b F 9 s c m V 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3 V z Z X J z b 2 l s X 2 x y Z X c i I C 8 + P E V u d H J 5 I F R 5 c G U 9 I k Z p b G x l Z E N v b X B s Z X R l U m V z d W x 0 V G 9 X b 3 J r c 2 h l Z X Q i I F Z h b H V l P S J s M S I g L z 4 8 R W 5 0 c n k g V H l w Z T 0 i Q W R k Z W R U b 0 R h d G F N b 2 R l b C I g V m F s d W U 9 I m w w I i A v P j x F b n R y e S B U e X B l P S J G a W x s Q 2 9 1 b n Q i I F Z h b H V l P S J s M T I i I C 8 + P E V u d H J 5 I F R 5 c G U 9 I k Z p b G x F c n J v c k N v Z G U i I F Z h b H V l P S J z V W 5 r b m 9 3 b i I g L z 4 8 R W 5 0 c n k g V H l w Z T 0 i R m l s b E V y c m 9 y Q 2 9 1 b n Q i I F Z h b H V l P S J s M C I g L z 4 8 R W 5 0 c n k g V H l w Z T 0 i R m l s b E x h c 3 R V c G R h d G V k I i B W Y W x 1 Z T 0 i Z D I w M j I t M T E t M D d U M T Y 6 N D M 6 N D U u M z M x M T E w M 1 o i I C 8 + P E V u d H J 5 I F R 5 c G U 9 I k Z p b G x D b 2 x 1 b W 5 U e X B l c y I g V m F s d W U 9 I n N B d 0 1 E Q m d Z R E F 3 W U d C Z 1 l H Q m d Z R 0 J n W U d C Z 1 l E Q m d Z R E F 3 W U d C Z 1 l H Q m d Z R E J n W U R B d 1 l H Q m d Z R 0 J n W U R C Z 1 l E Q X d Z R 0 J n W U d B d 1 l E Q m d Z R E F 3 T U R B d 0 1 E Q X d N R E F 3 T U R B d 0 1 E Q X d N R E F 3 T U R B d 0 1 E Q X d N R E F 3 T U R B d 0 1 E Q X d N R E F 3 T U R B d 0 1 E Q X d N R E F 3 T U R B d 0 1 E Q X d N R E F 3 T U R B d 0 1 E Q X d N R E F 3 T U R B d 0 1 E Q X d N R E F 3 T U R B d 0 1 E Q X d N R E F 3 W U d C Z 0 1 E Q X d N R E F 3 T T 0 i I C 8 + P E V u d H J 5 I F R 5 c G U 9 I k Z p b G x D b 2 x 1 b W 5 O Y W 1 l c y I g V m F s d W U 9 I n N b J n F 1 b 3 Q 7 T 0 J K R U N U S U Q m c X V v d D s s J n F 1 b 3 Q 7 T V V J R C Z x d W 9 0 O y w m c X V v d D t T R V F O J n F 1 b 3 Q 7 L C Z x d W 9 0 O 1 N O Q U 0 m c X V v d D s s J n F 1 b 3 Q 7 U z V J R C Z x d W 9 0 O y w m c X V v d D t D T V B Q Q 1 Q m c X V v d D s s J n F 1 b 3 Q 7 T k x B W U V S U y Z x d W 9 0 O y w m c X V v d D t I W U R H U l A m c X V v d D s s J n F 1 b 3 Q 7 U 0 9 M X 1 p N W C Z x d W 9 0 O y w m c X V v d D t B T k l P T l 9 F W E N M J n F 1 b 3 Q 7 L C Z x d W 9 0 O 1 N P T F 9 D U k s m c X V v d D s s J n F 1 b 3 Q 7 V E V Y V F V S R S Z x d W 9 0 O y w m c X V v d D t T T 0 x f W j E m c X V v d D s s J n F 1 b 3 Q 7 U 0 9 M X 0 J E M S Z x d W 9 0 O y w m c X V v d D t T T 0 x f Q V d D M S Z x d W 9 0 O y w m c X V v d D t T T 0 x f S z E m c X V v d D s s J n F 1 b 3 Q 7 U 0 9 M X 0 N C T j E m c X V v d D s s J n F 1 b 3 Q 7 Q 0 x B W T E m c X V v d D s s J n F 1 b 3 Q 7 U 0 l M V D E m c X V v d D s s J n F 1 b 3 Q 7 U 0 F O R D E m c X V v d D s s J n F 1 b 3 Q 7 U k 9 D S z E m c X V v d D s s J n F 1 b 3 Q 7 U 0 9 M X 0 F M Q j E m c X V v d D s s J n F 1 b 3 Q 7 V V N M R V 9 L M S Z x d W 9 0 O y w m c X V v d D t T T 0 x f R U M x J n F 1 b 3 Q 7 L C Z x d W 9 0 O 1 N P T F 9 a M i Z x d W 9 0 O y w m c X V v d D t T T 0 x f Q k Q y J n F 1 b 3 Q 7 L C Z x d W 9 0 O 1 N P T F 9 B V 0 M y J n F 1 b 3 Q 7 L C Z x d W 9 0 O 1 N P T F 9 L M i Z x d W 9 0 O y w m c X V v d D t T T 0 x f Q 0 J O M i Z x d W 9 0 O y w m c X V v d D t D T E F Z M i Z x d W 9 0 O y w m c X V v d D t T S U x U M i Z x d W 9 0 O y w m c X V v d D t T Q U 5 E M i Z x d W 9 0 O y w m c X V v d D t S T 0 N L M i Z x d W 9 0 O y w m c X V v d D t T T 0 x f Q U x C M i Z x d W 9 0 O y w m c X V v d D t V U 0 x F X 0 s y J n F 1 b 3 Q 7 L C Z x d W 9 0 O 1 N P T F 9 F Q z I m c X V v d D s s J n F 1 b 3 Q 7 U 0 9 M X 1 o z J n F 1 b 3 Q 7 L C Z x d W 9 0 O 1 N P T F 9 C R D M m c X V v d D s s J n F 1 b 3 Q 7 U 0 9 M X 0 F X Q z M m c X V v d D s s J n F 1 b 3 Q 7 U 0 9 M X 0 s z J n F 1 b 3 Q 7 L C Z x d W 9 0 O 1 N P T F 9 D Q k 4 z J n F 1 b 3 Q 7 L C Z x d W 9 0 O 0 N M Q V k z J n F 1 b 3 Q 7 L C Z x d W 9 0 O 1 N J T F Q z J n F 1 b 3 Q 7 L C Z x d W 9 0 O 1 N B T k Q z J n F 1 b 3 Q 7 L C Z x d W 9 0 O 1 J P Q 0 s z J n F 1 b 3 Q 7 L C Z x d W 9 0 O 1 N P T F 9 B T E I z J n F 1 b 3 Q 7 L C Z x d W 9 0 O 1 V T T E V f S z M m c X V v d D s s J n F 1 b 3 Q 7 U 0 9 M X 0 V D M y Z x d W 9 0 O y w m c X V v d D t T T 0 x f W j Q m c X V v d D s s J n F 1 b 3 Q 7 U 0 9 M X 0 J E N C Z x d W 9 0 O y w m c X V v d D t T T 0 x f Q V d D N C Z x d W 9 0 O y w m c X V v d D t T T 0 x f S z Q m c X V v d D s s J n F 1 b 3 Q 7 U 0 9 M X 0 N C T j Q m c X V v d D s s J n F 1 b 3 Q 7 Q 0 x B W T Q m c X V v d D s s J n F 1 b 3 Q 7 U 0 l M V D Q m c X V v d D s s J n F 1 b 3 Q 7 U 0 F O R D Q m c X V v d D s s J n F 1 b 3 Q 7 U k 9 D S z Q m c X V v d D s s J n F 1 b 3 Q 7 U 0 9 M X 0 F M Q j Q m c X V v d D s s J n F 1 b 3 Q 7 V V N M R V 9 L N C Z x d W 9 0 O y w m c X V v d D t T T 0 x f R U M 0 J n F 1 b 3 Q 7 L C Z x d W 9 0 O 1 N P T F 9 a N S Z x d W 9 0 O y w m c X V v d D t T T 0 x f Q k Q 1 J n F 1 b 3 Q 7 L C Z x d W 9 0 O 1 N P T F 9 B V 0 M 1 J n F 1 b 3 Q 7 L C Z x d W 9 0 O 1 N P T F 9 L N S Z x d W 9 0 O y w m c X V v d D t T T 0 x f Q 0 J O N S Z x d W 9 0 O y w m c X V v d D t D T E F Z N S Z x d W 9 0 O y w m c X V v d D t T S U x U N S Z x d W 9 0 O y w m c X V v d D t T Q U 5 E N S Z x d W 9 0 O y w m c X V v d D t S T 0 N L N S Z x d W 9 0 O y w m c X V v d D t T T 0 x f Q U x C N S Z x d W 9 0 O y w m c X V v d D t V U 0 x F X 0 s 1 J n F 1 b 3 Q 7 L C Z x d W 9 0 O 1 N P T F 9 F Q z U m c X V v d D s s J n F 1 b 3 Q 7 U 0 9 M X 1 o 2 J n F 1 b 3 Q 7 L C Z x d W 9 0 O 1 N P T F 9 C R D Y m c X V v d D s s J n F 1 b 3 Q 7 U 0 9 M X 0 F X Q z Y m c X V v d D s s J n F 1 b 3 Q 7 U 0 9 M X 0 s 2 J n F 1 b 3 Q 7 L C Z x d W 9 0 O 1 N P T F 9 D Q k 4 2 J n F 1 b 3 Q 7 L C Z x d W 9 0 O 0 N M Q V k 2 J n F 1 b 3 Q 7 L C Z x d W 9 0 O 1 N J T F Q 2 J n F 1 b 3 Q 7 L C Z x d W 9 0 O 1 N B T k Q 2 J n F 1 b 3 Q 7 L C Z x d W 9 0 O 1 J P Q 0 s 2 J n F 1 b 3 Q 7 L C Z x d W 9 0 O 1 N P T F 9 B T E I 2 J n F 1 b 3 Q 7 L C Z x d W 9 0 O 1 V T T E V f S z Y m c X V v d D s s J n F 1 b 3 Q 7 U 0 9 M X 0 V D N i Z x d W 9 0 O y w m c X V v d D t T T 0 x f W j c m c X V v d D s s J n F 1 b 3 Q 7 U 0 9 M X 0 J E N y Z x d W 9 0 O y w m c X V v d D t T T 0 x f Q V d D N y Z x d W 9 0 O y w m c X V v d D t T T 0 x f S z c m c X V v d D s s J n F 1 b 3 Q 7 U 0 9 M X 0 N C T j c m c X V v d D s s J n F 1 b 3 Q 7 Q 0 x B W T c m c X V v d D s s J n F 1 b 3 Q 7 U 0 l M V D c m c X V v d D s s J n F 1 b 3 Q 7 U 0 F O R D c m c X V v d D s s J n F 1 b 3 Q 7 U k 9 D S z c m c X V v d D s s J n F 1 b 3 Q 7 U 0 9 M X 0 F M Q j c m c X V v d D s s J n F 1 b 3 Q 7 V V N M R V 9 L N y Z x d W 9 0 O y w m c X V v d D t T T 0 x f R U M 3 J n F 1 b 3 Q 7 L C Z x d W 9 0 O 1 N P T F 9 a O C Z x d W 9 0 O y w m c X V v d D t T T 0 x f Q k Q 4 J n F 1 b 3 Q 7 L C Z x d W 9 0 O 1 N P T F 9 B V 0 M 4 J n F 1 b 3 Q 7 L C Z x d W 9 0 O 1 N P T F 9 L O C Z x d W 9 0 O y w m c X V v d D t T T 0 x f Q 0 J O O C Z x d W 9 0 O y w m c X V v d D t D T E F Z O C Z x d W 9 0 O y w m c X V v d D t T S U x U O C Z x d W 9 0 O y w m c X V v d D t T Q U 5 E O C Z x d W 9 0 O y w m c X V v d D t S T 0 N L O C Z x d W 9 0 O y w m c X V v d D t T T 0 x f Q U x C O C Z x d W 9 0 O y w m c X V v d D t V U 0 x F X 0 s 4 J n F 1 b 3 Q 7 L C Z x d W 9 0 O 1 N P T F 9 F Q z g m c X V v d D s s J n F 1 b 3 Q 7 U 0 9 M X 1 o 5 J n F 1 b 3 Q 7 L C Z x d W 9 0 O 1 N P T F 9 C R D k m c X V v d D s s J n F 1 b 3 Q 7 U 0 9 M X 0 F X Q z k m c X V v d D s s J n F 1 b 3 Q 7 U 0 9 M X 0 s 5 J n F 1 b 3 Q 7 L C Z x d W 9 0 O 1 N P T F 9 D Q k 4 5 J n F 1 b 3 Q 7 L C Z x d W 9 0 O 0 N M Q V k 5 J n F 1 b 3 Q 7 L C Z x d W 9 0 O 1 N J T F Q 5 J n F 1 b 3 Q 7 L C Z x d W 9 0 O 1 N B T k Q 5 J n F 1 b 3 Q 7 L C Z x d W 9 0 O 1 J P Q 0 s 5 J n F 1 b 3 Q 7 L C Z x d W 9 0 O 1 N P T F 9 B T E I 5 J n F 1 b 3 Q 7 L C Z x d W 9 0 O 1 V T T E V f S z k m c X V v d D s s J n F 1 b 3 Q 7 U 0 9 M X 0 V D O S Z x d W 9 0 O y w m c X V v d D t T T 0 x f W j E w J n F 1 b 3 Q 7 L C Z x d W 9 0 O 1 N P T F 9 C R D E w J n F 1 b 3 Q 7 L C Z x d W 9 0 O 1 N P T F 9 B V 0 M x M C Z x d W 9 0 O y w m c X V v d D t T T 0 x f S z E w J n F 1 b 3 Q 7 L C Z x d W 9 0 O 1 N P T F 9 D Q k 4 x M C Z x d W 9 0 O y w m c X V v d D t D T E F Z M T A m c X V v d D s s J n F 1 b 3 Q 7 U 0 l M V D E w J n F 1 b 3 Q 7 L C Z x d W 9 0 O 1 N B T k Q x M C Z x d W 9 0 O y w m c X V v d D t S T 0 N L M T A m c X V v d D s s J n F 1 b 3 Q 7 U 0 9 M X 0 F M Q j E w J n F 1 b 3 Q 7 L C Z x d W 9 0 O 1 V T T E V f S z E w J n F 1 b 3 Q 7 L C Z x d W 9 0 O 1 N P T F 9 F Q z E w J n F 1 b 3 Q 7 L C Z x d W 9 0 O 1 N P T F 9 D Q U w x J n F 1 b 3 Q 7 L C Z x d W 9 0 O 1 N P T F 9 D Q U w y J n F 1 b 3 Q 7 L C Z x d W 9 0 O 1 N P T F 9 D Q U w z J n F 1 b 3 Q 7 L C Z x d W 9 0 O 1 N P T F 9 D Q U w 0 J n F 1 b 3 Q 7 L C Z x d W 9 0 O 1 N P T F 9 D Q U w 1 J n F 1 b 3 Q 7 L C Z x d W 9 0 O 1 N P T F 9 D Q U w 2 J n F 1 b 3 Q 7 L C Z x d W 9 0 O 1 N P T F 9 D Q U w 3 J n F 1 b 3 Q 7 L C Z x d W 9 0 O 1 N P T F 9 D Q U w 4 J n F 1 b 3 Q 7 L C Z x d W 9 0 O 1 N P T F 9 D Q U w 5 J n F 1 b 3 Q 7 L C Z x d W 9 0 O 1 N P T F 9 D Q U w x M C Z x d W 9 0 O y w m c X V v d D t T T 0 x f U E g x J n F 1 b 3 Q 7 L C Z x d W 9 0 O 1 N P T F 9 Q S D I m c X V v d D s s J n F 1 b 3 Q 7 U 0 9 M X 1 B I M y Z x d W 9 0 O y w m c X V v d D t T T 0 x f U E g 0 J n F 1 b 3 Q 7 L C Z x d W 9 0 O 1 N P T F 9 Q S D U m c X V v d D s s J n F 1 b 3 Q 7 U 0 9 M X 1 B I N i Z x d W 9 0 O y w m c X V v d D t T T 0 x f U E g 3 J n F 1 b 3 Q 7 L C Z x d W 9 0 O 1 N P T F 9 Q S D g m c X V v d D s s J n F 1 b 3 Q 7 U 0 9 M X 1 B I O S Z x d W 9 0 O y w m c X V v d D t T T 0 x f U E g x M C Z x d W 9 0 O 1 0 i I C 8 + P E V u d H J 5 I F R 5 c G U 9 I k Z p b G x T d G F 0 d X M i I F Z h b H V l P S J z Q 2 9 t c G x l d G U i I C 8 + P E V u d H J 5 I F R 5 c G U 9 I l J l b G F 0 a W 9 u c 2 h p c E l u Z m 9 D b 2 5 0 Y W l u Z X I i I F Z h b H V l P S J z e y Z x d W 9 0 O 2 N v b H V t b k N v d W 5 0 J n F 1 b 3 Q 7 O j E 1 M i w m c X V v d D t r Z X l D b 2 x 1 b W 5 O Y W 1 l c y Z x d W 9 0 O z p b X S w m c X V v d D t x d W V y e V J l b G F 0 a W 9 u c 2 h p c H M m c X V v d D s 6 W 1 0 s J n F 1 b 3 Q 7 Y 2 9 s d W 1 u S W R l b n R p d G l l c y Z x d W 9 0 O z p b J n F 1 b 3 Q 7 U 2 V j d G l v b j E v d X N l c n N v a W x f b H J l d y 9 B d X R v U m V t b 3 Z l Z E N v b H V t b n M x L n t P Q k p F Q 1 R J R C w w f S Z x d W 9 0 O y w m c X V v d D t T Z W N 0 a W 9 u M S 9 1 c 2 V y c 2 9 p b F 9 s c m V 3 L 0 F 1 d G 9 S Z W 1 v d m V k Q 2 9 s d W 1 u c z E u e 0 1 V S U Q s M X 0 m c X V v d D s s J n F 1 b 3 Q 7 U 2 V j d G l v b j E v d X N l c n N v a W x f b H J l d y 9 B d X R v U m V t b 3 Z l Z E N v b H V t b n M x L n t T R V F O L D J 9 J n F 1 b 3 Q 7 L C Z x d W 9 0 O 1 N l Y 3 R p b 2 4 x L 3 V z Z X J z b 2 l s X 2 x y Z X c v Q X V 0 b 1 J l b W 9 2 Z W R D b 2 x 1 b W 5 z M S 5 7 U 0 5 B T S w z f S Z x d W 9 0 O y w m c X V v d D t T Z W N 0 a W 9 u M S 9 1 c 2 V y c 2 9 p b F 9 s c m V 3 L 0 F 1 d G 9 S Z W 1 v d m V k Q 2 9 s d W 1 u c z E u e 1 M 1 S U Q s N H 0 m c X V v d D s s J n F 1 b 3 Q 7 U 2 V j d G l v b j E v d X N l c n N v a W x f b H J l d y 9 B d X R v U m V t b 3 Z l Z E N v b H V t b n M x L n t D T V B Q Q 1 Q s N X 0 m c X V v d D s s J n F 1 b 3 Q 7 U 2 V j d G l v b j E v d X N l c n N v a W x f b H J l d y 9 B d X R v U m V t b 3 Z l Z E N v b H V t b n M x L n t O T E F Z R V J T L D Z 9 J n F 1 b 3 Q 7 L C Z x d W 9 0 O 1 N l Y 3 R p b 2 4 x L 3 V z Z X J z b 2 l s X 2 x y Z X c v Q X V 0 b 1 J l b W 9 2 Z W R D b 2 x 1 b W 5 z M S 5 7 S F l E R 1 J Q L D d 9 J n F 1 b 3 Q 7 L C Z x d W 9 0 O 1 N l Y 3 R p b 2 4 x L 3 V z Z X J z b 2 l s X 2 x y Z X c v Q X V 0 b 1 J l b W 9 2 Z W R D b 2 x 1 b W 5 z M S 5 7 U 0 9 M X 1 p N W C w 4 f S Z x d W 9 0 O y w m c X V v d D t T Z W N 0 a W 9 u M S 9 1 c 2 V y c 2 9 p b F 9 s c m V 3 L 0 F 1 d G 9 S Z W 1 v d m V k Q 2 9 s d W 1 u c z E u e 0 F O S U 9 O X 0 V Y Q 0 w s O X 0 m c X V v d D s s J n F 1 b 3 Q 7 U 2 V j d G l v b j E v d X N l c n N v a W x f b H J l d y 9 B d X R v U m V t b 3 Z l Z E N v b H V t b n M x L n t T T 0 x f Q 1 J L L D E w f S Z x d W 9 0 O y w m c X V v d D t T Z W N 0 a W 9 u M S 9 1 c 2 V y c 2 9 p b F 9 s c m V 3 L 0 F 1 d G 9 S Z W 1 v d m V k Q 2 9 s d W 1 u c z E u e 1 R F W F R V U k U s M T F 9 J n F 1 b 3 Q 7 L C Z x d W 9 0 O 1 N l Y 3 R p b 2 4 x L 3 V z Z X J z b 2 l s X 2 x y Z X c v Q X V 0 b 1 J l b W 9 2 Z W R D b 2 x 1 b W 5 z M S 5 7 U 0 9 M X 1 o x L D E y f S Z x d W 9 0 O y w m c X V v d D t T Z W N 0 a W 9 u M S 9 1 c 2 V y c 2 9 p b F 9 s c m V 3 L 0 F 1 d G 9 S Z W 1 v d m V k Q 2 9 s d W 1 u c z E u e 1 N P T F 9 C R D E s M T N 9 J n F 1 b 3 Q 7 L C Z x d W 9 0 O 1 N l Y 3 R p b 2 4 x L 3 V z Z X J z b 2 l s X 2 x y Z X c v Q X V 0 b 1 J l b W 9 2 Z W R D b 2 x 1 b W 5 z M S 5 7 U 0 9 M X 0 F X Q z E s M T R 9 J n F 1 b 3 Q 7 L C Z x d W 9 0 O 1 N l Y 3 R p b 2 4 x L 3 V z Z X J z b 2 l s X 2 x y Z X c v Q X V 0 b 1 J l b W 9 2 Z W R D b 2 x 1 b W 5 z M S 5 7 U 0 9 M X 0 s x L D E 1 f S Z x d W 9 0 O y w m c X V v d D t T Z W N 0 a W 9 u M S 9 1 c 2 V y c 2 9 p b F 9 s c m V 3 L 0 F 1 d G 9 S Z W 1 v d m V k Q 2 9 s d W 1 u c z E u e 1 N P T F 9 D Q k 4 x L D E 2 f S Z x d W 9 0 O y w m c X V v d D t T Z W N 0 a W 9 u M S 9 1 c 2 V y c 2 9 p b F 9 s c m V 3 L 0 F 1 d G 9 S Z W 1 v d m V k Q 2 9 s d W 1 u c z E u e 0 N M Q V k x L D E 3 f S Z x d W 9 0 O y w m c X V v d D t T Z W N 0 a W 9 u M S 9 1 c 2 V y c 2 9 p b F 9 s c m V 3 L 0 F 1 d G 9 S Z W 1 v d m V k Q 2 9 s d W 1 u c z E u e 1 N J T F Q x L D E 4 f S Z x d W 9 0 O y w m c X V v d D t T Z W N 0 a W 9 u M S 9 1 c 2 V y c 2 9 p b F 9 s c m V 3 L 0 F 1 d G 9 S Z W 1 v d m V k Q 2 9 s d W 1 u c z E u e 1 N B T k Q x L D E 5 f S Z x d W 9 0 O y w m c X V v d D t T Z W N 0 a W 9 u M S 9 1 c 2 V y c 2 9 p b F 9 s c m V 3 L 0 F 1 d G 9 S Z W 1 v d m V k Q 2 9 s d W 1 u c z E u e 1 J P Q 0 s x L D I w f S Z x d W 9 0 O y w m c X V v d D t T Z W N 0 a W 9 u M S 9 1 c 2 V y c 2 9 p b F 9 s c m V 3 L 0 F 1 d G 9 S Z W 1 v d m V k Q 2 9 s d W 1 u c z E u e 1 N P T F 9 B T E I x L D I x f S Z x d W 9 0 O y w m c X V v d D t T Z W N 0 a W 9 u M S 9 1 c 2 V y c 2 9 p b F 9 s c m V 3 L 0 F 1 d G 9 S Z W 1 v d m V k Q 2 9 s d W 1 u c z E u e 1 V T T E V f S z E s M j J 9 J n F 1 b 3 Q 7 L C Z x d W 9 0 O 1 N l Y 3 R p b 2 4 x L 3 V z Z X J z b 2 l s X 2 x y Z X c v Q X V 0 b 1 J l b W 9 2 Z W R D b 2 x 1 b W 5 z M S 5 7 U 0 9 M X 0 V D M S w y M 3 0 m c X V v d D s s J n F 1 b 3 Q 7 U 2 V j d G l v b j E v d X N l c n N v a W x f b H J l d y 9 B d X R v U m V t b 3 Z l Z E N v b H V t b n M x L n t T T 0 x f W j I s M j R 9 J n F 1 b 3 Q 7 L C Z x d W 9 0 O 1 N l Y 3 R p b 2 4 x L 3 V z Z X J z b 2 l s X 2 x y Z X c v Q X V 0 b 1 J l b W 9 2 Z W R D b 2 x 1 b W 5 z M S 5 7 U 0 9 M X 0 J E M i w y N X 0 m c X V v d D s s J n F 1 b 3 Q 7 U 2 V j d G l v b j E v d X N l c n N v a W x f b H J l d y 9 B d X R v U m V t b 3 Z l Z E N v b H V t b n M x L n t T T 0 x f Q V d D M i w y N n 0 m c X V v d D s s J n F 1 b 3 Q 7 U 2 V j d G l v b j E v d X N l c n N v a W x f b H J l d y 9 B d X R v U m V t b 3 Z l Z E N v b H V t b n M x L n t T T 0 x f S z I s M j d 9 J n F 1 b 3 Q 7 L C Z x d W 9 0 O 1 N l Y 3 R p b 2 4 x L 3 V z Z X J z b 2 l s X 2 x y Z X c v Q X V 0 b 1 J l b W 9 2 Z W R D b 2 x 1 b W 5 z M S 5 7 U 0 9 M X 0 N C T j I s M j h 9 J n F 1 b 3 Q 7 L C Z x d W 9 0 O 1 N l Y 3 R p b 2 4 x L 3 V z Z X J z b 2 l s X 2 x y Z X c v Q X V 0 b 1 J l b W 9 2 Z W R D b 2 x 1 b W 5 z M S 5 7 Q 0 x B W T I s M j l 9 J n F 1 b 3 Q 7 L C Z x d W 9 0 O 1 N l Y 3 R p b 2 4 x L 3 V z Z X J z b 2 l s X 2 x y Z X c v Q X V 0 b 1 J l b W 9 2 Z W R D b 2 x 1 b W 5 z M S 5 7 U 0 l M V D I s M z B 9 J n F 1 b 3 Q 7 L C Z x d W 9 0 O 1 N l Y 3 R p b 2 4 x L 3 V z Z X J z b 2 l s X 2 x y Z X c v Q X V 0 b 1 J l b W 9 2 Z W R D b 2 x 1 b W 5 z M S 5 7 U 0 F O R D I s M z F 9 J n F 1 b 3 Q 7 L C Z x d W 9 0 O 1 N l Y 3 R p b 2 4 x L 3 V z Z X J z b 2 l s X 2 x y Z X c v Q X V 0 b 1 J l b W 9 2 Z W R D b 2 x 1 b W 5 z M S 5 7 U k 9 D S z I s M z J 9 J n F 1 b 3 Q 7 L C Z x d W 9 0 O 1 N l Y 3 R p b 2 4 x L 3 V z Z X J z b 2 l s X 2 x y Z X c v Q X V 0 b 1 J l b W 9 2 Z W R D b 2 x 1 b W 5 z M S 5 7 U 0 9 M X 0 F M Q j I s M z N 9 J n F 1 b 3 Q 7 L C Z x d W 9 0 O 1 N l Y 3 R p b 2 4 x L 3 V z Z X J z b 2 l s X 2 x y Z X c v Q X V 0 b 1 J l b W 9 2 Z W R D b 2 x 1 b W 5 z M S 5 7 V V N M R V 9 L M i w z N H 0 m c X V v d D s s J n F 1 b 3 Q 7 U 2 V j d G l v b j E v d X N l c n N v a W x f b H J l d y 9 B d X R v U m V t b 3 Z l Z E N v b H V t b n M x L n t T T 0 x f R U M y L D M 1 f S Z x d W 9 0 O y w m c X V v d D t T Z W N 0 a W 9 u M S 9 1 c 2 V y c 2 9 p b F 9 s c m V 3 L 0 F 1 d G 9 S Z W 1 v d m V k Q 2 9 s d W 1 u c z E u e 1 N P T F 9 a M y w z N n 0 m c X V v d D s s J n F 1 b 3 Q 7 U 2 V j d G l v b j E v d X N l c n N v a W x f b H J l d y 9 B d X R v U m V t b 3 Z l Z E N v b H V t b n M x L n t T T 0 x f Q k Q z L D M 3 f S Z x d W 9 0 O y w m c X V v d D t T Z W N 0 a W 9 u M S 9 1 c 2 V y c 2 9 p b F 9 s c m V 3 L 0 F 1 d G 9 S Z W 1 v d m V k Q 2 9 s d W 1 u c z E u e 1 N P T F 9 B V 0 M z L D M 4 f S Z x d W 9 0 O y w m c X V v d D t T Z W N 0 a W 9 u M S 9 1 c 2 V y c 2 9 p b F 9 s c m V 3 L 0 F 1 d G 9 S Z W 1 v d m V k Q 2 9 s d W 1 u c z E u e 1 N P T F 9 L M y w z O X 0 m c X V v d D s s J n F 1 b 3 Q 7 U 2 V j d G l v b j E v d X N l c n N v a W x f b H J l d y 9 B d X R v U m V t b 3 Z l Z E N v b H V t b n M x L n t T T 0 x f Q 0 J O M y w 0 M H 0 m c X V v d D s s J n F 1 b 3 Q 7 U 2 V j d G l v b j E v d X N l c n N v a W x f b H J l d y 9 B d X R v U m V t b 3 Z l Z E N v b H V t b n M x L n t D T E F Z M y w 0 M X 0 m c X V v d D s s J n F 1 b 3 Q 7 U 2 V j d G l v b j E v d X N l c n N v a W x f b H J l d y 9 B d X R v U m V t b 3 Z l Z E N v b H V t b n M x L n t T S U x U M y w 0 M n 0 m c X V v d D s s J n F 1 b 3 Q 7 U 2 V j d G l v b j E v d X N l c n N v a W x f b H J l d y 9 B d X R v U m V t b 3 Z l Z E N v b H V t b n M x L n t T Q U 5 E M y w 0 M 3 0 m c X V v d D s s J n F 1 b 3 Q 7 U 2 V j d G l v b j E v d X N l c n N v a W x f b H J l d y 9 B d X R v U m V t b 3 Z l Z E N v b H V t b n M x L n t S T 0 N L M y w 0 N H 0 m c X V v d D s s J n F 1 b 3 Q 7 U 2 V j d G l v b j E v d X N l c n N v a W x f b H J l d y 9 B d X R v U m V t b 3 Z l Z E N v b H V t b n M x L n t T T 0 x f Q U x C M y w 0 N X 0 m c X V v d D s s J n F 1 b 3 Q 7 U 2 V j d G l v b j E v d X N l c n N v a W x f b H J l d y 9 B d X R v U m V t b 3 Z l Z E N v b H V t b n M x L n t V U 0 x F X 0 s z L D Q 2 f S Z x d W 9 0 O y w m c X V v d D t T Z W N 0 a W 9 u M S 9 1 c 2 V y c 2 9 p b F 9 s c m V 3 L 0 F 1 d G 9 S Z W 1 v d m V k Q 2 9 s d W 1 u c z E u e 1 N P T F 9 F Q z M s N D d 9 J n F 1 b 3 Q 7 L C Z x d W 9 0 O 1 N l Y 3 R p b 2 4 x L 3 V z Z X J z b 2 l s X 2 x y Z X c v Q X V 0 b 1 J l b W 9 2 Z W R D b 2 x 1 b W 5 z M S 5 7 U 0 9 M X 1 o 0 L D Q 4 f S Z x d W 9 0 O y w m c X V v d D t T Z W N 0 a W 9 u M S 9 1 c 2 V y c 2 9 p b F 9 s c m V 3 L 0 F 1 d G 9 S Z W 1 v d m V k Q 2 9 s d W 1 u c z E u e 1 N P T F 9 C R D Q s N D l 9 J n F 1 b 3 Q 7 L C Z x d W 9 0 O 1 N l Y 3 R p b 2 4 x L 3 V z Z X J z b 2 l s X 2 x y Z X c v Q X V 0 b 1 J l b W 9 2 Z W R D b 2 x 1 b W 5 z M S 5 7 U 0 9 M X 0 F X Q z Q s N T B 9 J n F 1 b 3 Q 7 L C Z x d W 9 0 O 1 N l Y 3 R p b 2 4 x L 3 V z Z X J z b 2 l s X 2 x y Z X c v Q X V 0 b 1 J l b W 9 2 Z W R D b 2 x 1 b W 5 z M S 5 7 U 0 9 M X 0 s 0 L D U x f S Z x d W 9 0 O y w m c X V v d D t T Z W N 0 a W 9 u M S 9 1 c 2 V y c 2 9 p b F 9 s c m V 3 L 0 F 1 d G 9 S Z W 1 v d m V k Q 2 9 s d W 1 u c z E u e 1 N P T F 9 D Q k 4 0 L D U y f S Z x d W 9 0 O y w m c X V v d D t T Z W N 0 a W 9 u M S 9 1 c 2 V y c 2 9 p b F 9 s c m V 3 L 0 F 1 d G 9 S Z W 1 v d m V k Q 2 9 s d W 1 u c z E u e 0 N M Q V k 0 L D U z f S Z x d W 9 0 O y w m c X V v d D t T Z W N 0 a W 9 u M S 9 1 c 2 V y c 2 9 p b F 9 s c m V 3 L 0 F 1 d G 9 S Z W 1 v d m V k Q 2 9 s d W 1 u c z E u e 1 N J T F Q 0 L D U 0 f S Z x d W 9 0 O y w m c X V v d D t T Z W N 0 a W 9 u M S 9 1 c 2 V y c 2 9 p b F 9 s c m V 3 L 0 F 1 d G 9 S Z W 1 v d m V k Q 2 9 s d W 1 u c z E u e 1 N B T k Q 0 L D U 1 f S Z x d W 9 0 O y w m c X V v d D t T Z W N 0 a W 9 u M S 9 1 c 2 V y c 2 9 p b F 9 s c m V 3 L 0 F 1 d G 9 S Z W 1 v d m V k Q 2 9 s d W 1 u c z E u e 1 J P Q 0 s 0 L D U 2 f S Z x d W 9 0 O y w m c X V v d D t T Z W N 0 a W 9 u M S 9 1 c 2 V y c 2 9 p b F 9 s c m V 3 L 0 F 1 d G 9 S Z W 1 v d m V k Q 2 9 s d W 1 u c z E u e 1 N P T F 9 B T E I 0 L D U 3 f S Z x d W 9 0 O y w m c X V v d D t T Z W N 0 a W 9 u M S 9 1 c 2 V y c 2 9 p b F 9 s c m V 3 L 0 F 1 d G 9 S Z W 1 v d m V k Q 2 9 s d W 1 u c z E u e 1 V T T E V f S z Q s N T h 9 J n F 1 b 3 Q 7 L C Z x d W 9 0 O 1 N l Y 3 R p b 2 4 x L 3 V z Z X J z b 2 l s X 2 x y Z X c v Q X V 0 b 1 J l b W 9 2 Z W R D b 2 x 1 b W 5 z M S 5 7 U 0 9 M X 0 V D N C w 1 O X 0 m c X V v d D s s J n F 1 b 3 Q 7 U 2 V j d G l v b j E v d X N l c n N v a W x f b H J l d y 9 B d X R v U m V t b 3 Z l Z E N v b H V t b n M x L n t T T 0 x f W j U s N j B 9 J n F 1 b 3 Q 7 L C Z x d W 9 0 O 1 N l Y 3 R p b 2 4 x L 3 V z Z X J z b 2 l s X 2 x y Z X c v Q X V 0 b 1 J l b W 9 2 Z W R D b 2 x 1 b W 5 z M S 5 7 U 0 9 M X 0 J E N S w 2 M X 0 m c X V v d D s s J n F 1 b 3 Q 7 U 2 V j d G l v b j E v d X N l c n N v a W x f b H J l d y 9 B d X R v U m V t b 3 Z l Z E N v b H V t b n M x L n t T T 0 x f Q V d D N S w 2 M n 0 m c X V v d D s s J n F 1 b 3 Q 7 U 2 V j d G l v b j E v d X N l c n N v a W x f b H J l d y 9 B d X R v U m V t b 3 Z l Z E N v b H V t b n M x L n t T T 0 x f S z U s N j N 9 J n F 1 b 3 Q 7 L C Z x d W 9 0 O 1 N l Y 3 R p b 2 4 x L 3 V z Z X J z b 2 l s X 2 x y Z X c v Q X V 0 b 1 J l b W 9 2 Z W R D b 2 x 1 b W 5 z M S 5 7 U 0 9 M X 0 N C T j U s N j R 9 J n F 1 b 3 Q 7 L C Z x d W 9 0 O 1 N l Y 3 R p b 2 4 x L 3 V z Z X J z b 2 l s X 2 x y Z X c v Q X V 0 b 1 J l b W 9 2 Z W R D b 2 x 1 b W 5 z M S 5 7 Q 0 x B W T U s N j V 9 J n F 1 b 3 Q 7 L C Z x d W 9 0 O 1 N l Y 3 R p b 2 4 x L 3 V z Z X J z b 2 l s X 2 x y Z X c v Q X V 0 b 1 J l b W 9 2 Z W R D b 2 x 1 b W 5 z M S 5 7 U 0 l M V D U s N j Z 9 J n F 1 b 3 Q 7 L C Z x d W 9 0 O 1 N l Y 3 R p b 2 4 x L 3 V z Z X J z b 2 l s X 2 x y Z X c v Q X V 0 b 1 J l b W 9 2 Z W R D b 2 x 1 b W 5 z M S 5 7 U 0 F O R D U s N j d 9 J n F 1 b 3 Q 7 L C Z x d W 9 0 O 1 N l Y 3 R p b 2 4 x L 3 V z Z X J z b 2 l s X 2 x y Z X c v Q X V 0 b 1 J l b W 9 2 Z W R D b 2 x 1 b W 5 z M S 5 7 U k 9 D S z U s N j h 9 J n F 1 b 3 Q 7 L C Z x d W 9 0 O 1 N l Y 3 R p b 2 4 x L 3 V z Z X J z b 2 l s X 2 x y Z X c v Q X V 0 b 1 J l b W 9 2 Z W R D b 2 x 1 b W 5 z M S 5 7 U 0 9 M X 0 F M Q j U s N j l 9 J n F 1 b 3 Q 7 L C Z x d W 9 0 O 1 N l Y 3 R p b 2 4 x L 3 V z Z X J z b 2 l s X 2 x y Z X c v Q X V 0 b 1 J l b W 9 2 Z W R D b 2 x 1 b W 5 z M S 5 7 V V N M R V 9 L N S w 3 M H 0 m c X V v d D s s J n F 1 b 3 Q 7 U 2 V j d G l v b j E v d X N l c n N v a W x f b H J l d y 9 B d X R v U m V t b 3 Z l Z E N v b H V t b n M x L n t T T 0 x f R U M 1 L D c x f S Z x d W 9 0 O y w m c X V v d D t T Z W N 0 a W 9 u M S 9 1 c 2 V y c 2 9 p b F 9 s c m V 3 L 0 F 1 d G 9 S Z W 1 v d m V k Q 2 9 s d W 1 u c z E u e 1 N P T F 9 a N i w 3 M n 0 m c X V v d D s s J n F 1 b 3 Q 7 U 2 V j d G l v b j E v d X N l c n N v a W x f b H J l d y 9 B d X R v U m V t b 3 Z l Z E N v b H V t b n M x L n t T T 0 x f Q k Q 2 L D c z f S Z x d W 9 0 O y w m c X V v d D t T Z W N 0 a W 9 u M S 9 1 c 2 V y c 2 9 p b F 9 s c m V 3 L 0 F 1 d G 9 S Z W 1 v d m V k Q 2 9 s d W 1 u c z E u e 1 N P T F 9 B V 0 M 2 L D c 0 f S Z x d W 9 0 O y w m c X V v d D t T Z W N 0 a W 9 u M S 9 1 c 2 V y c 2 9 p b F 9 s c m V 3 L 0 F 1 d G 9 S Z W 1 v d m V k Q 2 9 s d W 1 u c z E u e 1 N P T F 9 L N i w 3 N X 0 m c X V v d D s s J n F 1 b 3 Q 7 U 2 V j d G l v b j E v d X N l c n N v a W x f b H J l d y 9 B d X R v U m V t b 3 Z l Z E N v b H V t b n M x L n t T T 0 x f Q 0 J O N i w 3 N n 0 m c X V v d D s s J n F 1 b 3 Q 7 U 2 V j d G l v b j E v d X N l c n N v a W x f b H J l d y 9 B d X R v U m V t b 3 Z l Z E N v b H V t b n M x L n t D T E F Z N i w 3 N 3 0 m c X V v d D s s J n F 1 b 3 Q 7 U 2 V j d G l v b j E v d X N l c n N v a W x f b H J l d y 9 B d X R v U m V t b 3 Z l Z E N v b H V t b n M x L n t T S U x U N i w 3 O H 0 m c X V v d D s s J n F 1 b 3 Q 7 U 2 V j d G l v b j E v d X N l c n N v a W x f b H J l d y 9 B d X R v U m V t b 3 Z l Z E N v b H V t b n M x L n t T Q U 5 E N i w 3 O X 0 m c X V v d D s s J n F 1 b 3 Q 7 U 2 V j d G l v b j E v d X N l c n N v a W x f b H J l d y 9 B d X R v U m V t b 3 Z l Z E N v b H V t b n M x L n t S T 0 N L N i w 4 M H 0 m c X V v d D s s J n F 1 b 3 Q 7 U 2 V j d G l v b j E v d X N l c n N v a W x f b H J l d y 9 B d X R v U m V t b 3 Z l Z E N v b H V t b n M x L n t T T 0 x f Q U x C N i w 4 M X 0 m c X V v d D s s J n F 1 b 3 Q 7 U 2 V j d G l v b j E v d X N l c n N v a W x f b H J l d y 9 B d X R v U m V t b 3 Z l Z E N v b H V t b n M x L n t V U 0 x F X 0 s 2 L D g y f S Z x d W 9 0 O y w m c X V v d D t T Z W N 0 a W 9 u M S 9 1 c 2 V y c 2 9 p b F 9 s c m V 3 L 0 F 1 d G 9 S Z W 1 v d m V k Q 2 9 s d W 1 u c z E u e 1 N P T F 9 F Q z Y s O D N 9 J n F 1 b 3 Q 7 L C Z x d W 9 0 O 1 N l Y 3 R p b 2 4 x L 3 V z Z X J z b 2 l s X 2 x y Z X c v Q X V 0 b 1 J l b W 9 2 Z W R D b 2 x 1 b W 5 z M S 5 7 U 0 9 M X 1 o 3 L D g 0 f S Z x d W 9 0 O y w m c X V v d D t T Z W N 0 a W 9 u M S 9 1 c 2 V y c 2 9 p b F 9 s c m V 3 L 0 F 1 d G 9 S Z W 1 v d m V k Q 2 9 s d W 1 u c z E u e 1 N P T F 9 C R D c s O D V 9 J n F 1 b 3 Q 7 L C Z x d W 9 0 O 1 N l Y 3 R p b 2 4 x L 3 V z Z X J z b 2 l s X 2 x y Z X c v Q X V 0 b 1 J l b W 9 2 Z W R D b 2 x 1 b W 5 z M S 5 7 U 0 9 M X 0 F X Q z c s O D Z 9 J n F 1 b 3 Q 7 L C Z x d W 9 0 O 1 N l Y 3 R p b 2 4 x L 3 V z Z X J z b 2 l s X 2 x y Z X c v Q X V 0 b 1 J l b W 9 2 Z W R D b 2 x 1 b W 5 z M S 5 7 U 0 9 M X 0 s 3 L D g 3 f S Z x d W 9 0 O y w m c X V v d D t T Z W N 0 a W 9 u M S 9 1 c 2 V y c 2 9 p b F 9 s c m V 3 L 0 F 1 d G 9 S Z W 1 v d m V k Q 2 9 s d W 1 u c z E u e 1 N P T F 9 D Q k 4 3 L D g 4 f S Z x d W 9 0 O y w m c X V v d D t T Z W N 0 a W 9 u M S 9 1 c 2 V y c 2 9 p b F 9 s c m V 3 L 0 F 1 d G 9 S Z W 1 v d m V k Q 2 9 s d W 1 u c z E u e 0 N M Q V k 3 L D g 5 f S Z x d W 9 0 O y w m c X V v d D t T Z W N 0 a W 9 u M S 9 1 c 2 V y c 2 9 p b F 9 s c m V 3 L 0 F 1 d G 9 S Z W 1 v d m V k Q 2 9 s d W 1 u c z E u e 1 N J T F Q 3 L D k w f S Z x d W 9 0 O y w m c X V v d D t T Z W N 0 a W 9 u M S 9 1 c 2 V y c 2 9 p b F 9 s c m V 3 L 0 F 1 d G 9 S Z W 1 v d m V k Q 2 9 s d W 1 u c z E u e 1 N B T k Q 3 L D k x f S Z x d W 9 0 O y w m c X V v d D t T Z W N 0 a W 9 u M S 9 1 c 2 V y c 2 9 p b F 9 s c m V 3 L 0 F 1 d G 9 S Z W 1 v d m V k Q 2 9 s d W 1 u c z E u e 1 J P Q 0 s 3 L D k y f S Z x d W 9 0 O y w m c X V v d D t T Z W N 0 a W 9 u M S 9 1 c 2 V y c 2 9 p b F 9 s c m V 3 L 0 F 1 d G 9 S Z W 1 v d m V k Q 2 9 s d W 1 u c z E u e 1 N P T F 9 B T E I 3 L D k z f S Z x d W 9 0 O y w m c X V v d D t T Z W N 0 a W 9 u M S 9 1 c 2 V y c 2 9 p b F 9 s c m V 3 L 0 F 1 d G 9 S Z W 1 v d m V k Q 2 9 s d W 1 u c z E u e 1 V T T E V f S z c s O T R 9 J n F 1 b 3 Q 7 L C Z x d W 9 0 O 1 N l Y 3 R p b 2 4 x L 3 V z Z X J z b 2 l s X 2 x y Z X c v Q X V 0 b 1 J l b W 9 2 Z W R D b 2 x 1 b W 5 z M S 5 7 U 0 9 M X 0 V D N y w 5 N X 0 m c X V v d D s s J n F 1 b 3 Q 7 U 2 V j d G l v b j E v d X N l c n N v a W x f b H J l d y 9 B d X R v U m V t b 3 Z l Z E N v b H V t b n M x L n t T T 0 x f W j g s O T Z 9 J n F 1 b 3 Q 7 L C Z x d W 9 0 O 1 N l Y 3 R p b 2 4 x L 3 V z Z X J z b 2 l s X 2 x y Z X c v Q X V 0 b 1 J l b W 9 2 Z W R D b 2 x 1 b W 5 z M S 5 7 U 0 9 M X 0 J E O C w 5 N 3 0 m c X V v d D s s J n F 1 b 3 Q 7 U 2 V j d G l v b j E v d X N l c n N v a W x f b H J l d y 9 B d X R v U m V t b 3 Z l Z E N v b H V t b n M x L n t T T 0 x f Q V d D O C w 5 O H 0 m c X V v d D s s J n F 1 b 3 Q 7 U 2 V j d G l v b j E v d X N l c n N v a W x f b H J l d y 9 B d X R v U m V t b 3 Z l Z E N v b H V t b n M x L n t T T 0 x f S z g s O T l 9 J n F 1 b 3 Q 7 L C Z x d W 9 0 O 1 N l Y 3 R p b 2 4 x L 3 V z Z X J z b 2 l s X 2 x y Z X c v Q X V 0 b 1 J l b W 9 2 Z W R D b 2 x 1 b W 5 z M S 5 7 U 0 9 M X 0 N C T j g s M T A w f S Z x d W 9 0 O y w m c X V v d D t T Z W N 0 a W 9 u M S 9 1 c 2 V y c 2 9 p b F 9 s c m V 3 L 0 F 1 d G 9 S Z W 1 v d m V k Q 2 9 s d W 1 u c z E u e 0 N M Q V k 4 L D E w M X 0 m c X V v d D s s J n F 1 b 3 Q 7 U 2 V j d G l v b j E v d X N l c n N v a W x f b H J l d y 9 B d X R v U m V t b 3 Z l Z E N v b H V t b n M x L n t T S U x U O C w x M D J 9 J n F 1 b 3 Q 7 L C Z x d W 9 0 O 1 N l Y 3 R p b 2 4 x L 3 V z Z X J z b 2 l s X 2 x y Z X c v Q X V 0 b 1 J l b W 9 2 Z W R D b 2 x 1 b W 5 z M S 5 7 U 0 F O R D g s M T A z f S Z x d W 9 0 O y w m c X V v d D t T Z W N 0 a W 9 u M S 9 1 c 2 V y c 2 9 p b F 9 s c m V 3 L 0 F 1 d G 9 S Z W 1 v d m V k Q 2 9 s d W 1 u c z E u e 1 J P Q 0 s 4 L D E w N H 0 m c X V v d D s s J n F 1 b 3 Q 7 U 2 V j d G l v b j E v d X N l c n N v a W x f b H J l d y 9 B d X R v U m V t b 3 Z l Z E N v b H V t b n M x L n t T T 0 x f Q U x C O C w x M D V 9 J n F 1 b 3 Q 7 L C Z x d W 9 0 O 1 N l Y 3 R p b 2 4 x L 3 V z Z X J z b 2 l s X 2 x y Z X c v Q X V 0 b 1 J l b W 9 2 Z W R D b 2 x 1 b W 5 z M S 5 7 V V N M R V 9 L O C w x M D Z 9 J n F 1 b 3 Q 7 L C Z x d W 9 0 O 1 N l Y 3 R p b 2 4 x L 3 V z Z X J z b 2 l s X 2 x y Z X c v Q X V 0 b 1 J l b W 9 2 Z W R D b 2 x 1 b W 5 z M S 5 7 U 0 9 M X 0 V D O C w x M D d 9 J n F 1 b 3 Q 7 L C Z x d W 9 0 O 1 N l Y 3 R p b 2 4 x L 3 V z Z X J z b 2 l s X 2 x y Z X c v Q X V 0 b 1 J l b W 9 2 Z W R D b 2 x 1 b W 5 z M S 5 7 U 0 9 M X 1 o 5 L D E w O H 0 m c X V v d D s s J n F 1 b 3 Q 7 U 2 V j d G l v b j E v d X N l c n N v a W x f b H J l d y 9 B d X R v U m V t b 3 Z l Z E N v b H V t b n M x L n t T T 0 x f Q k Q 5 L D E w O X 0 m c X V v d D s s J n F 1 b 3 Q 7 U 2 V j d G l v b j E v d X N l c n N v a W x f b H J l d y 9 B d X R v U m V t b 3 Z l Z E N v b H V t b n M x L n t T T 0 x f Q V d D O S w x M T B 9 J n F 1 b 3 Q 7 L C Z x d W 9 0 O 1 N l Y 3 R p b 2 4 x L 3 V z Z X J z b 2 l s X 2 x y Z X c v Q X V 0 b 1 J l b W 9 2 Z W R D b 2 x 1 b W 5 z M S 5 7 U 0 9 M X 0 s 5 L D E x M X 0 m c X V v d D s s J n F 1 b 3 Q 7 U 2 V j d G l v b j E v d X N l c n N v a W x f b H J l d y 9 B d X R v U m V t b 3 Z l Z E N v b H V t b n M x L n t T T 0 x f Q 0 J O O S w x M T J 9 J n F 1 b 3 Q 7 L C Z x d W 9 0 O 1 N l Y 3 R p b 2 4 x L 3 V z Z X J z b 2 l s X 2 x y Z X c v Q X V 0 b 1 J l b W 9 2 Z W R D b 2 x 1 b W 5 z M S 5 7 Q 0 x B W T k s M T E z f S Z x d W 9 0 O y w m c X V v d D t T Z W N 0 a W 9 u M S 9 1 c 2 V y c 2 9 p b F 9 s c m V 3 L 0 F 1 d G 9 S Z W 1 v d m V k Q 2 9 s d W 1 u c z E u e 1 N J T F Q 5 L D E x N H 0 m c X V v d D s s J n F 1 b 3 Q 7 U 2 V j d G l v b j E v d X N l c n N v a W x f b H J l d y 9 B d X R v U m V t b 3 Z l Z E N v b H V t b n M x L n t T Q U 5 E O S w x M T V 9 J n F 1 b 3 Q 7 L C Z x d W 9 0 O 1 N l Y 3 R p b 2 4 x L 3 V z Z X J z b 2 l s X 2 x y Z X c v Q X V 0 b 1 J l b W 9 2 Z W R D b 2 x 1 b W 5 z M S 5 7 U k 9 D S z k s M T E 2 f S Z x d W 9 0 O y w m c X V v d D t T Z W N 0 a W 9 u M S 9 1 c 2 V y c 2 9 p b F 9 s c m V 3 L 0 F 1 d G 9 S Z W 1 v d m V k Q 2 9 s d W 1 u c z E u e 1 N P T F 9 B T E I 5 L D E x N 3 0 m c X V v d D s s J n F 1 b 3 Q 7 U 2 V j d G l v b j E v d X N l c n N v a W x f b H J l d y 9 B d X R v U m V t b 3 Z l Z E N v b H V t b n M x L n t V U 0 x F X 0 s 5 L D E x O H 0 m c X V v d D s s J n F 1 b 3 Q 7 U 2 V j d G l v b j E v d X N l c n N v a W x f b H J l d y 9 B d X R v U m V t b 3 Z l Z E N v b H V t b n M x L n t T T 0 x f R U M 5 L D E x O X 0 m c X V v d D s s J n F 1 b 3 Q 7 U 2 V j d G l v b j E v d X N l c n N v a W x f b H J l d y 9 B d X R v U m V t b 3 Z l Z E N v b H V t b n M x L n t T T 0 x f W j E w L D E y M H 0 m c X V v d D s s J n F 1 b 3 Q 7 U 2 V j d G l v b j E v d X N l c n N v a W x f b H J l d y 9 B d X R v U m V t b 3 Z l Z E N v b H V t b n M x L n t T T 0 x f Q k Q x M C w x M j F 9 J n F 1 b 3 Q 7 L C Z x d W 9 0 O 1 N l Y 3 R p b 2 4 x L 3 V z Z X J z b 2 l s X 2 x y Z X c v Q X V 0 b 1 J l b W 9 2 Z W R D b 2 x 1 b W 5 z M S 5 7 U 0 9 M X 0 F X Q z E w L D E y M n 0 m c X V v d D s s J n F 1 b 3 Q 7 U 2 V j d G l v b j E v d X N l c n N v a W x f b H J l d y 9 B d X R v U m V t b 3 Z l Z E N v b H V t b n M x L n t T T 0 x f S z E w L D E y M 3 0 m c X V v d D s s J n F 1 b 3 Q 7 U 2 V j d G l v b j E v d X N l c n N v a W x f b H J l d y 9 B d X R v U m V t b 3 Z l Z E N v b H V t b n M x L n t T T 0 x f Q 0 J O M T A s M T I 0 f S Z x d W 9 0 O y w m c X V v d D t T Z W N 0 a W 9 u M S 9 1 c 2 V y c 2 9 p b F 9 s c m V 3 L 0 F 1 d G 9 S Z W 1 v d m V k Q 2 9 s d W 1 u c z E u e 0 N M Q V k x M C w x M j V 9 J n F 1 b 3 Q 7 L C Z x d W 9 0 O 1 N l Y 3 R p b 2 4 x L 3 V z Z X J z b 2 l s X 2 x y Z X c v Q X V 0 b 1 J l b W 9 2 Z W R D b 2 x 1 b W 5 z M S 5 7 U 0 l M V D E w L D E y N n 0 m c X V v d D s s J n F 1 b 3 Q 7 U 2 V j d G l v b j E v d X N l c n N v a W x f b H J l d y 9 B d X R v U m V t b 3 Z l Z E N v b H V t b n M x L n t T Q U 5 E M T A s M T I 3 f S Z x d W 9 0 O y w m c X V v d D t T Z W N 0 a W 9 u M S 9 1 c 2 V y c 2 9 p b F 9 s c m V 3 L 0 F 1 d G 9 S Z W 1 v d m V k Q 2 9 s d W 1 u c z E u e 1 J P Q 0 s x M C w x M j h 9 J n F 1 b 3 Q 7 L C Z x d W 9 0 O 1 N l Y 3 R p b 2 4 x L 3 V z Z X J z b 2 l s X 2 x y Z X c v Q X V 0 b 1 J l b W 9 2 Z W R D b 2 x 1 b W 5 z M S 5 7 U 0 9 M X 0 F M Q j E w L D E y O X 0 m c X V v d D s s J n F 1 b 3 Q 7 U 2 V j d G l v b j E v d X N l c n N v a W x f b H J l d y 9 B d X R v U m V t b 3 Z l Z E N v b H V t b n M x L n t V U 0 x F X 0 s x M C w x M z B 9 J n F 1 b 3 Q 7 L C Z x d W 9 0 O 1 N l Y 3 R p b 2 4 x L 3 V z Z X J z b 2 l s X 2 x y Z X c v Q X V 0 b 1 J l b W 9 2 Z W R D b 2 x 1 b W 5 z M S 5 7 U 0 9 M X 0 V D M T A s M T M x f S Z x d W 9 0 O y w m c X V v d D t T Z W N 0 a W 9 u M S 9 1 c 2 V y c 2 9 p b F 9 s c m V 3 L 0 F 1 d G 9 S Z W 1 v d m V k Q 2 9 s d W 1 u c z E u e 1 N P T F 9 D Q U w x L D E z M n 0 m c X V v d D s s J n F 1 b 3 Q 7 U 2 V j d G l v b j E v d X N l c n N v a W x f b H J l d y 9 B d X R v U m V t b 3 Z l Z E N v b H V t b n M x L n t T T 0 x f Q 0 F M M i w x M z N 9 J n F 1 b 3 Q 7 L C Z x d W 9 0 O 1 N l Y 3 R p b 2 4 x L 3 V z Z X J z b 2 l s X 2 x y Z X c v Q X V 0 b 1 J l b W 9 2 Z W R D b 2 x 1 b W 5 z M S 5 7 U 0 9 M X 0 N B T D M s M T M 0 f S Z x d W 9 0 O y w m c X V v d D t T Z W N 0 a W 9 u M S 9 1 c 2 V y c 2 9 p b F 9 s c m V 3 L 0 F 1 d G 9 S Z W 1 v d m V k Q 2 9 s d W 1 u c z E u e 1 N P T F 9 D Q U w 0 L D E z N X 0 m c X V v d D s s J n F 1 b 3 Q 7 U 2 V j d G l v b j E v d X N l c n N v a W x f b H J l d y 9 B d X R v U m V t b 3 Z l Z E N v b H V t b n M x L n t T T 0 x f Q 0 F M N S w x M z Z 9 J n F 1 b 3 Q 7 L C Z x d W 9 0 O 1 N l Y 3 R p b 2 4 x L 3 V z Z X J z b 2 l s X 2 x y Z X c v Q X V 0 b 1 J l b W 9 2 Z W R D b 2 x 1 b W 5 z M S 5 7 U 0 9 M X 0 N B T D Y s M T M 3 f S Z x d W 9 0 O y w m c X V v d D t T Z W N 0 a W 9 u M S 9 1 c 2 V y c 2 9 p b F 9 s c m V 3 L 0 F 1 d G 9 S Z W 1 v d m V k Q 2 9 s d W 1 u c z E u e 1 N P T F 9 D Q U w 3 L D E z O H 0 m c X V v d D s s J n F 1 b 3 Q 7 U 2 V j d G l v b j E v d X N l c n N v a W x f b H J l d y 9 B d X R v U m V t b 3 Z l Z E N v b H V t b n M x L n t T T 0 x f Q 0 F M O C w x M z l 9 J n F 1 b 3 Q 7 L C Z x d W 9 0 O 1 N l Y 3 R p b 2 4 x L 3 V z Z X J z b 2 l s X 2 x y Z X c v Q X V 0 b 1 J l b W 9 2 Z W R D b 2 x 1 b W 5 z M S 5 7 U 0 9 M X 0 N B T D k s M T Q w f S Z x d W 9 0 O y w m c X V v d D t T Z W N 0 a W 9 u M S 9 1 c 2 V y c 2 9 p b F 9 s c m V 3 L 0 F 1 d G 9 S Z W 1 v d m V k Q 2 9 s d W 1 u c z E u e 1 N P T F 9 D Q U w x M C w x N D F 9 J n F 1 b 3 Q 7 L C Z x d W 9 0 O 1 N l Y 3 R p b 2 4 x L 3 V z Z X J z b 2 l s X 2 x y Z X c v Q X V 0 b 1 J l b W 9 2 Z W R D b 2 x 1 b W 5 z M S 5 7 U 0 9 M X 1 B I M S w x N D J 9 J n F 1 b 3 Q 7 L C Z x d W 9 0 O 1 N l Y 3 R p b 2 4 x L 3 V z Z X J z b 2 l s X 2 x y Z X c v Q X V 0 b 1 J l b W 9 2 Z W R D b 2 x 1 b W 5 z M S 5 7 U 0 9 M X 1 B I M i w x N D N 9 J n F 1 b 3 Q 7 L C Z x d W 9 0 O 1 N l Y 3 R p b 2 4 x L 3 V z Z X J z b 2 l s X 2 x y Z X c v Q X V 0 b 1 J l b W 9 2 Z W R D b 2 x 1 b W 5 z M S 5 7 U 0 9 M X 1 B I M y w x N D R 9 J n F 1 b 3 Q 7 L C Z x d W 9 0 O 1 N l Y 3 R p b 2 4 x L 3 V z Z X J z b 2 l s X 2 x y Z X c v Q X V 0 b 1 J l b W 9 2 Z W R D b 2 x 1 b W 5 z M S 5 7 U 0 9 M X 1 B I N C w x N D V 9 J n F 1 b 3 Q 7 L C Z x d W 9 0 O 1 N l Y 3 R p b 2 4 x L 3 V z Z X J z b 2 l s X 2 x y Z X c v Q X V 0 b 1 J l b W 9 2 Z W R D b 2 x 1 b W 5 z M S 5 7 U 0 9 M X 1 B I N S w x N D Z 9 J n F 1 b 3 Q 7 L C Z x d W 9 0 O 1 N l Y 3 R p b 2 4 x L 3 V z Z X J z b 2 l s X 2 x y Z X c v Q X V 0 b 1 J l b W 9 2 Z W R D b 2 x 1 b W 5 z M S 5 7 U 0 9 M X 1 B I N i w x N D d 9 J n F 1 b 3 Q 7 L C Z x d W 9 0 O 1 N l Y 3 R p b 2 4 x L 3 V z Z X J z b 2 l s X 2 x y Z X c v Q X V 0 b 1 J l b W 9 2 Z W R D b 2 x 1 b W 5 z M S 5 7 U 0 9 M X 1 B I N y w x N D h 9 J n F 1 b 3 Q 7 L C Z x d W 9 0 O 1 N l Y 3 R p b 2 4 x L 3 V z Z X J z b 2 l s X 2 x y Z X c v Q X V 0 b 1 J l b W 9 2 Z W R D b 2 x 1 b W 5 z M S 5 7 U 0 9 M X 1 B I O C w x N D l 9 J n F 1 b 3 Q 7 L C Z x d W 9 0 O 1 N l Y 3 R p b 2 4 x L 3 V z Z X J z b 2 l s X 2 x y Z X c v Q X V 0 b 1 J l b W 9 2 Z W R D b 2 x 1 b W 5 z M S 5 7 U 0 9 M X 1 B I O S w x N T B 9 J n F 1 b 3 Q 7 L C Z x d W 9 0 O 1 N l Y 3 R p b 2 4 x L 3 V z Z X J z b 2 l s X 2 x y Z X c v Q X V 0 b 1 J l b W 9 2 Z W R D b 2 x 1 b W 5 z M S 5 7 U 0 9 M X 1 B I M T A s M T U x f S Z x d W 9 0 O 1 0 s J n F 1 b 3 Q 7 Q 2 9 s d W 1 u Q 2 9 1 b n Q m c X V v d D s 6 M T U y L C Z x d W 9 0 O 0 t l e U N v b H V t b k 5 h b W V z J n F 1 b 3 Q 7 O l t d L C Z x d W 9 0 O 0 N v b H V t b k l k Z W 5 0 a X R p Z X M m c X V v d D s 6 W y Z x d W 9 0 O 1 N l Y 3 R p b 2 4 x L 3 V z Z X J z b 2 l s X 2 x y Z X c v Q X V 0 b 1 J l b W 9 2 Z W R D b 2 x 1 b W 5 z M S 5 7 T 0 J K R U N U S U Q s M H 0 m c X V v d D s s J n F 1 b 3 Q 7 U 2 V j d G l v b j E v d X N l c n N v a W x f b H J l d y 9 B d X R v U m V t b 3 Z l Z E N v b H V t b n M x L n t N V U l E L D F 9 J n F 1 b 3 Q 7 L C Z x d W 9 0 O 1 N l Y 3 R p b 2 4 x L 3 V z Z X J z b 2 l s X 2 x y Z X c v Q X V 0 b 1 J l b W 9 2 Z W R D b 2 x 1 b W 5 z M S 5 7 U 0 V R T i w y f S Z x d W 9 0 O y w m c X V v d D t T Z W N 0 a W 9 u M S 9 1 c 2 V y c 2 9 p b F 9 s c m V 3 L 0 F 1 d G 9 S Z W 1 v d m V k Q 2 9 s d W 1 u c z E u e 1 N O Q U 0 s M 3 0 m c X V v d D s s J n F 1 b 3 Q 7 U 2 V j d G l v b j E v d X N l c n N v a W x f b H J l d y 9 B d X R v U m V t b 3 Z l Z E N v b H V t b n M x L n t T N U l E L D R 9 J n F 1 b 3 Q 7 L C Z x d W 9 0 O 1 N l Y 3 R p b 2 4 x L 3 V z Z X J z b 2 l s X 2 x y Z X c v Q X V 0 b 1 J l b W 9 2 Z W R D b 2 x 1 b W 5 z M S 5 7 Q 0 1 Q U E N U L D V 9 J n F 1 b 3 Q 7 L C Z x d W 9 0 O 1 N l Y 3 R p b 2 4 x L 3 V z Z X J z b 2 l s X 2 x y Z X c v Q X V 0 b 1 J l b W 9 2 Z W R D b 2 x 1 b W 5 z M S 5 7 T k x B W U V S U y w 2 f S Z x d W 9 0 O y w m c X V v d D t T Z W N 0 a W 9 u M S 9 1 c 2 V y c 2 9 p b F 9 s c m V 3 L 0 F 1 d G 9 S Z W 1 v d m V k Q 2 9 s d W 1 u c z E u e 0 h Z R E d S U C w 3 f S Z x d W 9 0 O y w m c X V v d D t T Z W N 0 a W 9 u M S 9 1 c 2 V y c 2 9 p b F 9 s c m V 3 L 0 F 1 d G 9 S Z W 1 v d m V k Q 2 9 s d W 1 u c z E u e 1 N P T F 9 a T V g s O H 0 m c X V v d D s s J n F 1 b 3 Q 7 U 2 V j d G l v b j E v d X N l c n N v a W x f b H J l d y 9 B d X R v U m V t b 3 Z l Z E N v b H V t b n M x L n t B T k l P T l 9 F W E N M L D l 9 J n F 1 b 3 Q 7 L C Z x d W 9 0 O 1 N l Y 3 R p b 2 4 x L 3 V z Z X J z b 2 l s X 2 x y Z X c v Q X V 0 b 1 J l b W 9 2 Z W R D b 2 x 1 b W 5 z M S 5 7 U 0 9 M X 0 N S S y w x M H 0 m c X V v d D s s J n F 1 b 3 Q 7 U 2 V j d G l v b j E v d X N l c n N v a W x f b H J l d y 9 B d X R v U m V t b 3 Z l Z E N v b H V t b n M x L n t U R V h U V V J F L D E x f S Z x d W 9 0 O y w m c X V v d D t T Z W N 0 a W 9 u M S 9 1 c 2 V y c 2 9 p b F 9 s c m V 3 L 0 F 1 d G 9 S Z W 1 v d m V k Q 2 9 s d W 1 u c z E u e 1 N P T F 9 a M S w x M n 0 m c X V v d D s s J n F 1 b 3 Q 7 U 2 V j d G l v b j E v d X N l c n N v a W x f b H J l d y 9 B d X R v U m V t b 3 Z l Z E N v b H V t b n M x L n t T T 0 x f Q k Q x L D E z f S Z x d W 9 0 O y w m c X V v d D t T Z W N 0 a W 9 u M S 9 1 c 2 V y c 2 9 p b F 9 s c m V 3 L 0 F 1 d G 9 S Z W 1 v d m V k Q 2 9 s d W 1 u c z E u e 1 N P T F 9 B V 0 M x L D E 0 f S Z x d W 9 0 O y w m c X V v d D t T Z W N 0 a W 9 u M S 9 1 c 2 V y c 2 9 p b F 9 s c m V 3 L 0 F 1 d G 9 S Z W 1 v d m V k Q 2 9 s d W 1 u c z E u e 1 N P T F 9 L M S w x N X 0 m c X V v d D s s J n F 1 b 3 Q 7 U 2 V j d G l v b j E v d X N l c n N v a W x f b H J l d y 9 B d X R v U m V t b 3 Z l Z E N v b H V t b n M x L n t T T 0 x f Q 0 J O M S w x N n 0 m c X V v d D s s J n F 1 b 3 Q 7 U 2 V j d G l v b j E v d X N l c n N v a W x f b H J l d y 9 B d X R v U m V t b 3 Z l Z E N v b H V t b n M x L n t D T E F Z M S w x N 3 0 m c X V v d D s s J n F 1 b 3 Q 7 U 2 V j d G l v b j E v d X N l c n N v a W x f b H J l d y 9 B d X R v U m V t b 3 Z l Z E N v b H V t b n M x L n t T S U x U M S w x O H 0 m c X V v d D s s J n F 1 b 3 Q 7 U 2 V j d G l v b j E v d X N l c n N v a W x f b H J l d y 9 B d X R v U m V t b 3 Z l Z E N v b H V t b n M x L n t T Q U 5 E M S w x O X 0 m c X V v d D s s J n F 1 b 3 Q 7 U 2 V j d G l v b j E v d X N l c n N v a W x f b H J l d y 9 B d X R v U m V t b 3 Z l Z E N v b H V t b n M x L n t S T 0 N L M S w y M H 0 m c X V v d D s s J n F 1 b 3 Q 7 U 2 V j d G l v b j E v d X N l c n N v a W x f b H J l d y 9 B d X R v U m V t b 3 Z l Z E N v b H V t b n M x L n t T T 0 x f Q U x C M S w y M X 0 m c X V v d D s s J n F 1 b 3 Q 7 U 2 V j d G l v b j E v d X N l c n N v a W x f b H J l d y 9 B d X R v U m V t b 3 Z l Z E N v b H V t b n M x L n t V U 0 x F X 0 s x L D I y f S Z x d W 9 0 O y w m c X V v d D t T Z W N 0 a W 9 u M S 9 1 c 2 V y c 2 9 p b F 9 s c m V 3 L 0 F 1 d G 9 S Z W 1 v d m V k Q 2 9 s d W 1 u c z E u e 1 N P T F 9 F Q z E s M j N 9 J n F 1 b 3 Q 7 L C Z x d W 9 0 O 1 N l Y 3 R p b 2 4 x L 3 V z Z X J z b 2 l s X 2 x y Z X c v Q X V 0 b 1 J l b W 9 2 Z W R D b 2 x 1 b W 5 z M S 5 7 U 0 9 M X 1 o y L D I 0 f S Z x d W 9 0 O y w m c X V v d D t T Z W N 0 a W 9 u M S 9 1 c 2 V y c 2 9 p b F 9 s c m V 3 L 0 F 1 d G 9 S Z W 1 v d m V k Q 2 9 s d W 1 u c z E u e 1 N P T F 9 C R D I s M j V 9 J n F 1 b 3 Q 7 L C Z x d W 9 0 O 1 N l Y 3 R p b 2 4 x L 3 V z Z X J z b 2 l s X 2 x y Z X c v Q X V 0 b 1 J l b W 9 2 Z W R D b 2 x 1 b W 5 z M S 5 7 U 0 9 M X 0 F X Q z I s M j Z 9 J n F 1 b 3 Q 7 L C Z x d W 9 0 O 1 N l Y 3 R p b 2 4 x L 3 V z Z X J z b 2 l s X 2 x y Z X c v Q X V 0 b 1 J l b W 9 2 Z W R D b 2 x 1 b W 5 z M S 5 7 U 0 9 M X 0 s y L D I 3 f S Z x d W 9 0 O y w m c X V v d D t T Z W N 0 a W 9 u M S 9 1 c 2 V y c 2 9 p b F 9 s c m V 3 L 0 F 1 d G 9 S Z W 1 v d m V k Q 2 9 s d W 1 u c z E u e 1 N P T F 9 D Q k 4 y L D I 4 f S Z x d W 9 0 O y w m c X V v d D t T Z W N 0 a W 9 u M S 9 1 c 2 V y c 2 9 p b F 9 s c m V 3 L 0 F 1 d G 9 S Z W 1 v d m V k Q 2 9 s d W 1 u c z E u e 0 N M Q V k y L D I 5 f S Z x d W 9 0 O y w m c X V v d D t T Z W N 0 a W 9 u M S 9 1 c 2 V y c 2 9 p b F 9 s c m V 3 L 0 F 1 d G 9 S Z W 1 v d m V k Q 2 9 s d W 1 u c z E u e 1 N J T F Q y L D M w f S Z x d W 9 0 O y w m c X V v d D t T Z W N 0 a W 9 u M S 9 1 c 2 V y c 2 9 p b F 9 s c m V 3 L 0 F 1 d G 9 S Z W 1 v d m V k Q 2 9 s d W 1 u c z E u e 1 N B T k Q y L D M x f S Z x d W 9 0 O y w m c X V v d D t T Z W N 0 a W 9 u M S 9 1 c 2 V y c 2 9 p b F 9 s c m V 3 L 0 F 1 d G 9 S Z W 1 v d m V k Q 2 9 s d W 1 u c z E u e 1 J P Q 0 s y L D M y f S Z x d W 9 0 O y w m c X V v d D t T Z W N 0 a W 9 u M S 9 1 c 2 V y c 2 9 p b F 9 s c m V 3 L 0 F 1 d G 9 S Z W 1 v d m V k Q 2 9 s d W 1 u c z E u e 1 N P T F 9 B T E I y L D M z f S Z x d W 9 0 O y w m c X V v d D t T Z W N 0 a W 9 u M S 9 1 c 2 V y c 2 9 p b F 9 s c m V 3 L 0 F 1 d G 9 S Z W 1 v d m V k Q 2 9 s d W 1 u c z E u e 1 V T T E V f S z I s M z R 9 J n F 1 b 3 Q 7 L C Z x d W 9 0 O 1 N l Y 3 R p b 2 4 x L 3 V z Z X J z b 2 l s X 2 x y Z X c v Q X V 0 b 1 J l b W 9 2 Z W R D b 2 x 1 b W 5 z M S 5 7 U 0 9 M X 0 V D M i w z N X 0 m c X V v d D s s J n F 1 b 3 Q 7 U 2 V j d G l v b j E v d X N l c n N v a W x f b H J l d y 9 B d X R v U m V t b 3 Z l Z E N v b H V t b n M x L n t T T 0 x f W j M s M z Z 9 J n F 1 b 3 Q 7 L C Z x d W 9 0 O 1 N l Y 3 R p b 2 4 x L 3 V z Z X J z b 2 l s X 2 x y Z X c v Q X V 0 b 1 J l b W 9 2 Z W R D b 2 x 1 b W 5 z M S 5 7 U 0 9 M X 0 J E M y w z N 3 0 m c X V v d D s s J n F 1 b 3 Q 7 U 2 V j d G l v b j E v d X N l c n N v a W x f b H J l d y 9 B d X R v U m V t b 3 Z l Z E N v b H V t b n M x L n t T T 0 x f Q V d D M y w z O H 0 m c X V v d D s s J n F 1 b 3 Q 7 U 2 V j d G l v b j E v d X N l c n N v a W x f b H J l d y 9 B d X R v U m V t b 3 Z l Z E N v b H V t b n M x L n t T T 0 x f S z M s M z l 9 J n F 1 b 3 Q 7 L C Z x d W 9 0 O 1 N l Y 3 R p b 2 4 x L 3 V z Z X J z b 2 l s X 2 x y Z X c v Q X V 0 b 1 J l b W 9 2 Z W R D b 2 x 1 b W 5 z M S 5 7 U 0 9 M X 0 N C T j M s N D B 9 J n F 1 b 3 Q 7 L C Z x d W 9 0 O 1 N l Y 3 R p b 2 4 x L 3 V z Z X J z b 2 l s X 2 x y Z X c v Q X V 0 b 1 J l b W 9 2 Z W R D b 2 x 1 b W 5 z M S 5 7 Q 0 x B W T M s N D F 9 J n F 1 b 3 Q 7 L C Z x d W 9 0 O 1 N l Y 3 R p b 2 4 x L 3 V z Z X J z b 2 l s X 2 x y Z X c v Q X V 0 b 1 J l b W 9 2 Z W R D b 2 x 1 b W 5 z M S 5 7 U 0 l M V D M s N D J 9 J n F 1 b 3 Q 7 L C Z x d W 9 0 O 1 N l Y 3 R p b 2 4 x L 3 V z Z X J z b 2 l s X 2 x y Z X c v Q X V 0 b 1 J l b W 9 2 Z W R D b 2 x 1 b W 5 z M S 5 7 U 0 F O R D M s N D N 9 J n F 1 b 3 Q 7 L C Z x d W 9 0 O 1 N l Y 3 R p b 2 4 x L 3 V z Z X J z b 2 l s X 2 x y Z X c v Q X V 0 b 1 J l b W 9 2 Z W R D b 2 x 1 b W 5 z M S 5 7 U k 9 D S z M s N D R 9 J n F 1 b 3 Q 7 L C Z x d W 9 0 O 1 N l Y 3 R p b 2 4 x L 3 V z Z X J z b 2 l s X 2 x y Z X c v Q X V 0 b 1 J l b W 9 2 Z W R D b 2 x 1 b W 5 z M S 5 7 U 0 9 M X 0 F M Q j M s N D V 9 J n F 1 b 3 Q 7 L C Z x d W 9 0 O 1 N l Y 3 R p b 2 4 x L 3 V z Z X J z b 2 l s X 2 x y Z X c v Q X V 0 b 1 J l b W 9 2 Z W R D b 2 x 1 b W 5 z M S 5 7 V V N M R V 9 L M y w 0 N n 0 m c X V v d D s s J n F 1 b 3 Q 7 U 2 V j d G l v b j E v d X N l c n N v a W x f b H J l d y 9 B d X R v U m V t b 3 Z l Z E N v b H V t b n M x L n t T T 0 x f R U M z L D Q 3 f S Z x d W 9 0 O y w m c X V v d D t T Z W N 0 a W 9 u M S 9 1 c 2 V y c 2 9 p b F 9 s c m V 3 L 0 F 1 d G 9 S Z W 1 v d m V k Q 2 9 s d W 1 u c z E u e 1 N P T F 9 a N C w 0 O H 0 m c X V v d D s s J n F 1 b 3 Q 7 U 2 V j d G l v b j E v d X N l c n N v a W x f b H J l d y 9 B d X R v U m V t b 3 Z l Z E N v b H V t b n M x L n t T T 0 x f Q k Q 0 L D Q 5 f S Z x d W 9 0 O y w m c X V v d D t T Z W N 0 a W 9 u M S 9 1 c 2 V y c 2 9 p b F 9 s c m V 3 L 0 F 1 d G 9 S Z W 1 v d m V k Q 2 9 s d W 1 u c z E u e 1 N P T F 9 B V 0 M 0 L D U w f S Z x d W 9 0 O y w m c X V v d D t T Z W N 0 a W 9 u M S 9 1 c 2 V y c 2 9 p b F 9 s c m V 3 L 0 F 1 d G 9 S Z W 1 v d m V k Q 2 9 s d W 1 u c z E u e 1 N P T F 9 L N C w 1 M X 0 m c X V v d D s s J n F 1 b 3 Q 7 U 2 V j d G l v b j E v d X N l c n N v a W x f b H J l d y 9 B d X R v U m V t b 3 Z l Z E N v b H V t b n M x L n t T T 0 x f Q 0 J O N C w 1 M n 0 m c X V v d D s s J n F 1 b 3 Q 7 U 2 V j d G l v b j E v d X N l c n N v a W x f b H J l d y 9 B d X R v U m V t b 3 Z l Z E N v b H V t b n M x L n t D T E F Z N C w 1 M 3 0 m c X V v d D s s J n F 1 b 3 Q 7 U 2 V j d G l v b j E v d X N l c n N v a W x f b H J l d y 9 B d X R v U m V t b 3 Z l Z E N v b H V t b n M x L n t T S U x U N C w 1 N H 0 m c X V v d D s s J n F 1 b 3 Q 7 U 2 V j d G l v b j E v d X N l c n N v a W x f b H J l d y 9 B d X R v U m V t b 3 Z l Z E N v b H V t b n M x L n t T Q U 5 E N C w 1 N X 0 m c X V v d D s s J n F 1 b 3 Q 7 U 2 V j d G l v b j E v d X N l c n N v a W x f b H J l d y 9 B d X R v U m V t b 3 Z l Z E N v b H V t b n M x L n t S T 0 N L N C w 1 N n 0 m c X V v d D s s J n F 1 b 3 Q 7 U 2 V j d G l v b j E v d X N l c n N v a W x f b H J l d y 9 B d X R v U m V t b 3 Z l Z E N v b H V t b n M x L n t T T 0 x f Q U x C N C w 1 N 3 0 m c X V v d D s s J n F 1 b 3 Q 7 U 2 V j d G l v b j E v d X N l c n N v a W x f b H J l d y 9 B d X R v U m V t b 3 Z l Z E N v b H V t b n M x L n t V U 0 x F X 0 s 0 L D U 4 f S Z x d W 9 0 O y w m c X V v d D t T Z W N 0 a W 9 u M S 9 1 c 2 V y c 2 9 p b F 9 s c m V 3 L 0 F 1 d G 9 S Z W 1 v d m V k Q 2 9 s d W 1 u c z E u e 1 N P T F 9 F Q z Q s N T l 9 J n F 1 b 3 Q 7 L C Z x d W 9 0 O 1 N l Y 3 R p b 2 4 x L 3 V z Z X J z b 2 l s X 2 x y Z X c v Q X V 0 b 1 J l b W 9 2 Z W R D b 2 x 1 b W 5 z M S 5 7 U 0 9 M X 1 o 1 L D Y w f S Z x d W 9 0 O y w m c X V v d D t T Z W N 0 a W 9 u M S 9 1 c 2 V y c 2 9 p b F 9 s c m V 3 L 0 F 1 d G 9 S Z W 1 v d m V k Q 2 9 s d W 1 u c z E u e 1 N P T F 9 C R D U s N j F 9 J n F 1 b 3 Q 7 L C Z x d W 9 0 O 1 N l Y 3 R p b 2 4 x L 3 V z Z X J z b 2 l s X 2 x y Z X c v Q X V 0 b 1 J l b W 9 2 Z W R D b 2 x 1 b W 5 z M S 5 7 U 0 9 M X 0 F X Q z U s N j J 9 J n F 1 b 3 Q 7 L C Z x d W 9 0 O 1 N l Y 3 R p b 2 4 x L 3 V z Z X J z b 2 l s X 2 x y Z X c v Q X V 0 b 1 J l b W 9 2 Z W R D b 2 x 1 b W 5 z M S 5 7 U 0 9 M X 0 s 1 L D Y z f S Z x d W 9 0 O y w m c X V v d D t T Z W N 0 a W 9 u M S 9 1 c 2 V y c 2 9 p b F 9 s c m V 3 L 0 F 1 d G 9 S Z W 1 v d m V k Q 2 9 s d W 1 u c z E u e 1 N P T F 9 D Q k 4 1 L D Y 0 f S Z x d W 9 0 O y w m c X V v d D t T Z W N 0 a W 9 u M S 9 1 c 2 V y c 2 9 p b F 9 s c m V 3 L 0 F 1 d G 9 S Z W 1 v d m V k Q 2 9 s d W 1 u c z E u e 0 N M Q V k 1 L D Y 1 f S Z x d W 9 0 O y w m c X V v d D t T Z W N 0 a W 9 u M S 9 1 c 2 V y c 2 9 p b F 9 s c m V 3 L 0 F 1 d G 9 S Z W 1 v d m V k Q 2 9 s d W 1 u c z E u e 1 N J T F Q 1 L D Y 2 f S Z x d W 9 0 O y w m c X V v d D t T Z W N 0 a W 9 u M S 9 1 c 2 V y c 2 9 p b F 9 s c m V 3 L 0 F 1 d G 9 S Z W 1 v d m V k Q 2 9 s d W 1 u c z E u e 1 N B T k Q 1 L D Y 3 f S Z x d W 9 0 O y w m c X V v d D t T Z W N 0 a W 9 u M S 9 1 c 2 V y c 2 9 p b F 9 s c m V 3 L 0 F 1 d G 9 S Z W 1 v d m V k Q 2 9 s d W 1 u c z E u e 1 J P Q 0 s 1 L D Y 4 f S Z x d W 9 0 O y w m c X V v d D t T Z W N 0 a W 9 u M S 9 1 c 2 V y c 2 9 p b F 9 s c m V 3 L 0 F 1 d G 9 S Z W 1 v d m V k Q 2 9 s d W 1 u c z E u e 1 N P T F 9 B T E I 1 L D Y 5 f S Z x d W 9 0 O y w m c X V v d D t T Z W N 0 a W 9 u M S 9 1 c 2 V y c 2 9 p b F 9 s c m V 3 L 0 F 1 d G 9 S Z W 1 v d m V k Q 2 9 s d W 1 u c z E u e 1 V T T E V f S z U s N z B 9 J n F 1 b 3 Q 7 L C Z x d W 9 0 O 1 N l Y 3 R p b 2 4 x L 3 V z Z X J z b 2 l s X 2 x y Z X c v Q X V 0 b 1 J l b W 9 2 Z W R D b 2 x 1 b W 5 z M S 5 7 U 0 9 M X 0 V D N S w 3 M X 0 m c X V v d D s s J n F 1 b 3 Q 7 U 2 V j d G l v b j E v d X N l c n N v a W x f b H J l d y 9 B d X R v U m V t b 3 Z l Z E N v b H V t b n M x L n t T T 0 x f W j Y s N z J 9 J n F 1 b 3 Q 7 L C Z x d W 9 0 O 1 N l Y 3 R p b 2 4 x L 3 V z Z X J z b 2 l s X 2 x y Z X c v Q X V 0 b 1 J l b W 9 2 Z W R D b 2 x 1 b W 5 z M S 5 7 U 0 9 M X 0 J E N i w 3 M 3 0 m c X V v d D s s J n F 1 b 3 Q 7 U 2 V j d G l v b j E v d X N l c n N v a W x f b H J l d y 9 B d X R v U m V t b 3 Z l Z E N v b H V t b n M x L n t T T 0 x f Q V d D N i w 3 N H 0 m c X V v d D s s J n F 1 b 3 Q 7 U 2 V j d G l v b j E v d X N l c n N v a W x f b H J l d y 9 B d X R v U m V t b 3 Z l Z E N v b H V t b n M x L n t T T 0 x f S z Y s N z V 9 J n F 1 b 3 Q 7 L C Z x d W 9 0 O 1 N l Y 3 R p b 2 4 x L 3 V z Z X J z b 2 l s X 2 x y Z X c v Q X V 0 b 1 J l b W 9 2 Z W R D b 2 x 1 b W 5 z M S 5 7 U 0 9 M X 0 N C T j Y s N z Z 9 J n F 1 b 3 Q 7 L C Z x d W 9 0 O 1 N l Y 3 R p b 2 4 x L 3 V z Z X J z b 2 l s X 2 x y Z X c v Q X V 0 b 1 J l b W 9 2 Z W R D b 2 x 1 b W 5 z M S 5 7 Q 0 x B W T Y s N z d 9 J n F 1 b 3 Q 7 L C Z x d W 9 0 O 1 N l Y 3 R p b 2 4 x L 3 V z Z X J z b 2 l s X 2 x y Z X c v Q X V 0 b 1 J l b W 9 2 Z W R D b 2 x 1 b W 5 z M S 5 7 U 0 l M V D Y s N z h 9 J n F 1 b 3 Q 7 L C Z x d W 9 0 O 1 N l Y 3 R p b 2 4 x L 3 V z Z X J z b 2 l s X 2 x y Z X c v Q X V 0 b 1 J l b W 9 2 Z W R D b 2 x 1 b W 5 z M S 5 7 U 0 F O R D Y s N z l 9 J n F 1 b 3 Q 7 L C Z x d W 9 0 O 1 N l Y 3 R p b 2 4 x L 3 V z Z X J z b 2 l s X 2 x y Z X c v Q X V 0 b 1 J l b W 9 2 Z W R D b 2 x 1 b W 5 z M S 5 7 U k 9 D S z Y s O D B 9 J n F 1 b 3 Q 7 L C Z x d W 9 0 O 1 N l Y 3 R p b 2 4 x L 3 V z Z X J z b 2 l s X 2 x y Z X c v Q X V 0 b 1 J l b W 9 2 Z W R D b 2 x 1 b W 5 z M S 5 7 U 0 9 M X 0 F M Q j Y s O D F 9 J n F 1 b 3 Q 7 L C Z x d W 9 0 O 1 N l Y 3 R p b 2 4 x L 3 V z Z X J z b 2 l s X 2 x y Z X c v Q X V 0 b 1 J l b W 9 2 Z W R D b 2 x 1 b W 5 z M S 5 7 V V N M R V 9 L N i w 4 M n 0 m c X V v d D s s J n F 1 b 3 Q 7 U 2 V j d G l v b j E v d X N l c n N v a W x f b H J l d y 9 B d X R v U m V t b 3 Z l Z E N v b H V t b n M x L n t T T 0 x f R U M 2 L D g z f S Z x d W 9 0 O y w m c X V v d D t T Z W N 0 a W 9 u M S 9 1 c 2 V y c 2 9 p b F 9 s c m V 3 L 0 F 1 d G 9 S Z W 1 v d m V k Q 2 9 s d W 1 u c z E u e 1 N P T F 9 a N y w 4 N H 0 m c X V v d D s s J n F 1 b 3 Q 7 U 2 V j d G l v b j E v d X N l c n N v a W x f b H J l d y 9 B d X R v U m V t b 3 Z l Z E N v b H V t b n M x L n t T T 0 x f Q k Q 3 L D g 1 f S Z x d W 9 0 O y w m c X V v d D t T Z W N 0 a W 9 u M S 9 1 c 2 V y c 2 9 p b F 9 s c m V 3 L 0 F 1 d G 9 S Z W 1 v d m V k Q 2 9 s d W 1 u c z E u e 1 N P T F 9 B V 0 M 3 L D g 2 f S Z x d W 9 0 O y w m c X V v d D t T Z W N 0 a W 9 u M S 9 1 c 2 V y c 2 9 p b F 9 s c m V 3 L 0 F 1 d G 9 S Z W 1 v d m V k Q 2 9 s d W 1 u c z E u e 1 N P T F 9 L N y w 4 N 3 0 m c X V v d D s s J n F 1 b 3 Q 7 U 2 V j d G l v b j E v d X N l c n N v a W x f b H J l d y 9 B d X R v U m V t b 3 Z l Z E N v b H V t b n M x L n t T T 0 x f Q 0 J O N y w 4 O H 0 m c X V v d D s s J n F 1 b 3 Q 7 U 2 V j d G l v b j E v d X N l c n N v a W x f b H J l d y 9 B d X R v U m V t b 3 Z l Z E N v b H V t b n M x L n t D T E F Z N y w 4 O X 0 m c X V v d D s s J n F 1 b 3 Q 7 U 2 V j d G l v b j E v d X N l c n N v a W x f b H J l d y 9 B d X R v U m V t b 3 Z l Z E N v b H V t b n M x L n t T S U x U N y w 5 M H 0 m c X V v d D s s J n F 1 b 3 Q 7 U 2 V j d G l v b j E v d X N l c n N v a W x f b H J l d y 9 B d X R v U m V t b 3 Z l Z E N v b H V t b n M x L n t T Q U 5 E N y w 5 M X 0 m c X V v d D s s J n F 1 b 3 Q 7 U 2 V j d G l v b j E v d X N l c n N v a W x f b H J l d y 9 B d X R v U m V t b 3 Z l Z E N v b H V t b n M x L n t S T 0 N L N y w 5 M n 0 m c X V v d D s s J n F 1 b 3 Q 7 U 2 V j d G l v b j E v d X N l c n N v a W x f b H J l d y 9 B d X R v U m V t b 3 Z l Z E N v b H V t b n M x L n t T T 0 x f Q U x C N y w 5 M 3 0 m c X V v d D s s J n F 1 b 3 Q 7 U 2 V j d G l v b j E v d X N l c n N v a W x f b H J l d y 9 B d X R v U m V t b 3 Z l Z E N v b H V t b n M x L n t V U 0 x F X 0 s 3 L D k 0 f S Z x d W 9 0 O y w m c X V v d D t T Z W N 0 a W 9 u M S 9 1 c 2 V y c 2 9 p b F 9 s c m V 3 L 0 F 1 d G 9 S Z W 1 v d m V k Q 2 9 s d W 1 u c z E u e 1 N P T F 9 F Q z c s O T V 9 J n F 1 b 3 Q 7 L C Z x d W 9 0 O 1 N l Y 3 R p b 2 4 x L 3 V z Z X J z b 2 l s X 2 x y Z X c v Q X V 0 b 1 J l b W 9 2 Z W R D b 2 x 1 b W 5 z M S 5 7 U 0 9 M X 1 o 4 L D k 2 f S Z x d W 9 0 O y w m c X V v d D t T Z W N 0 a W 9 u M S 9 1 c 2 V y c 2 9 p b F 9 s c m V 3 L 0 F 1 d G 9 S Z W 1 v d m V k Q 2 9 s d W 1 u c z E u e 1 N P T F 9 C R D g s O T d 9 J n F 1 b 3 Q 7 L C Z x d W 9 0 O 1 N l Y 3 R p b 2 4 x L 3 V z Z X J z b 2 l s X 2 x y Z X c v Q X V 0 b 1 J l b W 9 2 Z W R D b 2 x 1 b W 5 z M S 5 7 U 0 9 M X 0 F X Q z g s O T h 9 J n F 1 b 3 Q 7 L C Z x d W 9 0 O 1 N l Y 3 R p b 2 4 x L 3 V z Z X J z b 2 l s X 2 x y Z X c v Q X V 0 b 1 J l b W 9 2 Z W R D b 2 x 1 b W 5 z M S 5 7 U 0 9 M X 0 s 4 L D k 5 f S Z x d W 9 0 O y w m c X V v d D t T Z W N 0 a W 9 u M S 9 1 c 2 V y c 2 9 p b F 9 s c m V 3 L 0 F 1 d G 9 S Z W 1 v d m V k Q 2 9 s d W 1 u c z E u e 1 N P T F 9 D Q k 4 4 L D E w M H 0 m c X V v d D s s J n F 1 b 3 Q 7 U 2 V j d G l v b j E v d X N l c n N v a W x f b H J l d y 9 B d X R v U m V t b 3 Z l Z E N v b H V t b n M x L n t D T E F Z O C w x M D F 9 J n F 1 b 3 Q 7 L C Z x d W 9 0 O 1 N l Y 3 R p b 2 4 x L 3 V z Z X J z b 2 l s X 2 x y Z X c v Q X V 0 b 1 J l b W 9 2 Z W R D b 2 x 1 b W 5 z M S 5 7 U 0 l M V D g s M T A y f S Z x d W 9 0 O y w m c X V v d D t T Z W N 0 a W 9 u M S 9 1 c 2 V y c 2 9 p b F 9 s c m V 3 L 0 F 1 d G 9 S Z W 1 v d m V k Q 2 9 s d W 1 u c z E u e 1 N B T k Q 4 L D E w M 3 0 m c X V v d D s s J n F 1 b 3 Q 7 U 2 V j d G l v b j E v d X N l c n N v a W x f b H J l d y 9 B d X R v U m V t b 3 Z l Z E N v b H V t b n M x L n t S T 0 N L O C w x M D R 9 J n F 1 b 3 Q 7 L C Z x d W 9 0 O 1 N l Y 3 R p b 2 4 x L 3 V z Z X J z b 2 l s X 2 x y Z X c v Q X V 0 b 1 J l b W 9 2 Z W R D b 2 x 1 b W 5 z M S 5 7 U 0 9 M X 0 F M Q j g s M T A 1 f S Z x d W 9 0 O y w m c X V v d D t T Z W N 0 a W 9 u M S 9 1 c 2 V y c 2 9 p b F 9 s c m V 3 L 0 F 1 d G 9 S Z W 1 v d m V k Q 2 9 s d W 1 u c z E u e 1 V T T E V f S z g s M T A 2 f S Z x d W 9 0 O y w m c X V v d D t T Z W N 0 a W 9 u M S 9 1 c 2 V y c 2 9 p b F 9 s c m V 3 L 0 F 1 d G 9 S Z W 1 v d m V k Q 2 9 s d W 1 u c z E u e 1 N P T F 9 F Q z g s M T A 3 f S Z x d W 9 0 O y w m c X V v d D t T Z W N 0 a W 9 u M S 9 1 c 2 V y c 2 9 p b F 9 s c m V 3 L 0 F 1 d G 9 S Z W 1 v d m V k Q 2 9 s d W 1 u c z E u e 1 N P T F 9 a O S w x M D h 9 J n F 1 b 3 Q 7 L C Z x d W 9 0 O 1 N l Y 3 R p b 2 4 x L 3 V z Z X J z b 2 l s X 2 x y Z X c v Q X V 0 b 1 J l b W 9 2 Z W R D b 2 x 1 b W 5 z M S 5 7 U 0 9 M X 0 J E O S w x M D l 9 J n F 1 b 3 Q 7 L C Z x d W 9 0 O 1 N l Y 3 R p b 2 4 x L 3 V z Z X J z b 2 l s X 2 x y Z X c v Q X V 0 b 1 J l b W 9 2 Z W R D b 2 x 1 b W 5 z M S 5 7 U 0 9 M X 0 F X Q z k s M T E w f S Z x d W 9 0 O y w m c X V v d D t T Z W N 0 a W 9 u M S 9 1 c 2 V y c 2 9 p b F 9 s c m V 3 L 0 F 1 d G 9 S Z W 1 v d m V k Q 2 9 s d W 1 u c z E u e 1 N P T F 9 L O S w x M T F 9 J n F 1 b 3 Q 7 L C Z x d W 9 0 O 1 N l Y 3 R p b 2 4 x L 3 V z Z X J z b 2 l s X 2 x y Z X c v Q X V 0 b 1 J l b W 9 2 Z W R D b 2 x 1 b W 5 z M S 5 7 U 0 9 M X 0 N C T j k s M T E y f S Z x d W 9 0 O y w m c X V v d D t T Z W N 0 a W 9 u M S 9 1 c 2 V y c 2 9 p b F 9 s c m V 3 L 0 F 1 d G 9 S Z W 1 v d m V k Q 2 9 s d W 1 u c z E u e 0 N M Q V k 5 L D E x M 3 0 m c X V v d D s s J n F 1 b 3 Q 7 U 2 V j d G l v b j E v d X N l c n N v a W x f b H J l d y 9 B d X R v U m V t b 3 Z l Z E N v b H V t b n M x L n t T S U x U O S w x M T R 9 J n F 1 b 3 Q 7 L C Z x d W 9 0 O 1 N l Y 3 R p b 2 4 x L 3 V z Z X J z b 2 l s X 2 x y Z X c v Q X V 0 b 1 J l b W 9 2 Z W R D b 2 x 1 b W 5 z M S 5 7 U 0 F O R D k s M T E 1 f S Z x d W 9 0 O y w m c X V v d D t T Z W N 0 a W 9 u M S 9 1 c 2 V y c 2 9 p b F 9 s c m V 3 L 0 F 1 d G 9 S Z W 1 v d m V k Q 2 9 s d W 1 u c z E u e 1 J P Q 0 s 5 L D E x N n 0 m c X V v d D s s J n F 1 b 3 Q 7 U 2 V j d G l v b j E v d X N l c n N v a W x f b H J l d y 9 B d X R v U m V t b 3 Z l Z E N v b H V t b n M x L n t T T 0 x f Q U x C O S w x M T d 9 J n F 1 b 3 Q 7 L C Z x d W 9 0 O 1 N l Y 3 R p b 2 4 x L 3 V z Z X J z b 2 l s X 2 x y Z X c v Q X V 0 b 1 J l b W 9 2 Z W R D b 2 x 1 b W 5 z M S 5 7 V V N M R V 9 L O S w x M T h 9 J n F 1 b 3 Q 7 L C Z x d W 9 0 O 1 N l Y 3 R p b 2 4 x L 3 V z Z X J z b 2 l s X 2 x y Z X c v Q X V 0 b 1 J l b W 9 2 Z W R D b 2 x 1 b W 5 z M S 5 7 U 0 9 M X 0 V D O S w x M T l 9 J n F 1 b 3 Q 7 L C Z x d W 9 0 O 1 N l Y 3 R p b 2 4 x L 3 V z Z X J z b 2 l s X 2 x y Z X c v Q X V 0 b 1 J l b W 9 2 Z W R D b 2 x 1 b W 5 z M S 5 7 U 0 9 M X 1 o x M C w x M j B 9 J n F 1 b 3 Q 7 L C Z x d W 9 0 O 1 N l Y 3 R p b 2 4 x L 3 V z Z X J z b 2 l s X 2 x y Z X c v Q X V 0 b 1 J l b W 9 2 Z W R D b 2 x 1 b W 5 z M S 5 7 U 0 9 M X 0 J E M T A s M T I x f S Z x d W 9 0 O y w m c X V v d D t T Z W N 0 a W 9 u M S 9 1 c 2 V y c 2 9 p b F 9 s c m V 3 L 0 F 1 d G 9 S Z W 1 v d m V k Q 2 9 s d W 1 u c z E u e 1 N P T F 9 B V 0 M x M C w x M j J 9 J n F 1 b 3 Q 7 L C Z x d W 9 0 O 1 N l Y 3 R p b 2 4 x L 3 V z Z X J z b 2 l s X 2 x y Z X c v Q X V 0 b 1 J l b W 9 2 Z W R D b 2 x 1 b W 5 z M S 5 7 U 0 9 M X 0 s x M C w x M j N 9 J n F 1 b 3 Q 7 L C Z x d W 9 0 O 1 N l Y 3 R p b 2 4 x L 3 V z Z X J z b 2 l s X 2 x y Z X c v Q X V 0 b 1 J l b W 9 2 Z W R D b 2 x 1 b W 5 z M S 5 7 U 0 9 M X 0 N C T j E w L D E y N H 0 m c X V v d D s s J n F 1 b 3 Q 7 U 2 V j d G l v b j E v d X N l c n N v a W x f b H J l d y 9 B d X R v U m V t b 3 Z l Z E N v b H V t b n M x L n t D T E F Z M T A s M T I 1 f S Z x d W 9 0 O y w m c X V v d D t T Z W N 0 a W 9 u M S 9 1 c 2 V y c 2 9 p b F 9 s c m V 3 L 0 F 1 d G 9 S Z W 1 v d m V k Q 2 9 s d W 1 u c z E u e 1 N J T F Q x M C w x M j Z 9 J n F 1 b 3 Q 7 L C Z x d W 9 0 O 1 N l Y 3 R p b 2 4 x L 3 V z Z X J z b 2 l s X 2 x y Z X c v Q X V 0 b 1 J l b W 9 2 Z W R D b 2 x 1 b W 5 z M S 5 7 U 0 F O R D E w L D E y N 3 0 m c X V v d D s s J n F 1 b 3 Q 7 U 2 V j d G l v b j E v d X N l c n N v a W x f b H J l d y 9 B d X R v U m V t b 3 Z l Z E N v b H V t b n M x L n t S T 0 N L M T A s M T I 4 f S Z x d W 9 0 O y w m c X V v d D t T Z W N 0 a W 9 u M S 9 1 c 2 V y c 2 9 p b F 9 s c m V 3 L 0 F 1 d G 9 S Z W 1 v d m V k Q 2 9 s d W 1 u c z E u e 1 N P T F 9 B T E I x M C w x M j l 9 J n F 1 b 3 Q 7 L C Z x d W 9 0 O 1 N l Y 3 R p b 2 4 x L 3 V z Z X J z b 2 l s X 2 x y Z X c v Q X V 0 b 1 J l b W 9 2 Z W R D b 2 x 1 b W 5 z M S 5 7 V V N M R V 9 L M T A s M T M w f S Z x d W 9 0 O y w m c X V v d D t T Z W N 0 a W 9 u M S 9 1 c 2 V y c 2 9 p b F 9 s c m V 3 L 0 F 1 d G 9 S Z W 1 v d m V k Q 2 9 s d W 1 u c z E u e 1 N P T F 9 F Q z E w L D E z M X 0 m c X V v d D s s J n F 1 b 3 Q 7 U 2 V j d G l v b j E v d X N l c n N v a W x f b H J l d y 9 B d X R v U m V t b 3 Z l Z E N v b H V t b n M x L n t T T 0 x f Q 0 F M M S w x M z J 9 J n F 1 b 3 Q 7 L C Z x d W 9 0 O 1 N l Y 3 R p b 2 4 x L 3 V z Z X J z b 2 l s X 2 x y Z X c v Q X V 0 b 1 J l b W 9 2 Z W R D b 2 x 1 b W 5 z M S 5 7 U 0 9 M X 0 N B T D I s M T M z f S Z x d W 9 0 O y w m c X V v d D t T Z W N 0 a W 9 u M S 9 1 c 2 V y c 2 9 p b F 9 s c m V 3 L 0 F 1 d G 9 S Z W 1 v d m V k Q 2 9 s d W 1 u c z E u e 1 N P T F 9 D Q U w z L D E z N H 0 m c X V v d D s s J n F 1 b 3 Q 7 U 2 V j d G l v b j E v d X N l c n N v a W x f b H J l d y 9 B d X R v U m V t b 3 Z l Z E N v b H V t b n M x L n t T T 0 x f Q 0 F M N C w x M z V 9 J n F 1 b 3 Q 7 L C Z x d W 9 0 O 1 N l Y 3 R p b 2 4 x L 3 V z Z X J z b 2 l s X 2 x y Z X c v Q X V 0 b 1 J l b W 9 2 Z W R D b 2 x 1 b W 5 z M S 5 7 U 0 9 M X 0 N B T D U s M T M 2 f S Z x d W 9 0 O y w m c X V v d D t T Z W N 0 a W 9 u M S 9 1 c 2 V y c 2 9 p b F 9 s c m V 3 L 0 F 1 d G 9 S Z W 1 v d m V k Q 2 9 s d W 1 u c z E u e 1 N P T F 9 D Q U w 2 L D E z N 3 0 m c X V v d D s s J n F 1 b 3 Q 7 U 2 V j d G l v b j E v d X N l c n N v a W x f b H J l d y 9 B d X R v U m V t b 3 Z l Z E N v b H V t b n M x L n t T T 0 x f Q 0 F M N y w x M z h 9 J n F 1 b 3 Q 7 L C Z x d W 9 0 O 1 N l Y 3 R p b 2 4 x L 3 V z Z X J z b 2 l s X 2 x y Z X c v Q X V 0 b 1 J l b W 9 2 Z W R D b 2 x 1 b W 5 z M S 5 7 U 0 9 M X 0 N B T D g s M T M 5 f S Z x d W 9 0 O y w m c X V v d D t T Z W N 0 a W 9 u M S 9 1 c 2 V y c 2 9 p b F 9 s c m V 3 L 0 F 1 d G 9 S Z W 1 v d m V k Q 2 9 s d W 1 u c z E u e 1 N P T F 9 D Q U w 5 L D E 0 M H 0 m c X V v d D s s J n F 1 b 3 Q 7 U 2 V j d G l v b j E v d X N l c n N v a W x f b H J l d y 9 B d X R v U m V t b 3 Z l Z E N v b H V t b n M x L n t T T 0 x f Q 0 F M M T A s M T Q x f S Z x d W 9 0 O y w m c X V v d D t T Z W N 0 a W 9 u M S 9 1 c 2 V y c 2 9 p b F 9 s c m V 3 L 0 F 1 d G 9 S Z W 1 v d m V k Q 2 9 s d W 1 u c z E u e 1 N P T F 9 Q S D E s M T Q y f S Z x d W 9 0 O y w m c X V v d D t T Z W N 0 a W 9 u M S 9 1 c 2 V y c 2 9 p b F 9 s c m V 3 L 0 F 1 d G 9 S Z W 1 v d m V k Q 2 9 s d W 1 u c z E u e 1 N P T F 9 Q S D I s M T Q z f S Z x d W 9 0 O y w m c X V v d D t T Z W N 0 a W 9 u M S 9 1 c 2 V y c 2 9 p b F 9 s c m V 3 L 0 F 1 d G 9 S Z W 1 v d m V k Q 2 9 s d W 1 u c z E u e 1 N P T F 9 Q S D M s M T Q 0 f S Z x d W 9 0 O y w m c X V v d D t T Z W N 0 a W 9 u M S 9 1 c 2 V y c 2 9 p b F 9 s c m V 3 L 0 F 1 d G 9 S Z W 1 v d m V k Q 2 9 s d W 1 u c z E u e 1 N P T F 9 Q S D Q s M T Q 1 f S Z x d W 9 0 O y w m c X V v d D t T Z W N 0 a W 9 u M S 9 1 c 2 V y c 2 9 p b F 9 s c m V 3 L 0 F 1 d G 9 S Z W 1 v d m V k Q 2 9 s d W 1 u c z E u e 1 N P T F 9 Q S D U s M T Q 2 f S Z x d W 9 0 O y w m c X V v d D t T Z W N 0 a W 9 u M S 9 1 c 2 V y c 2 9 p b F 9 s c m V 3 L 0 F 1 d G 9 S Z W 1 v d m V k Q 2 9 s d W 1 u c z E u e 1 N P T F 9 Q S D Y s M T Q 3 f S Z x d W 9 0 O y w m c X V v d D t T Z W N 0 a W 9 u M S 9 1 c 2 V y c 2 9 p b F 9 s c m V 3 L 0 F 1 d G 9 S Z W 1 v d m V k Q 2 9 s d W 1 u c z E u e 1 N P T F 9 Q S D c s M T Q 4 f S Z x d W 9 0 O y w m c X V v d D t T Z W N 0 a W 9 u M S 9 1 c 2 V y c 2 9 p b F 9 s c m V 3 L 0 F 1 d G 9 S Z W 1 v d m V k Q 2 9 s d W 1 u c z E u e 1 N P T F 9 Q S D g s M T Q 5 f S Z x d W 9 0 O y w m c X V v d D t T Z W N 0 a W 9 u M S 9 1 c 2 V y c 2 9 p b F 9 s c m V 3 L 0 F 1 d G 9 S Z W 1 v d m V k Q 2 9 s d W 1 u c z E u e 1 N P T F 9 Q S D k s M T U w f S Z x d W 9 0 O y w m c X V v d D t T Z W N 0 a W 9 u M S 9 1 c 2 V y c 2 9 p b F 9 s c m V 3 L 0 F 1 d G 9 S Z W 1 v d m V k Q 2 9 s d W 1 u c z E u e 1 N P T F 9 Q S D E w L D E 1 M X 0 m c X V v d D t d L C Z x d W 9 0 O 1 J l b G F 0 a W 9 u c 2 h p c E l u Z m 8 m c X V v d D s 6 W 1 1 9 I i A v P j w v U 3 R h Y m x l R W 5 0 c m l l c z 4 8 L 0 l 0 Z W 0 + P E l 0 Z W 0 + P E l 0 Z W 1 M b 2 N h d G l v b j 4 8 S X R l b V R 5 c G U + R m 9 y b X V s Y T w v S X R l b V R 5 c G U + P E l 0 Z W 1 Q Y X R o P l N l Y 3 R p b 2 4 x L 3 V z Z X J z b 2 l s X 2 x y Z X c v U 2 9 1 c m N l P C 9 J d G V t U G F 0 a D 4 8 L 0 l 0 Z W 1 M b 2 N h d G l v b j 4 8 U 3 R h Y m x l R W 5 0 c m l l c y A v P j w v S X R l b T 4 8 S X R l b T 4 8 S X R l b U x v Y 2 F 0 a W 9 u P j x J d G V t V H l w Z T 5 G b 3 J t d W x h P C 9 J d G V t V H l w Z T 4 8 S X R l b V B h d G g + U 2 V j d G l v b j E v d X N l c n N v a W x f b H J l d y 9 Q c m 9 t b 3 R l Z C U y M E h l Y W R l c n M 8 L 0 l 0 Z W 1 Q Y X R o P j w v S X R l b U x v Y 2 F 0 a W 9 u P j x T d G F i b G V F b n R y a W V z I C 8 + P C 9 J d G V t P j x J d G V t P j x J d G V t T G 9 j Y X R p b 2 4 + P E l 0 Z W 1 U e X B l P k Z v c m 1 1 b G E 8 L 0 l 0 Z W 1 U e X B l P j x J d G V t U G F 0 a D 5 T Z W N 0 a W 9 u M S 9 1 c 2 V y c 2 9 p b F 9 s c m V 3 L 0 N o Y W 5 n Z W Q l M j B U e X B l P C 9 J d G V t U G F 0 a D 4 8 L 0 l 0 Z W 1 M b 2 N h d G l v b j 4 8 U 3 R h Y m x l R W 5 0 c m l l c y A v P j w v S X R l b T 4 8 S X R l b T 4 8 S X R l b U x v Y 2 F 0 a W 9 u P j x J d G V t V H l w Z T 5 G b 3 J t d W x h P C 9 J d G V t V H l w Z T 4 8 S X R l b V B h d G g + U 2 V j d G l v b j E v Z G F 0 Y V 9 m a X R 0 Z W R f c m V 0 Z W 5 0 a W 9 u X 3 N l Y 2 9 u Z F 9 w c 2 8 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Z G F 0 Y V 9 m a X R 0 Z W R f c m V 0 Z W 5 0 a W 9 u X 3 N l Y 2 9 u Z F 9 w c 2 8 v Q X V 0 b 1 J l b W 9 2 Z W R D b 2 x 1 b W 5 z M S 5 7 Y 2 9 k Z S w w f S Z x d W 9 0 O y w m c X V v d D t T Z W N 0 a W 9 u M S 9 k Y X R h X 2 Z p d H R l Z F 9 y Z X R l b n R p b 2 5 f c 2 V j b 2 5 k X 3 B z b y 9 B d X R v U m V t b 3 Z l Z E N v b H V t b n M x L n t s Z W 5 n d G g s M X 0 m c X V v d D s s J n F 1 b 3 Q 7 U 2 V j d G l v b j E v Z G F 0 Y V 9 m a X R 0 Z W R f c m V 0 Z W 5 0 a W 9 u X 3 N l Y 2 9 u Z F 9 w c 2 8 v Q X V 0 b 1 J l b W 9 2 Z W R D b 2 x 1 b W 5 z M S 5 7 d G h z X 1 Z H L D J 9 J n F 1 b 3 Q 7 L C Z x d W 9 0 O 1 N l Y 3 R p b 2 4 x L 2 R h d G F f Z m l 0 d G V k X 3 J l d G V u d G l v b l 9 z Z W N v b m R f c H N v L 0 F 1 d G 9 S Z W 1 v d m V k Q 2 9 s d W 1 u c z E u e 2 F s c F 9 W R y w z f S Z x d W 9 0 O y w m c X V v d D t T Z W N 0 a W 9 u M S 9 k Y X R h X 2 Z p d H R l Z F 9 y Z X R l b n R p b 2 5 f c 2 V j b 2 5 k X 3 B z b y 9 B d X R v U m V t b 3 Z l Z E N v b H V t b n M x L n t u X 1 Z H L D R 9 J n F 1 b 3 Q 7 L C Z x d W 9 0 O 1 N l Y 3 R p b 2 4 x L 2 R h d G F f Z m l 0 d G V k X 3 J l d G V u d G l v b l 9 z Z W N v b m R f c H N v L 0 F 1 d G 9 S Z W 1 v d m V k Q 2 9 s d W 1 u c z E u e 1 N T U l 9 0 a G V 0 Y S w 1 f S Z x d W 9 0 O 1 0 s J n F 1 b 3 Q 7 Q 2 9 s d W 1 u Q 2 9 1 b n Q m c X V v d D s 6 N i w m c X V v d D t L Z X l D b 2 x 1 b W 5 O Y W 1 l c y Z x d W 9 0 O z p b X S w m c X V v d D t D b 2 x 1 b W 5 J Z G V u d G l 0 a W V z J n F 1 b 3 Q 7 O l s m c X V v d D t T Z W N 0 a W 9 u M S 9 k Y X R h X 2 Z p d H R l Z F 9 y Z X R l b n R p b 2 5 f c 2 V j b 2 5 k X 3 B z b y 9 B d X R v U m V t b 3 Z l Z E N v b H V t b n M x L n t j b 2 R l L D B 9 J n F 1 b 3 Q 7 L C Z x d W 9 0 O 1 N l Y 3 R p b 2 4 x L 2 R h d G F f Z m l 0 d G V k X 3 J l d G V u d G l v b l 9 z Z W N v b m R f c H N v L 0 F 1 d G 9 S Z W 1 v d m V k Q 2 9 s d W 1 u c z E u e 2 x l b m d 0 a C w x f S Z x d W 9 0 O y w m c X V v d D t T Z W N 0 a W 9 u M S 9 k Y X R h X 2 Z p d H R l Z F 9 y Z X R l b n R p b 2 5 f c 2 V j b 2 5 k X 3 B z b y 9 B d X R v U m V t b 3 Z l Z E N v b H V t b n M x L n t 0 a H N f V k c s M n 0 m c X V v d D s s J n F 1 b 3 Q 7 U 2 V j d G l v b j E v Z G F 0 Y V 9 m a X R 0 Z W R f c m V 0 Z W 5 0 a W 9 u X 3 N l Y 2 9 u Z F 9 w c 2 8 v Q X V 0 b 1 J l b W 9 2 Z W R D b 2 x 1 b W 5 z M S 5 7 Y W x w X 1 Z H L D N 9 J n F 1 b 3 Q 7 L C Z x d W 9 0 O 1 N l Y 3 R p b 2 4 x L 2 R h d G F f Z m l 0 d G V k X 3 J l d G V u d G l v b l 9 z Z W N v b m R f c H N v L 0 F 1 d G 9 S Z W 1 v d m V k Q 2 9 s d W 1 u c z E u e 2 5 f V k c s N H 0 m c X V v d D s s J n F 1 b 3 Q 7 U 2 V j d G l v b j E v Z G F 0 Y V 9 m a X R 0 Z W R f c m V 0 Z W 5 0 a W 9 u X 3 N l Y 2 9 u Z F 9 w c 2 8 v Q X V 0 b 1 J l b W 9 2 Z W R D b 2 x 1 b W 5 z M S 5 7 U 1 N S X 3 R o Z X R h L D V 9 J n F 1 b 3 Q 7 X S w m c X V v d D t S Z W x h d G l v b n N o a X B J b m Z v J n F 1 b 3 Q 7 O l t d f S I g L z 4 8 R W 5 0 c n k g V H l w Z T 0 i R m l s b F N 0 Y X R 1 c y I g V m F s d W U 9 I n N D b 2 1 w b G V 0 Z S I g L z 4 8 R W 5 0 c n k g V H l w Z T 0 i R m l s b E N v b H V t b k 5 h b W V z I i B W Y W x 1 Z T 0 i c 1 s m c X V v d D t j b 2 R l J n F 1 b 3 Q 7 L C Z x d W 9 0 O 2 x l b m d 0 a C Z x d W 9 0 O y w m c X V v d D t 0 a H N f V k c m c X V v d D s s J n F 1 b 3 Q 7 Y W x w X 1 Z H J n F 1 b 3 Q 7 L C Z x d W 9 0 O 2 5 f V k c m c X V v d D s s J n F 1 b 3 Q 7 U 1 N S X 3 R o Z X R h J n F 1 b 3 Q 7 X S I g L z 4 8 R W 5 0 c n k g V H l w Z T 0 i R m l s b E N v b H V t b l R 5 c G V z I i B W Y W x 1 Z T 0 i c 0 F 3 T U d C Z 1 l H I i A v P j x F b n R y e S B U e X B l P S J G a W x s T G F z d F V w Z G F 0 Z W Q i I F Z h b H V l P S J k M j A y M i 0 x M S 0 y O V Q w M D o 1 M T o w O S 4 2 O T k 2 M z g z W i I g L z 4 8 R W 5 0 c n k g V H l w Z T 0 i R m l s b E V y c m 9 y Q 2 9 1 b n Q i I F Z h b H V l P S J s M C I g L z 4 8 R W 5 0 c n k g V H l w Z T 0 i R m l s b E V y c m 9 y Q 2 9 k Z S I g V m F s d W U 9 I n N V b m t u b 3 d u I i A v P j x F b n R y e S B U e X B l P S J G a W x s Q 2 9 1 b n Q i I F Z h b H V l P S J s M T k 2 I i A v P j x F b n R y e S B U e X B l P S J B Z G R l Z F R v R G F 0 Y U 1 v Z G V s I i B W Y W x 1 Z T 0 i b D A i I C 8 + P C 9 T d G F i b G V F b n R y a W V z P j w v S X R l b T 4 8 S X R l b T 4 8 S X R l b U x v Y 2 F 0 a W 9 u P j x J d G V t V H l w Z T 5 G b 3 J t d W x h P C 9 J d G V t V H l w Z T 4 8 S X R l b V B h d G g + U 2 V j d G l v b j E v Z G F 0 Y V 9 m a X R 0 Z W R f c m V 0 Z W 5 0 a W 9 u X 3 N l Y 2 9 u Z F 9 w c 2 8 v U 2 9 1 c m N l P C 9 J d G V t U G F 0 a D 4 8 L 0 l 0 Z W 1 M b 2 N h d G l v b j 4 8 U 3 R h Y m x l R W 5 0 c m l l c y A v P j w v S X R l b T 4 8 S X R l b T 4 8 S X R l b U x v Y 2 F 0 a W 9 u P j x J d G V t V H l w Z T 5 G b 3 J t d W x h P C 9 J d G V t V H l w Z T 4 8 S X R l b V B h d G g + U 2 V j d G l v b j E v Z G F 0 Y V 9 m a X R 0 Z W R f c m V 0 Z W 5 0 a W 9 u X 3 N l Y 2 9 u Z F 9 w c 2 8 v U H J v b W 9 0 Z W Q l M j B I Z W F k Z X J z P C 9 J d G V t U G F 0 a D 4 8 L 0 l 0 Z W 1 M b 2 N h d G l v b j 4 8 U 3 R h Y m x l R W 5 0 c m l l c y A v P j w v S X R l b T 4 8 S X R l b T 4 8 S X R l b U x v Y 2 F 0 a W 9 u P j x J d G V t V H l w Z T 5 G b 3 J t d W x h P C 9 J d G V t V H l w Z T 4 8 S X R l b V B h d G g + U 2 V j d G l v b j E v Z G F 0 Y V 9 m a X R 0 Z W R f c m V 0 Z W 5 0 a W 9 u X 3 N l Y 2 9 u Z F 9 w c 2 8 v Q 2 h h b m d l Z C U y M F R 5 c G U 8 L 0 l 0 Z W 1 Q Y X R o P j w v S X R l b U x v Y 2 F 0 a W 9 u P j x T d G F i b G V F b n R y a W V z I C 8 + P C 9 J d G V t P j x J d G V t P j x J d G V t T G 9 j Y X R p b 2 4 + P E l 0 Z W 1 U e X B l P k Z v c m 1 1 b G E 8 L 0 l 0 Z W 1 U e X B l P j x J d G V t U G F 0 a D 5 T Z W N 0 a W 9 u M S 9 k Y X R h X 2 Z p d H R l Z F 9 y Z X R l b n R p b 2 5 f c 2 V j b 2 5 k X 3 B z b 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f Z m l 0 d G V k X 3 J l d G V u d G l v b l 9 z Z W N v b m R f c H N v X 1 8 z 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2 R h d G F f Z m l 0 d G V k X 3 J l d G V u d G l v b l 9 z Z W N v b m R f c H N v I C g z K S 9 B d X R v U m V t b 3 Z l Z E N v b H V t b n M x L n t j b 2 R l L D B 9 J n F 1 b 3 Q 7 L C Z x d W 9 0 O 1 N l Y 3 R p b 2 4 x L 2 R h d G F f Z m l 0 d G V k X 3 J l d G V u d G l v b l 9 z Z W N v b m R f c H N v I C g z K S 9 B d X R v U m V t b 3 Z l Z E N v b H V t b n M x L n t s Z W 5 n d G g s M X 0 m c X V v d D s s J n F 1 b 3 Q 7 U 2 V j d G l v b j E v Z G F 0 Y V 9 m a X R 0 Z W R f c m V 0 Z W 5 0 a W 9 u X 3 N l Y 2 9 u Z F 9 w c 2 8 g K D M p L 0 F 1 d G 9 S Z W 1 v d m V k Q 2 9 s d W 1 u c z E u e 3 R o c 1 9 W R y w y f S Z x d W 9 0 O y w m c X V v d D t T Z W N 0 a W 9 u M S 9 k Y X R h X 2 Z p d H R l Z F 9 y Z X R l b n R p b 2 5 f c 2 V j b 2 5 k X 3 B z b y A o M y k v Q X V 0 b 1 J l b W 9 2 Z W R D b 2 x 1 b W 5 z M S 5 7 Y W x w X 1 Z H L D N 9 J n F 1 b 3 Q 7 L C Z x d W 9 0 O 1 N l Y 3 R p b 2 4 x L 2 R h d G F f Z m l 0 d G V k X 3 J l d G V u d G l v b l 9 z Z W N v b m R f c H N v I C g z K S 9 B d X R v U m V t b 3 Z l Z E N v b H V t b n M x L n t u X 1 Z H L D R 9 J n F 1 b 3 Q 7 L C Z x d W 9 0 O 1 N l Y 3 R p b 2 4 x L 2 R h d G F f Z m l 0 d G V k X 3 J l d G V u d G l v b l 9 z Z W N v b m R f c H N v I C g z K S 9 B d X R v U m V t b 3 Z l Z E N v b H V t b n M x L n t T U 1 J f d G h l d G E s N X 0 m c X V v d D t d L C Z x d W 9 0 O 0 N v b H V t b k N v d W 5 0 J n F 1 b 3 Q 7 O j Y s J n F 1 b 3 Q 7 S 2 V 5 Q 2 9 s d W 1 u T m F t Z X M m c X V v d D s 6 W 1 0 s J n F 1 b 3 Q 7 Q 2 9 s d W 1 u S W R l b n R p d G l l c y Z x d W 9 0 O z p b J n F 1 b 3 Q 7 U 2 V j d G l v b j E v Z G F 0 Y V 9 m a X R 0 Z W R f c m V 0 Z W 5 0 a W 9 u X 3 N l Y 2 9 u Z F 9 w c 2 8 g K D M p L 0 F 1 d G 9 S Z W 1 v d m V k Q 2 9 s d W 1 u c z E u e 2 N v Z G U s M H 0 m c X V v d D s s J n F 1 b 3 Q 7 U 2 V j d G l v b j E v Z G F 0 Y V 9 m a X R 0 Z W R f c m V 0 Z W 5 0 a W 9 u X 3 N l Y 2 9 u Z F 9 w c 2 8 g K D M p L 0 F 1 d G 9 S Z W 1 v d m V k Q 2 9 s d W 1 u c z E u e 2 x l b m d 0 a C w x f S Z x d W 9 0 O y w m c X V v d D t T Z W N 0 a W 9 u M S 9 k Y X R h X 2 Z p d H R l Z F 9 y Z X R l b n R p b 2 5 f c 2 V j b 2 5 k X 3 B z b y A o M y k v Q X V 0 b 1 J l b W 9 2 Z W R D b 2 x 1 b W 5 z M S 5 7 d G h z X 1 Z H L D J 9 J n F 1 b 3 Q 7 L C Z x d W 9 0 O 1 N l Y 3 R p b 2 4 x L 2 R h d G F f Z m l 0 d G V k X 3 J l d G V u d G l v b l 9 z Z W N v b m R f c H N v I C g z K S 9 B d X R v U m V t b 3 Z l Z E N v b H V t b n M x L n t h b H B f V k c s M 3 0 m c X V v d D s s J n F 1 b 3 Q 7 U 2 V j d G l v b j E v Z G F 0 Y V 9 m a X R 0 Z W R f c m V 0 Z W 5 0 a W 9 u X 3 N l Y 2 9 u Z F 9 w c 2 8 g K D M p L 0 F 1 d G 9 S Z W 1 v d m V k Q 2 9 s d W 1 u c z E u e 2 5 f V k c s N H 0 m c X V v d D s s J n F 1 b 3 Q 7 U 2 V j d G l v b j E v Z G F 0 Y V 9 m a X R 0 Z W R f c m V 0 Z W 5 0 a W 9 u X 3 N l Y 2 9 u Z F 9 w c 2 8 g K D M p L 0 F 1 d G 9 S Z W 1 v d m V k Q 2 9 s d W 1 u c z E u e 1 N T U l 9 0 a G V 0 Y S w 1 f S Z x d W 9 0 O 1 0 s J n F 1 b 3 Q 7 U m V s Y X R p b 2 5 z a G l w S W 5 m b y Z x d W 9 0 O z p b X X 0 i I C 8 + P E V u d H J 5 I F R 5 c G U 9 I k Z p b G x T d G F 0 d X M i I F Z h b H V l P S J z Q 2 9 t c G x l d G U i I C 8 + P E V u d H J 5 I F R 5 c G U 9 I k Z p b G x D b 2 x 1 b W 5 O Y W 1 l c y I g V m F s d W U 9 I n N b J n F 1 b 3 Q 7 Y 2 9 k Z S Z x d W 9 0 O y w m c X V v d D t s Z W 5 n d G g m c X V v d D s s J n F 1 b 3 Q 7 d G h z X 1 Z H J n F 1 b 3 Q 7 L C Z x d W 9 0 O 2 F s c F 9 W R y Z x d W 9 0 O y w m c X V v d D t u X 1 Z H J n F 1 b 3 Q 7 L C Z x d W 9 0 O 1 N T U l 9 0 a G V 0 Y S Z x d W 9 0 O 1 0 i I C 8 + P E V u d H J 5 I F R 5 c G U 9 I k Z p b G x D b 2 x 1 b W 5 U e X B l c y I g V m F s d W U 9 I n N B d 0 1 G Q l F V R i I g L z 4 8 R W 5 0 c n k g V H l w Z T 0 i R m l s b E x h c 3 R V c G R h d G V k I i B W Y W x 1 Z T 0 i Z D I w M j I t M T E t M j l U M D E 6 M D I 6 M D g u M z U 5 N z Q 2 O V o i I C 8 + P E V u d H J 5 I F R 5 c G U 9 I k Z p b G x F c n J v c k N v d W 5 0 I i B W Y W x 1 Z T 0 i b D A i I C 8 + P E V u d H J 5 I F R 5 c G U 9 I k Z p b G x F c n J v c k N v Z G U i I F Z h b H V l P S J z V W 5 r b m 9 3 b i I g L z 4 8 R W 5 0 c n k g V H l w Z T 0 i R m l s b E N v d W 5 0 I i B W Y W x 1 Z T 0 i b D E 5 N i I g L z 4 8 R W 5 0 c n k g V H l w Z T 0 i Q W R k Z W R U b 0 R h d G F N b 2 R l b C I g V m F s d W U 9 I m w w I i A v P j w v U 3 R h Y m x l R W 5 0 c m l l c z 4 8 L 0 l 0 Z W 0 + P E l 0 Z W 0 + P E l 0 Z W 1 M b 2 N h d G l v b j 4 8 S X R l b V R 5 c G U + R m 9 y b X V s Y T w v S X R l b V R 5 c G U + P E l 0 Z W 1 Q Y X R o P l N l Y 3 R p b 2 4 x L 2 R h d G F f Z m l 0 d G V k X 3 J l d G V u d G l v b l 9 z Z W N v b m R f c H N v J T I w K D M p L 1 N v d X J j Z T w v S X R l b V B h d G g + P C 9 J d G V t T G 9 j Y X R p b 2 4 + P F N 0 Y W J s Z U V u d H J p Z X M g L z 4 8 L 0 l 0 Z W 0 + P E l 0 Z W 0 + P E l 0 Z W 1 M b 2 N h d G l v b j 4 8 S X R l b V R 5 c G U + R m 9 y b X V s Y T w v S X R l b V R 5 c G U + P E l 0 Z W 1 Q Y X R o P l N l Y 3 R p b 2 4 x L 2 R h d G F f Z m l 0 d G V k X 3 J l d G V u d G l v b l 9 z Z W N v b m R f c H N v J T I w K D M p L 1 B y b 2 1 v d G V k J T I w S G V h Z G V y c z w v S X R l b V B h d G g + P C 9 J d G V t T G 9 j Y X R p b 2 4 + P F N 0 Y W J s Z U V u d H J p Z X M g L z 4 8 L 0 l 0 Z W 0 + P E l 0 Z W 0 + P E l 0 Z W 1 M b 2 N h d G l v b j 4 8 S X R l b V R 5 c G U + R m 9 y b X V s Y T w v S X R l b V R 5 c G U + P E l 0 Z W 1 Q Y X R o P l N l Y 3 R p b 2 4 x L 2 R h d G F f Z m l 0 d G V k X 3 J l d G V u d G l v b l 9 z Z W N v b m R f c H N v J T I w K D M p L 0 N o Y W 5 n Z W Q l M j B U e X B l P C 9 J d G V t U G F 0 a D 4 8 L 0 l 0 Z W 1 M b 2 N h d G l v b j 4 8 U 3 R h Y m x l R W 5 0 c m l l c y A v P j w v S X R l b T 4 8 L 0 l 0 Z W 1 z P j w v T G 9 j Y W x Q Y W N r Y W d l T W V 0 Y W R h d G F G a W x l P h Y A A A B Q S w U G A A A A A A A A A A A A A A A A A A A A A A A A 2 g A A A A E A A A D Q j J 3 f A R X R E Y x 6 A M B P w p f r A Q A A A K W L N Y 7 i w C 5 D o i + + e D N l M h U A A A A A A g A A A A A A A 2 Y A A M A A A A A Q A A A A q K D T u U d H U O t v Y t s 0 4 a x t I A A A A A A E g A A A o A A A A B A A A A B W U U y Y 4 I Z R E 2 F j 9 v N l N Z k 4 U A A A A B N r 1 6 F U k u S 3 3 5 j 7 c C 7 K 4 D g v M c W k 6 M 8 w o / z i d p F 8 E 1 f W 4 w a 2 r k B e V N K Z n c u 2 Q C N / l + a X j 8 4 + r F k E I m T 9 A d 4 X T c B b E g z t j t 2 Q 7 T A 8 t C e 3 q l q I F A A A A H 3 p 1 O t 6 0 t 9 w a F 6 A K p s / R h o C K L N c < / D a t a M a s h u p > 
</file>

<file path=customXml/itemProps1.xml><?xml version="1.0" encoding="utf-8"?>
<ds:datastoreItem xmlns:ds="http://schemas.openxmlformats.org/officeDocument/2006/customXml" ds:itemID="{A41151C0-7D09-48C0-B578-AA2F454A82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swatsoil</vt:lpstr>
      <vt:lpstr>AWC</vt:lpstr>
      <vt:lpstr>Soil Albedo</vt:lpstr>
      <vt:lpstr>K_USLE</vt:lpstr>
      <vt:lpstr>Moist Bulk Density</vt:lpstr>
      <vt:lpstr>Soil Layers</vt:lpstr>
    </vt:vector>
  </TitlesOfParts>
  <Manager/>
  <Company>Nibio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Moritz Shore</dc:creator>
  <cp:keywords/>
  <dc:description/>
  <cp:lastModifiedBy>Moritz Shore</cp:lastModifiedBy>
  <cp:revision/>
  <dcterms:created xsi:type="dcterms:W3CDTF">2022-11-07T16:43:26Z</dcterms:created>
  <dcterms:modified xsi:type="dcterms:W3CDTF">2022-11-30T21:50:12Z</dcterms:modified>
  <cp:category/>
  <cp:contentStatus/>
</cp:coreProperties>
</file>