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admgovit.sharepoint.com/sites/CorsoSNA-Diplomadiespertoindatascience/Documenti condivisi/General/File a supporto progetto 1/"/>
    </mc:Choice>
  </mc:AlternateContent>
  <xr:revisionPtr revIDLastSave="558" documentId="13_ncr:1_{2E164F18-DB99-4DC4-BADC-005F453CCD00}" xr6:coauthVersionLast="47" xr6:coauthVersionMax="47" xr10:uidLastSave="{9467BF2D-490A-4B06-AB19-D31D65C28EF2}"/>
  <bookViews>
    <workbookView xWindow="-120" yWindow="-120" windowWidth="29040" windowHeight="15840" activeTab="6" xr2:uid="{00000000-000D-0000-FFFF-FFFF00000000}"/>
  </bookViews>
  <sheets>
    <sheet name="Popolazione" sheetId="22" r:id="rId1"/>
    <sheet name="Pop_elab" sheetId="24" r:id="rId2"/>
    <sheet name="Regione-AreaG" sheetId="6" r:id="rId3"/>
    <sheet name="Parco_auto" sheetId="2" r:id="rId4"/>
    <sheet name="Parco_auto_elab" sheetId="7" r:id="rId5"/>
    <sheet name="Pivot auto" sheetId="13" r:id="rId6"/>
    <sheet name="CALCOLI" sheetId="12" r:id="rId7"/>
    <sheet name="Popolazione_P_BI" sheetId="21" r:id="rId8"/>
    <sheet name="Pivot popolazione" sheetId="30" r:id="rId9"/>
    <sheet name="Parco_auto_P_BI" sheetId="14" r:id="rId10"/>
    <sheet name="Tasso Var annuali_auto_P_BI" sheetId="18" r:id="rId11"/>
    <sheet name="Parco_elettrificate_P_BI" sheetId="20" r:id="rId12"/>
    <sheet name="Tasso Var annuali_elettrif_P_BI" sheetId="19" r:id="rId13"/>
    <sheet name="Auto per area_geo" sheetId="25" r:id="rId14"/>
    <sheet name="Tasso per area_geo" sheetId="28" r:id="rId15"/>
  </sheets>
  <definedNames>
    <definedName name="_xlnm._FilterDatabase" localSheetId="3" hidden="1">Parco_auto!$A$1:$F$347</definedName>
    <definedName name="_xlnm._FilterDatabase" localSheetId="4" hidden="1">Parco_auto_elab!$B$1:$I$122</definedName>
    <definedName name="_xlnm._FilterDatabase" localSheetId="1" hidden="1">Pop_elab!$B$4:$H$24</definedName>
    <definedName name="_xlnm._FilterDatabase" localSheetId="7" hidden="1">Popolazione_P_BI!$A$1:$C$106</definedName>
    <definedName name="_xlnm._FilterDatabase" localSheetId="2" hidden="1">'Regione-AreaG'!$A$1:$B$22</definedName>
  </definedNames>
  <calcPr calcId="191029"/>
  <pivotCaches>
    <pivotCache cacheId="0" r:id="rId16"/>
    <pivotCache cacheId="10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78" i="12" l="1"/>
  <c r="AC79" i="12"/>
  <c r="AC80" i="12"/>
  <c r="AC81" i="12"/>
  <c r="AC82" i="12"/>
  <c r="AC83" i="12"/>
  <c r="AC84" i="12"/>
  <c r="AC85" i="12"/>
  <c r="AC86" i="12"/>
  <c r="AC87" i="12"/>
  <c r="AC88" i="12"/>
  <c r="AC89" i="12"/>
  <c r="AC90" i="12"/>
  <c r="AC91" i="12"/>
  <c r="AC92" i="12"/>
  <c r="AC93" i="12"/>
  <c r="AC94" i="12"/>
  <c r="AC95" i="12"/>
  <c r="AC96" i="12"/>
  <c r="AC97" i="12"/>
  <c r="K28" i="12"/>
  <c r="I179" i="12"/>
  <c r="N179" i="12" s="1"/>
  <c r="J179" i="12"/>
  <c r="O179" i="12" s="1"/>
  <c r="K179" i="12"/>
  <c r="P179" i="12" s="1"/>
  <c r="L179" i="12"/>
  <c r="Q179" i="12" s="1"/>
  <c r="I180" i="12"/>
  <c r="N180" i="12" s="1"/>
  <c r="J180" i="12"/>
  <c r="O180" i="12" s="1"/>
  <c r="K180" i="12"/>
  <c r="P180" i="12" s="1"/>
  <c r="L180" i="12"/>
  <c r="Q180" i="12" s="1"/>
  <c r="I181" i="12"/>
  <c r="N181" i="12" s="1"/>
  <c r="J181" i="12"/>
  <c r="O181" i="12" s="1"/>
  <c r="K181" i="12"/>
  <c r="P181" i="12" s="1"/>
  <c r="L181" i="12"/>
  <c r="Q181" i="12" s="1"/>
  <c r="I182" i="12"/>
  <c r="N182" i="12" s="1"/>
  <c r="J182" i="12"/>
  <c r="O182" i="12" s="1"/>
  <c r="K182" i="12"/>
  <c r="P182" i="12" s="1"/>
  <c r="L182" i="12"/>
  <c r="Q182" i="12" s="1"/>
  <c r="I183" i="12"/>
  <c r="N183" i="12" s="1"/>
  <c r="J183" i="12"/>
  <c r="O183" i="12" s="1"/>
  <c r="K183" i="12"/>
  <c r="P183" i="12" s="1"/>
  <c r="L183" i="12"/>
  <c r="Q183" i="12" s="1"/>
  <c r="J178" i="12"/>
  <c r="O178" i="12" s="1"/>
  <c r="K178" i="12"/>
  <c r="P178" i="12" s="1"/>
  <c r="L178" i="12"/>
  <c r="Q178" i="12" s="1"/>
  <c r="I178" i="12"/>
  <c r="N178" i="12" s="1"/>
  <c r="K3" i="12"/>
  <c r="I8" i="25"/>
  <c r="I2" i="25"/>
  <c r="I3" i="25"/>
  <c r="I4" i="25"/>
  <c r="I5" i="25"/>
  <c r="I6" i="25"/>
  <c r="I7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H27" i="25"/>
  <c r="H28" i="25"/>
  <c r="H29" i="25"/>
  <c r="H30" i="25"/>
  <c r="H31" i="25"/>
  <c r="H26" i="25"/>
  <c r="H21" i="25"/>
  <c r="H22" i="25"/>
  <c r="H23" i="25"/>
  <c r="H24" i="25"/>
  <c r="H25" i="25"/>
  <c r="H20" i="25"/>
  <c r="H15" i="25"/>
  <c r="H16" i="25"/>
  <c r="H17" i="25"/>
  <c r="H18" i="25"/>
  <c r="H19" i="25"/>
  <c r="H14" i="25"/>
  <c r="H9" i="25"/>
  <c r="H10" i="25"/>
  <c r="H11" i="25"/>
  <c r="H12" i="25"/>
  <c r="H13" i="25"/>
  <c r="H8" i="25"/>
  <c r="H3" i="25"/>
  <c r="H4" i="25"/>
  <c r="H5" i="25"/>
  <c r="H6" i="25"/>
  <c r="H7" i="25"/>
  <c r="H2" i="25"/>
  <c r="G2" i="25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2" i="25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2" i="7"/>
  <c r="B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2" i="14"/>
  <c r="F3" i="20"/>
  <c r="G3" i="20"/>
  <c r="H3" i="20"/>
  <c r="F4" i="20"/>
  <c r="G4" i="20"/>
  <c r="H4" i="20"/>
  <c r="F5" i="20"/>
  <c r="G5" i="20"/>
  <c r="H5" i="20"/>
  <c r="F6" i="20"/>
  <c r="G6" i="20"/>
  <c r="H6" i="20"/>
  <c r="F7" i="20"/>
  <c r="G7" i="20"/>
  <c r="H7" i="20"/>
  <c r="F8" i="20"/>
  <c r="G8" i="20"/>
  <c r="H8" i="20"/>
  <c r="F9" i="20"/>
  <c r="G9" i="20"/>
  <c r="H9" i="20"/>
  <c r="F10" i="20"/>
  <c r="G10" i="20"/>
  <c r="H10" i="20"/>
  <c r="F11" i="20"/>
  <c r="G11" i="20"/>
  <c r="H11" i="20"/>
  <c r="F12" i="20"/>
  <c r="G12" i="20"/>
  <c r="H12" i="20"/>
  <c r="F13" i="20"/>
  <c r="G13" i="20"/>
  <c r="H13" i="20"/>
  <c r="F14" i="20"/>
  <c r="G14" i="20"/>
  <c r="H14" i="20"/>
  <c r="F15" i="20"/>
  <c r="G15" i="20"/>
  <c r="H15" i="20"/>
  <c r="F16" i="20"/>
  <c r="G16" i="20"/>
  <c r="H16" i="20"/>
  <c r="F17" i="20"/>
  <c r="G17" i="20"/>
  <c r="H17" i="20"/>
  <c r="F18" i="20"/>
  <c r="G18" i="20"/>
  <c r="H18" i="20"/>
  <c r="F19" i="20"/>
  <c r="G19" i="20"/>
  <c r="H19" i="20"/>
  <c r="F20" i="20"/>
  <c r="G20" i="20"/>
  <c r="H20" i="20"/>
  <c r="F21" i="20"/>
  <c r="G21" i="20"/>
  <c r="H21" i="20"/>
  <c r="F23" i="20"/>
  <c r="G23" i="20"/>
  <c r="H23" i="20"/>
  <c r="F24" i="20"/>
  <c r="G24" i="20"/>
  <c r="H24" i="20"/>
  <c r="F25" i="20"/>
  <c r="G25" i="20"/>
  <c r="H25" i="20"/>
  <c r="F26" i="20"/>
  <c r="G26" i="20"/>
  <c r="H26" i="20"/>
  <c r="F27" i="20"/>
  <c r="G27" i="20"/>
  <c r="H27" i="20"/>
  <c r="F28" i="20"/>
  <c r="G28" i="20"/>
  <c r="H28" i="20"/>
  <c r="F29" i="20"/>
  <c r="G29" i="20"/>
  <c r="H29" i="20"/>
  <c r="F30" i="20"/>
  <c r="G30" i="20"/>
  <c r="H30" i="20"/>
  <c r="F31" i="20"/>
  <c r="G31" i="20"/>
  <c r="H31" i="20"/>
  <c r="F32" i="20"/>
  <c r="G32" i="20"/>
  <c r="H32" i="20"/>
  <c r="F33" i="20"/>
  <c r="G33" i="20"/>
  <c r="H33" i="20"/>
  <c r="F34" i="20"/>
  <c r="G34" i="20"/>
  <c r="H34" i="20"/>
  <c r="F35" i="20"/>
  <c r="G35" i="20"/>
  <c r="H35" i="20"/>
  <c r="F36" i="20"/>
  <c r="G36" i="20"/>
  <c r="H36" i="20"/>
  <c r="F37" i="20"/>
  <c r="G37" i="20"/>
  <c r="H37" i="20"/>
  <c r="F38" i="20"/>
  <c r="G38" i="20"/>
  <c r="H38" i="20"/>
  <c r="F39" i="20"/>
  <c r="G39" i="20"/>
  <c r="H39" i="20"/>
  <c r="F40" i="20"/>
  <c r="G40" i="20"/>
  <c r="H40" i="20"/>
  <c r="F41" i="20"/>
  <c r="G41" i="20"/>
  <c r="H41" i="20"/>
  <c r="F42" i="20"/>
  <c r="G42" i="20"/>
  <c r="H42" i="20"/>
  <c r="F44" i="20"/>
  <c r="G44" i="20"/>
  <c r="H44" i="20"/>
  <c r="F45" i="20"/>
  <c r="G45" i="20"/>
  <c r="H45" i="20"/>
  <c r="F46" i="20"/>
  <c r="G46" i="20"/>
  <c r="H46" i="20"/>
  <c r="F47" i="20"/>
  <c r="G47" i="20"/>
  <c r="H47" i="20"/>
  <c r="F48" i="20"/>
  <c r="G48" i="20"/>
  <c r="H48" i="20"/>
  <c r="F49" i="20"/>
  <c r="G49" i="20"/>
  <c r="H49" i="20"/>
  <c r="F50" i="20"/>
  <c r="G50" i="20"/>
  <c r="H50" i="20"/>
  <c r="F51" i="20"/>
  <c r="G51" i="20"/>
  <c r="H51" i="20"/>
  <c r="F52" i="20"/>
  <c r="G52" i="20"/>
  <c r="H52" i="20"/>
  <c r="F53" i="20"/>
  <c r="G53" i="20"/>
  <c r="H53" i="20"/>
  <c r="F54" i="20"/>
  <c r="G54" i="20"/>
  <c r="H54" i="20"/>
  <c r="F55" i="20"/>
  <c r="G55" i="20"/>
  <c r="H55" i="20"/>
  <c r="F56" i="20"/>
  <c r="G56" i="20"/>
  <c r="H56" i="20"/>
  <c r="F57" i="20"/>
  <c r="G57" i="20"/>
  <c r="H57" i="20"/>
  <c r="F58" i="20"/>
  <c r="G58" i="20"/>
  <c r="H58" i="20"/>
  <c r="F59" i="20"/>
  <c r="G59" i="20"/>
  <c r="H59" i="20"/>
  <c r="F60" i="20"/>
  <c r="G60" i="20"/>
  <c r="H60" i="20"/>
  <c r="F61" i="20"/>
  <c r="G61" i="20"/>
  <c r="H61" i="20"/>
  <c r="F62" i="20"/>
  <c r="G62" i="20"/>
  <c r="H62" i="20"/>
  <c r="F63" i="20"/>
  <c r="G63" i="20"/>
  <c r="H63" i="20"/>
  <c r="F65" i="20"/>
  <c r="G65" i="20"/>
  <c r="H65" i="20"/>
  <c r="F66" i="20"/>
  <c r="G66" i="20"/>
  <c r="H66" i="20"/>
  <c r="F67" i="20"/>
  <c r="G67" i="20"/>
  <c r="H67" i="20"/>
  <c r="F68" i="20"/>
  <c r="G68" i="20"/>
  <c r="H68" i="20"/>
  <c r="F69" i="20"/>
  <c r="G69" i="20"/>
  <c r="H69" i="20"/>
  <c r="F70" i="20"/>
  <c r="G70" i="20"/>
  <c r="H70" i="20"/>
  <c r="F71" i="20"/>
  <c r="G71" i="20"/>
  <c r="H71" i="20"/>
  <c r="F72" i="20"/>
  <c r="G72" i="20"/>
  <c r="H72" i="20"/>
  <c r="F73" i="20"/>
  <c r="G73" i="20"/>
  <c r="H73" i="20"/>
  <c r="F74" i="20"/>
  <c r="G74" i="20"/>
  <c r="H74" i="20"/>
  <c r="F75" i="20"/>
  <c r="G75" i="20"/>
  <c r="H75" i="20"/>
  <c r="F76" i="20"/>
  <c r="G76" i="20"/>
  <c r="H76" i="20"/>
  <c r="F77" i="20"/>
  <c r="G77" i="20"/>
  <c r="H77" i="20"/>
  <c r="F78" i="20"/>
  <c r="G78" i="20"/>
  <c r="H78" i="20"/>
  <c r="F79" i="20"/>
  <c r="G79" i="20"/>
  <c r="H79" i="20"/>
  <c r="F80" i="20"/>
  <c r="G80" i="20"/>
  <c r="H80" i="20"/>
  <c r="F81" i="20"/>
  <c r="G81" i="20"/>
  <c r="H81" i="20"/>
  <c r="F82" i="20"/>
  <c r="G82" i="20"/>
  <c r="H82" i="20"/>
  <c r="F83" i="20"/>
  <c r="G83" i="20"/>
  <c r="H83" i="20"/>
  <c r="F84" i="20"/>
  <c r="G84" i="20"/>
  <c r="H84" i="20"/>
  <c r="F86" i="20"/>
  <c r="G86" i="20"/>
  <c r="H86" i="20"/>
  <c r="F87" i="20"/>
  <c r="G87" i="20"/>
  <c r="H87" i="20"/>
  <c r="F88" i="20"/>
  <c r="G88" i="20"/>
  <c r="H88" i="20"/>
  <c r="F89" i="20"/>
  <c r="G89" i="20"/>
  <c r="H89" i="20"/>
  <c r="F90" i="20"/>
  <c r="G90" i="20"/>
  <c r="H90" i="20"/>
  <c r="F91" i="20"/>
  <c r="G91" i="20"/>
  <c r="H91" i="20"/>
  <c r="F92" i="20"/>
  <c r="G92" i="20"/>
  <c r="H92" i="20"/>
  <c r="F93" i="20"/>
  <c r="G93" i="20"/>
  <c r="H93" i="20"/>
  <c r="F94" i="20"/>
  <c r="G94" i="20"/>
  <c r="H94" i="20"/>
  <c r="F95" i="20"/>
  <c r="G95" i="20"/>
  <c r="H95" i="20"/>
  <c r="F96" i="20"/>
  <c r="G96" i="20"/>
  <c r="H96" i="20"/>
  <c r="F97" i="20"/>
  <c r="G97" i="20"/>
  <c r="H97" i="20"/>
  <c r="F98" i="20"/>
  <c r="G98" i="20"/>
  <c r="H98" i="20"/>
  <c r="F99" i="20"/>
  <c r="G99" i="20"/>
  <c r="H99" i="20"/>
  <c r="F100" i="20"/>
  <c r="G100" i="20"/>
  <c r="H100" i="20"/>
  <c r="F101" i="20"/>
  <c r="G101" i="20"/>
  <c r="H101" i="20"/>
  <c r="F102" i="20"/>
  <c r="G102" i="20"/>
  <c r="H102" i="20"/>
  <c r="F103" i="20"/>
  <c r="G103" i="20"/>
  <c r="H103" i="20"/>
  <c r="F104" i="20"/>
  <c r="G104" i="20"/>
  <c r="H104" i="20"/>
  <c r="F105" i="20"/>
  <c r="G105" i="20"/>
  <c r="H105" i="20"/>
  <c r="G2" i="20"/>
  <c r="H2" i="20"/>
  <c r="F2" i="20"/>
  <c r="G3" i="14"/>
  <c r="H3" i="14"/>
  <c r="I3" i="14"/>
  <c r="G4" i="14"/>
  <c r="H4" i="14"/>
  <c r="I4" i="14"/>
  <c r="G5" i="14"/>
  <c r="H5" i="14"/>
  <c r="I5" i="14"/>
  <c r="G6" i="14"/>
  <c r="H6" i="14"/>
  <c r="I6" i="14"/>
  <c r="G7" i="14"/>
  <c r="H7" i="14"/>
  <c r="I7" i="14"/>
  <c r="G8" i="14"/>
  <c r="H8" i="14"/>
  <c r="I8" i="14"/>
  <c r="G9" i="14"/>
  <c r="H9" i="14"/>
  <c r="I9" i="14"/>
  <c r="G10" i="14"/>
  <c r="H10" i="14"/>
  <c r="I10" i="14"/>
  <c r="G11" i="14"/>
  <c r="H11" i="14"/>
  <c r="I11" i="14"/>
  <c r="G12" i="14"/>
  <c r="H12" i="14"/>
  <c r="I12" i="14"/>
  <c r="G13" i="14"/>
  <c r="H13" i="14"/>
  <c r="I13" i="14"/>
  <c r="G14" i="14"/>
  <c r="H14" i="14"/>
  <c r="I14" i="14"/>
  <c r="G15" i="14"/>
  <c r="H15" i="14"/>
  <c r="I15" i="14"/>
  <c r="G16" i="14"/>
  <c r="H16" i="14"/>
  <c r="I16" i="14"/>
  <c r="G17" i="14"/>
  <c r="H17" i="14"/>
  <c r="I17" i="14"/>
  <c r="G18" i="14"/>
  <c r="H18" i="14"/>
  <c r="I18" i="14"/>
  <c r="G19" i="14"/>
  <c r="H19" i="14"/>
  <c r="I19" i="14"/>
  <c r="G20" i="14"/>
  <c r="H20" i="14"/>
  <c r="I20" i="14"/>
  <c r="G21" i="14"/>
  <c r="H21" i="14"/>
  <c r="I21" i="14"/>
  <c r="G23" i="14"/>
  <c r="H23" i="14"/>
  <c r="I23" i="14"/>
  <c r="G24" i="14"/>
  <c r="H24" i="14"/>
  <c r="I24" i="14"/>
  <c r="G25" i="14"/>
  <c r="H25" i="14"/>
  <c r="I25" i="14"/>
  <c r="G26" i="14"/>
  <c r="H26" i="14"/>
  <c r="I26" i="14"/>
  <c r="G27" i="14"/>
  <c r="H27" i="14"/>
  <c r="I27" i="14"/>
  <c r="G28" i="14"/>
  <c r="H28" i="14"/>
  <c r="I28" i="14"/>
  <c r="G29" i="14"/>
  <c r="H29" i="14"/>
  <c r="I29" i="14"/>
  <c r="G30" i="14"/>
  <c r="H30" i="14"/>
  <c r="I30" i="14"/>
  <c r="G31" i="14"/>
  <c r="H31" i="14"/>
  <c r="I31" i="14"/>
  <c r="G32" i="14"/>
  <c r="H32" i="14"/>
  <c r="I32" i="14"/>
  <c r="G33" i="14"/>
  <c r="H33" i="14"/>
  <c r="I33" i="14"/>
  <c r="G34" i="14"/>
  <c r="H34" i="14"/>
  <c r="I34" i="14"/>
  <c r="G35" i="14"/>
  <c r="H35" i="14"/>
  <c r="I35" i="14"/>
  <c r="G36" i="14"/>
  <c r="H36" i="14"/>
  <c r="I36" i="14"/>
  <c r="G37" i="14"/>
  <c r="H37" i="14"/>
  <c r="I37" i="14"/>
  <c r="G38" i="14"/>
  <c r="H38" i="14"/>
  <c r="I38" i="14"/>
  <c r="G39" i="14"/>
  <c r="H39" i="14"/>
  <c r="I39" i="14"/>
  <c r="G40" i="14"/>
  <c r="H40" i="14"/>
  <c r="I40" i="14"/>
  <c r="G41" i="14"/>
  <c r="H41" i="14"/>
  <c r="I41" i="14"/>
  <c r="G42" i="14"/>
  <c r="H42" i="14"/>
  <c r="I42" i="14"/>
  <c r="G44" i="14"/>
  <c r="H44" i="14"/>
  <c r="I44" i="14"/>
  <c r="G45" i="14"/>
  <c r="H45" i="14"/>
  <c r="I45" i="14"/>
  <c r="G46" i="14"/>
  <c r="H46" i="14"/>
  <c r="I46" i="14"/>
  <c r="G47" i="14"/>
  <c r="H47" i="14"/>
  <c r="I47" i="14"/>
  <c r="G48" i="14"/>
  <c r="H48" i="14"/>
  <c r="I48" i="14"/>
  <c r="G49" i="14"/>
  <c r="H49" i="14"/>
  <c r="I49" i="14"/>
  <c r="G50" i="14"/>
  <c r="H50" i="14"/>
  <c r="I50" i="14"/>
  <c r="G51" i="14"/>
  <c r="H51" i="14"/>
  <c r="I51" i="14"/>
  <c r="G52" i="14"/>
  <c r="H52" i="14"/>
  <c r="I52" i="14"/>
  <c r="G53" i="14"/>
  <c r="H53" i="14"/>
  <c r="I53" i="14"/>
  <c r="G54" i="14"/>
  <c r="H54" i="14"/>
  <c r="I54" i="14"/>
  <c r="G55" i="14"/>
  <c r="H55" i="14"/>
  <c r="I55" i="14"/>
  <c r="G56" i="14"/>
  <c r="H56" i="14"/>
  <c r="I56" i="14"/>
  <c r="G57" i="14"/>
  <c r="H57" i="14"/>
  <c r="I57" i="14"/>
  <c r="G58" i="14"/>
  <c r="H58" i="14"/>
  <c r="I58" i="14"/>
  <c r="G59" i="14"/>
  <c r="H59" i="14"/>
  <c r="I59" i="14"/>
  <c r="G60" i="14"/>
  <c r="H60" i="14"/>
  <c r="I60" i="14"/>
  <c r="G61" i="14"/>
  <c r="H61" i="14"/>
  <c r="I61" i="14"/>
  <c r="G62" i="14"/>
  <c r="H62" i="14"/>
  <c r="I62" i="14"/>
  <c r="G63" i="14"/>
  <c r="H63" i="14"/>
  <c r="I63" i="14"/>
  <c r="G65" i="14"/>
  <c r="H65" i="14"/>
  <c r="I65" i="14"/>
  <c r="G66" i="14"/>
  <c r="H66" i="14"/>
  <c r="I66" i="14"/>
  <c r="G67" i="14"/>
  <c r="H67" i="14"/>
  <c r="I67" i="14"/>
  <c r="G68" i="14"/>
  <c r="H68" i="14"/>
  <c r="I68" i="14"/>
  <c r="G69" i="14"/>
  <c r="H69" i="14"/>
  <c r="I69" i="14"/>
  <c r="G70" i="14"/>
  <c r="H70" i="14"/>
  <c r="I70" i="14"/>
  <c r="G71" i="14"/>
  <c r="H71" i="14"/>
  <c r="I71" i="14"/>
  <c r="G72" i="14"/>
  <c r="H72" i="14"/>
  <c r="I72" i="14"/>
  <c r="G73" i="14"/>
  <c r="H73" i="14"/>
  <c r="I73" i="14"/>
  <c r="G74" i="14"/>
  <c r="H74" i="14"/>
  <c r="I74" i="14"/>
  <c r="G75" i="14"/>
  <c r="H75" i="14"/>
  <c r="I75" i="14"/>
  <c r="G76" i="14"/>
  <c r="H76" i="14"/>
  <c r="I76" i="14"/>
  <c r="G77" i="14"/>
  <c r="H77" i="14"/>
  <c r="I77" i="14"/>
  <c r="G78" i="14"/>
  <c r="H78" i="14"/>
  <c r="I78" i="14"/>
  <c r="G79" i="14"/>
  <c r="H79" i="14"/>
  <c r="I79" i="14"/>
  <c r="G80" i="14"/>
  <c r="H80" i="14"/>
  <c r="I80" i="14"/>
  <c r="G81" i="14"/>
  <c r="H81" i="14"/>
  <c r="I81" i="14"/>
  <c r="G82" i="14"/>
  <c r="H82" i="14"/>
  <c r="I82" i="14"/>
  <c r="G83" i="14"/>
  <c r="H83" i="14"/>
  <c r="I83" i="14"/>
  <c r="G84" i="14"/>
  <c r="H84" i="14"/>
  <c r="I84" i="14"/>
  <c r="G86" i="14"/>
  <c r="H86" i="14"/>
  <c r="I86" i="14"/>
  <c r="G87" i="14"/>
  <c r="H87" i="14"/>
  <c r="I87" i="14"/>
  <c r="G88" i="14"/>
  <c r="H88" i="14"/>
  <c r="I88" i="14"/>
  <c r="G89" i="14"/>
  <c r="H89" i="14"/>
  <c r="I89" i="14"/>
  <c r="G90" i="14"/>
  <c r="H90" i="14"/>
  <c r="I90" i="14"/>
  <c r="G91" i="14"/>
  <c r="H91" i="14"/>
  <c r="I91" i="14"/>
  <c r="G92" i="14"/>
  <c r="H92" i="14"/>
  <c r="I92" i="14"/>
  <c r="G93" i="14"/>
  <c r="H93" i="14"/>
  <c r="I93" i="14"/>
  <c r="G94" i="14"/>
  <c r="H94" i="14"/>
  <c r="I94" i="14"/>
  <c r="G95" i="14"/>
  <c r="H95" i="14"/>
  <c r="I95" i="14"/>
  <c r="G96" i="14"/>
  <c r="H96" i="14"/>
  <c r="I96" i="14"/>
  <c r="G97" i="14"/>
  <c r="H97" i="14"/>
  <c r="I97" i="14"/>
  <c r="G98" i="14"/>
  <c r="H98" i="14"/>
  <c r="I98" i="14"/>
  <c r="G99" i="14"/>
  <c r="H99" i="14"/>
  <c r="I99" i="14"/>
  <c r="G100" i="14"/>
  <c r="H100" i="14"/>
  <c r="I100" i="14"/>
  <c r="G101" i="14"/>
  <c r="H101" i="14"/>
  <c r="I101" i="14"/>
  <c r="G102" i="14"/>
  <c r="H102" i="14"/>
  <c r="I102" i="14"/>
  <c r="G103" i="14"/>
  <c r="H103" i="14"/>
  <c r="I103" i="14"/>
  <c r="G104" i="14"/>
  <c r="H104" i="14"/>
  <c r="I104" i="14"/>
  <c r="G105" i="14"/>
  <c r="H105" i="14"/>
  <c r="I105" i="14"/>
  <c r="H2" i="14"/>
  <c r="I2" i="14"/>
  <c r="G2" i="14"/>
  <c r="D106" i="21"/>
  <c r="G106" i="14" s="1"/>
  <c r="D85" i="21"/>
  <c r="H85" i="20" s="1"/>
  <c r="D64" i="21"/>
  <c r="G64" i="20" s="1"/>
  <c r="D43" i="21"/>
  <c r="F43" i="20" s="1"/>
  <c r="D22" i="21"/>
  <c r="G22" i="14" s="1"/>
  <c r="J23" i="12"/>
  <c r="AC104" i="12"/>
  <c r="AD104" i="12"/>
  <c r="AE104" i="12"/>
  <c r="AF104" i="12"/>
  <c r="AG104" i="12"/>
  <c r="AC105" i="12"/>
  <c r="AD105" i="12"/>
  <c r="AE105" i="12"/>
  <c r="AF105" i="12"/>
  <c r="AG105" i="12"/>
  <c r="AC106" i="12"/>
  <c r="AD106" i="12"/>
  <c r="AE106" i="12"/>
  <c r="AF106" i="12"/>
  <c r="AG106" i="12"/>
  <c r="AC107" i="12"/>
  <c r="AD107" i="12"/>
  <c r="AE107" i="12"/>
  <c r="AF107" i="12"/>
  <c r="AG107" i="12"/>
  <c r="AC108" i="12"/>
  <c r="AD108" i="12"/>
  <c r="AE108" i="12"/>
  <c r="AF108" i="12"/>
  <c r="AG108" i="12"/>
  <c r="AC109" i="12"/>
  <c r="AD109" i="12"/>
  <c r="AE109" i="12"/>
  <c r="AF109" i="12"/>
  <c r="AG109" i="12"/>
  <c r="AC110" i="12"/>
  <c r="AD110" i="12"/>
  <c r="AE110" i="12"/>
  <c r="AF110" i="12"/>
  <c r="AG110" i="12"/>
  <c r="AC111" i="12"/>
  <c r="AD111" i="12"/>
  <c r="AE111" i="12"/>
  <c r="AF111" i="12"/>
  <c r="AG111" i="12"/>
  <c r="AC112" i="12"/>
  <c r="AD112" i="12"/>
  <c r="AE112" i="12"/>
  <c r="AF112" i="12"/>
  <c r="AG112" i="12"/>
  <c r="AC113" i="12"/>
  <c r="AD113" i="12"/>
  <c r="AE113" i="12"/>
  <c r="AF113" i="12"/>
  <c r="AG113" i="12"/>
  <c r="AC114" i="12"/>
  <c r="AD114" i="12"/>
  <c r="AE114" i="12"/>
  <c r="AF114" i="12"/>
  <c r="AG114" i="12"/>
  <c r="AC115" i="12"/>
  <c r="AD115" i="12"/>
  <c r="AE115" i="12"/>
  <c r="AF115" i="12"/>
  <c r="AG115" i="12"/>
  <c r="AC116" i="12"/>
  <c r="AD116" i="12"/>
  <c r="AE116" i="12"/>
  <c r="AF116" i="12"/>
  <c r="AG116" i="12"/>
  <c r="AC117" i="12"/>
  <c r="AD117" i="12"/>
  <c r="AE117" i="12"/>
  <c r="AF117" i="12"/>
  <c r="AG117" i="12"/>
  <c r="AC118" i="12"/>
  <c r="AD118" i="12"/>
  <c r="AE118" i="12"/>
  <c r="AF118" i="12"/>
  <c r="AG118" i="12"/>
  <c r="AC119" i="12"/>
  <c r="AD119" i="12"/>
  <c r="AE119" i="12"/>
  <c r="AF119" i="12"/>
  <c r="AG119" i="12"/>
  <c r="AC120" i="12"/>
  <c r="AD120" i="12"/>
  <c r="AE120" i="12"/>
  <c r="AF120" i="12"/>
  <c r="AG120" i="12"/>
  <c r="AC121" i="12"/>
  <c r="AD121" i="12"/>
  <c r="AE121" i="12"/>
  <c r="AF121" i="12"/>
  <c r="AG121" i="12"/>
  <c r="AC122" i="12"/>
  <c r="AD122" i="12"/>
  <c r="AE122" i="12"/>
  <c r="AF122" i="12"/>
  <c r="AG122" i="12"/>
  <c r="AD103" i="12"/>
  <c r="AE103" i="12"/>
  <c r="AF103" i="12"/>
  <c r="AG103" i="12"/>
  <c r="AC103" i="12"/>
  <c r="AD79" i="12"/>
  <c r="AE79" i="12"/>
  <c r="AF79" i="12"/>
  <c r="AG79" i="12"/>
  <c r="AD80" i="12"/>
  <c r="AE80" i="12"/>
  <c r="AF80" i="12"/>
  <c r="AG80" i="12"/>
  <c r="AD81" i="12"/>
  <c r="AE81" i="12"/>
  <c r="AF81" i="12"/>
  <c r="AG81" i="12"/>
  <c r="AD82" i="12"/>
  <c r="AE82" i="12"/>
  <c r="AF82" i="12"/>
  <c r="AG82" i="12"/>
  <c r="AD83" i="12"/>
  <c r="AE83" i="12"/>
  <c r="AF83" i="12"/>
  <c r="AG83" i="12"/>
  <c r="AD84" i="12"/>
  <c r="AE84" i="12"/>
  <c r="AF84" i="12"/>
  <c r="AG84" i="12"/>
  <c r="AD85" i="12"/>
  <c r="AE85" i="12"/>
  <c r="AF85" i="12"/>
  <c r="AG85" i="12"/>
  <c r="AD86" i="12"/>
  <c r="AE86" i="12"/>
  <c r="AF86" i="12"/>
  <c r="AG86" i="12"/>
  <c r="AD87" i="12"/>
  <c r="AE87" i="12"/>
  <c r="AF87" i="12"/>
  <c r="AG87" i="12"/>
  <c r="AD88" i="12"/>
  <c r="AE88" i="12"/>
  <c r="AF88" i="12"/>
  <c r="AG88" i="12"/>
  <c r="AD89" i="12"/>
  <c r="AE89" i="12"/>
  <c r="AF89" i="12"/>
  <c r="AG89" i="12"/>
  <c r="AD90" i="12"/>
  <c r="AE90" i="12"/>
  <c r="AF90" i="12"/>
  <c r="AG90" i="12"/>
  <c r="AD91" i="12"/>
  <c r="AE91" i="12"/>
  <c r="AF91" i="12"/>
  <c r="AG91" i="12"/>
  <c r="AD92" i="12"/>
  <c r="AE92" i="12"/>
  <c r="AF92" i="12"/>
  <c r="AG92" i="12"/>
  <c r="AD93" i="12"/>
  <c r="AE93" i="12"/>
  <c r="AF93" i="12"/>
  <c r="AG93" i="12"/>
  <c r="AD94" i="12"/>
  <c r="AE94" i="12"/>
  <c r="AF94" i="12"/>
  <c r="AG94" i="12"/>
  <c r="AD95" i="12"/>
  <c r="AE95" i="12"/>
  <c r="AF95" i="12"/>
  <c r="AG95" i="12"/>
  <c r="AD96" i="12"/>
  <c r="AE96" i="12"/>
  <c r="AF96" i="12"/>
  <c r="AG96" i="12"/>
  <c r="AD97" i="12"/>
  <c r="AE97" i="12"/>
  <c r="AF97" i="12"/>
  <c r="AG97" i="12"/>
  <c r="AD78" i="12"/>
  <c r="AE78" i="12"/>
  <c r="AF78" i="12"/>
  <c r="AG78" i="12"/>
  <c r="AC54" i="12"/>
  <c r="AD54" i="12"/>
  <c r="AE54" i="12"/>
  <c r="AF54" i="12"/>
  <c r="AG54" i="12"/>
  <c r="AC55" i="12"/>
  <c r="AD55" i="12"/>
  <c r="AE55" i="12"/>
  <c r="AF55" i="12"/>
  <c r="AG55" i="12"/>
  <c r="AC56" i="12"/>
  <c r="AD56" i="12"/>
  <c r="AE56" i="12"/>
  <c r="AF56" i="12"/>
  <c r="AG56" i="12"/>
  <c r="AC57" i="12"/>
  <c r="AD57" i="12"/>
  <c r="AE57" i="12"/>
  <c r="AF57" i="12"/>
  <c r="AG57" i="12"/>
  <c r="AC58" i="12"/>
  <c r="AD58" i="12"/>
  <c r="AE58" i="12"/>
  <c r="AF58" i="12"/>
  <c r="AG58" i="12"/>
  <c r="AC59" i="12"/>
  <c r="AD59" i="12"/>
  <c r="AE59" i="12"/>
  <c r="AF59" i="12"/>
  <c r="AG59" i="12"/>
  <c r="AC60" i="12"/>
  <c r="AD60" i="12"/>
  <c r="AE60" i="12"/>
  <c r="AF60" i="12"/>
  <c r="AG60" i="12"/>
  <c r="AC61" i="12"/>
  <c r="AD61" i="12"/>
  <c r="AE61" i="12"/>
  <c r="AF61" i="12"/>
  <c r="AG61" i="12"/>
  <c r="AC62" i="12"/>
  <c r="AD62" i="12"/>
  <c r="AE62" i="12"/>
  <c r="AF62" i="12"/>
  <c r="AG62" i="12"/>
  <c r="AC63" i="12"/>
  <c r="AD63" i="12"/>
  <c r="AE63" i="12"/>
  <c r="AF63" i="12"/>
  <c r="AG63" i="12"/>
  <c r="AC64" i="12"/>
  <c r="AD64" i="12"/>
  <c r="AE64" i="12"/>
  <c r="AF64" i="12"/>
  <c r="AG64" i="12"/>
  <c r="AC65" i="12"/>
  <c r="AD65" i="12"/>
  <c r="AE65" i="12"/>
  <c r="AF65" i="12"/>
  <c r="AG65" i="12"/>
  <c r="AC66" i="12"/>
  <c r="AD66" i="12"/>
  <c r="AE66" i="12"/>
  <c r="AF66" i="12"/>
  <c r="AG66" i="12"/>
  <c r="AC67" i="12"/>
  <c r="AD67" i="12"/>
  <c r="AE67" i="12"/>
  <c r="AF67" i="12"/>
  <c r="AG67" i="12"/>
  <c r="AC68" i="12"/>
  <c r="AD68" i="12"/>
  <c r="AE68" i="12"/>
  <c r="AF68" i="12"/>
  <c r="AG68" i="12"/>
  <c r="AC69" i="12"/>
  <c r="AD69" i="12"/>
  <c r="AE69" i="12"/>
  <c r="AF69" i="12"/>
  <c r="AG69" i="12"/>
  <c r="AC70" i="12"/>
  <c r="AD70" i="12"/>
  <c r="AE70" i="12"/>
  <c r="AF70" i="12"/>
  <c r="AG70" i="12"/>
  <c r="AC71" i="12"/>
  <c r="AD71" i="12"/>
  <c r="AE71" i="12"/>
  <c r="AF71" i="12"/>
  <c r="AG71" i="12"/>
  <c r="AC72" i="12"/>
  <c r="AD72" i="12"/>
  <c r="AE72" i="12"/>
  <c r="AF72" i="12"/>
  <c r="AG72" i="12"/>
  <c r="AD53" i="12"/>
  <c r="AE53" i="12"/>
  <c r="AF53" i="12"/>
  <c r="AG53" i="12"/>
  <c r="AC53" i="12"/>
  <c r="AC29" i="12"/>
  <c r="AD29" i="12"/>
  <c r="AE29" i="12"/>
  <c r="AF29" i="12"/>
  <c r="AG29" i="12"/>
  <c r="AC30" i="12"/>
  <c r="AD30" i="12"/>
  <c r="AE30" i="12"/>
  <c r="AF30" i="12"/>
  <c r="AG30" i="12"/>
  <c r="AC31" i="12"/>
  <c r="AD31" i="12"/>
  <c r="AE31" i="12"/>
  <c r="AF31" i="12"/>
  <c r="AG31" i="12"/>
  <c r="AC32" i="12"/>
  <c r="AD32" i="12"/>
  <c r="AE32" i="12"/>
  <c r="AF32" i="12"/>
  <c r="AG32" i="12"/>
  <c r="AC33" i="12"/>
  <c r="AD33" i="12"/>
  <c r="AE33" i="12"/>
  <c r="AF33" i="12"/>
  <c r="AG33" i="12"/>
  <c r="AC34" i="12"/>
  <c r="AD34" i="12"/>
  <c r="AE34" i="12"/>
  <c r="AF34" i="12"/>
  <c r="AG34" i="12"/>
  <c r="AC35" i="12"/>
  <c r="AD35" i="12"/>
  <c r="AE35" i="12"/>
  <c r="AF35" i="12"/>
  <c r="AG35" i="12"/>
  <c r="AC36" i="12"/>
  <c r="AD36" i="12"/>
  <c r="AE36" i="12"/>
  <c r="AF36" i="12"/>
  <c r="AG36" i="12"/>
  <c r="AC37" i="12"/>
  <c r="AD37" i="12"/>
  <c r="AE37" i="12"/>
  <c r="AF37" i="12"/>
  <c r="AG37" i="12"/>
  <c r="AC38" i="12"/>
  <c r="AD38" i="12"/>
  <c r="AE38" i="12"/>
  <c r="AF38" i="12"/>
  <c r="AG38" i="12"/>
  <c r="AC39" i="12"/>
  <c r="AD39" i="12"/>
  <c r="AE39" i="12"/>
  <c r="AF39" i="12"/>
  <c r="AG39" i="12"/>
  <c r="AC40" i="12"/>
  <c r="AD40" i="12"/>
  <c r="AE40" i="12"/>
  <c r="AF40" i="12"/>
  <c r="AG40" i="12"/>
  <c r="AC41" i="12"/>
  <c r="AD41" i="12"/>
  <c r="AE41" i="12"/>
  <c r="AF41" i="12"/>
  <c r="AG41" i="12"/>
  <c r="AC42" i="12"/>
  <c r="AD42" i="12"/>
  <c r="AE42" i="12"/>
  <c r="AF42" i="12"/>
  <c r="AG42" i="12"/>
  <c r="AC43" i="12"/>
  <c r="AD43" i="12"/>
  <c r="AE43" i="12"/>
  <c r="AF43" i="12"/>
  <c r="AG43" i="12"/>
  <c r="AC44" i="12"/>
  <c r="AD44" i="12"/>
  <c r="AE44" i="12"/>
  <c r="AF44" i="12"/>
  <c r="AG44" i="12"/>
  <c r="AC45" i="12"/>
  <c r="AD45" i="12"/>
  <c r="AE45" i="12"/>
  <c r="AF45" i="12"/>
  <c r="AG45" i="12"/>
  <c r="AC46" i="12"/>
  <c r="AD46" i="12"/>
  <c r="AE46" i="12"/>
  <c r="AF46" i="12"/>
  <c r="AG46" i="12"/>
  <c r="AC47" i="12"/>
  <c r="AD47" i="12"/>
  <c r="AE47" i="12"/>
  <c r="AF47" i="12"/>
  <c r="AG47" i="12"/>
  <c r="AD28" i="12"/>
  <c r="AE28" i="12"/>
  <c r="AF28" i="12"/>
  <c r="AG28" i="12"/>
  <c r="AC28" i="12"/>
  <c r="AD3" i="12"/>
  <c r="AE3" i="12"/>
  <c r="AF3" i="12"/>
  <c r="AG3" i="12"/>
  <c r="AD4" i="12"/>
  <c r="AE4" i="12"/>
  <c r="AF4" i="12"/>
  <c r="AG4" i="12"/>
  <c r="AD5" i="12"/>
  <c r="AE5" i="12"/>
  <c r="AF5" i="12"/>
  <c r="AG5" i="12"/>
  <c r="AD6" i="12"/>
  <c r="AE6" i="12"/>
  <c r="AF6" i="12"/>
  <c r="AG6" i="12"/>
  <c r="AD7" i="12"/>
  <c r="AE7" i="12"/>
  <c r="AF7" i="12"/>
  <c r="AG7" i="12"/>
  <c r="AD8" i="12"/>
  <c r="AE8" i="12"/>
  <c r="AF8" i="12"/>
  <c r="AG8" i="12"/>
  <c r="AD9" i="12"/>
  <c r="AE9" i="12"/>
  <c r="AF9" i="12"/>
  <c r="AG9" i="12"/>
  <c r="AD10" i="12"/>
  <c r="AE10" i="12"/>
  <c r="AF10" i="12"/>
  <c r="AG10" i="12"/>
  <c r="AD11" i="12"/>
  <c r="AE11" i="12"/>
  <c r="AF11" i="12"/>
  <c r="AG11" i="12"/>
  <c r="AD12" i="12"/>
  <c r="AE12" i="12"/>
  <c r="AF12" i="12"/>
  <c r="AG12" i="12"/>
  <c r="AD13" i="12"/>
  <c r="AE13" i="12"/>
  <c r="AF13" i="12"/>
  <c r="AG13" i="12"/>
  <c r="AD14" i="12"/>
  <c r="AE14" i="12"/>
  <c r="AF14" i="12"/>
  <c r="AG14" i="12"/>
  <c r="AD15" i="12"/>
  <c r="AE15" i="12"/>
  <c r="AF15" i="12"/>
  <c r="AG15" i="12"/>
  <c r="AD16" i="12"/>
  <c r="AE16" i="12"/>
  <c r="AF16" i="12"/>
  <c r="AG16" i="12"/>
  <c r="AD17" i="12"/>
  <c r="AE17" i="12"/>
  <c r="AF17" i="12"/>
  <c r="AG17" i="12"/>
  <c r="AD18" i="12"/>
  <c r="AE18" i="12"/>
  <c r="AF18" i="12"/>
  <c r="AG18" i="12"/>
  <c r="AD19" i="12"/>
  <c r="AE19" i="12"/>
  <c r="AF19" i="12"/>
  <c r="AG19" i="12"/>
  <c r="AD20" i="12"/>
  <c r="AE20" i="12"/>
  <c r="AF20" i="12"/>
  <c r="AG20" i="12"/>
  <c r="AD21" i="12"/>
  <c r="AE21" i="12"/>
  <c r="AF21" i="12"/>
  <c r="AG21" i="12"/>
  <c r="AD22" i="12"/>
  <c r="AE22" i="12"/>
  <c r="AF22" i="12"/>
  <c r="AG22" i="12"/>
  <c r="AC4" i="12"/>
  <c r="AC5" i="12"/>
  <c r="AC6" i="12"/>
  <c r="AC7" i="12"/>
  <c r="AC8" i="12"/>
  <c r="AC9" i="12"/>
  <c r="AC10" i="12"/>
  <c r="AC11" i="12"/>
  <c r="AC12" i="12"/>
  <c r="AC13" i="12"/>
  <c r="AC14" i="12"/>
  <c r="AC15" i="12"/>
  <c r="AC16" i="12"/>
  <c r="AC17" i="12"/>
  <c r="AC18" i="12"/>
  <c r="AC19" i="12"/>
  <c r="AC20" i="12"/>
  <c r="AC21" i="12"/>
  <c r="AC22" i="12"/>
  <c r="AC3" i="12"/>
  <c r="V148" i="12"/>
  <c r="AD48" i="12" s="1"/>
  <c r="W148" i="12"/>
  <c r="AE73" i="12" s="1"/>
  <c r="X148" i="12"/>
  <c r="AF123" i="12" s="1"/>
  <c r="Y148" i="12"/>
  <c r="AG48" i="12" s="1"/>
  <c r="Z148" i="12"/>
  <c r="U148" i="12"/>
  <c r="AC48" i="12" s="1"/>
  <c r="G64" i="14" l="1"/>
  <c r="AD73" i="12"/>
  <c r="AC98" i="12"/>
  <c r="H43" i="20"/>
  <c r="G43" i="14"/>
  <c r="H22" i="20"/>
  <c r="H106" i="20"/>
  <c r="H64" i="14"/>
  <c r="F64" i="20"/>
  <c r="G85" i="20"/>
  <c r="I106" i="14"/>
  <c r="G106" i="20"/>
  <c r="F85" i="20"/>
  <c r="G22" i="20"/>
  <c r="H106" i="14"/>
  <c r="G85" i="14"/>
  <c r="I43" i="14"/>
  <c r="H22" i="14"/>
  <c r="F106" i="20"/>
  <c r="H64" i="20"/>
  <c r="G43" i="20"/>
  <c r="F22" i="20"/>
  <c r="I85" i="14"/>
  <c r="H85" i="14"/>
  <c r="I22" i="14"/>
  <c r="I64" i="14"/>
  <c r="H43" i="14"/>
  <c r="AF48" i="12"/>
  <c r="AE123" i="12"/>
  <c r="AE98" i="12"/>
  <c r="AE23" i="12"/>
  <c r="AE48" i="12"/>
  <c r="AG73" i="12"/>
  <c r="AC73" i="12"/>
  <c r="AD98" i="12"/>
  <c r="AD123" i="12"/>
  <c r="AF23" i="12"/>
  <c r="AD23" i="12"/>
  <c r="AF73" i="12"/>
  <c r="AG98" i="12"/>
  <c r="AC123" i="12"/>
  <c r="AG123" i="12"/>
  <c r="AC23" i="12"/>
  <c r="AG23" i="12"/>
  <c r="AF98" i="12"/>
  <c r="W104" i="12"/>
  <c r="X104" i="12"/>
  <c r="Y104" i="12"/>
  <c r="Z104" i="12"/>
  <c r="AA104" i="12"/>
  <c r="W105" i="12"/>
  <c r="X105" i="12"/>
  <c r="Y105" i="12"/>
  <c r="Z105" i="12"/>
  <c r="AA105" i="12"/>
  <c r="W106" i="12"/>
  <c r="X106" i="12"/>
  <c r="Y106" i="12"/>
  <c r="Z106" i="12"/>
  <c r="AA106" i="12"/>
  <c r="W107" i="12"/>
  <c r="X107" i="12"/>
  <c r="Y107" i="12"/>
  <c r="Z107" i="12"/>
  <c r="AA107" i="12"/>
  <c r="W108" i="12"/>
  <c r="X108" i="12"/>
  <c r="Y108" i="12"/>
  <c r="Z108" i="12"/>
  <c r="AA108" i="12"/>
  <c r="W109" i="12"/>
  <c r="X109" i="12"/>
  <c r="Y109" i="12"/>
  <c r="Z109" i="12"/>
  <c r="AA109" i="12"/>
  <c r="W110" i="12"/>
  <c r="X110" i="12"/>
  <c r="Y110" i="12"/>
  <c r="Z110" i="12"/>
  <c r="AA110" i="12"/>
  <c r="W111" i="12"/>
  <c r="X111" i="12"/>
  <c r="Y111" i="12"/>
  <c r="Z111" i="12"/>
  <c r="AA111" i="12"/>
  <c r="W112" i="12"/>
  <c r="X112" i="12"/>
  <c r="Y112" i="12"/>
  <c r="Z112" i="12"/>
  <c r="AA112" i="12"/>
  <c r="W113" i="12"/>
  <c r="X113" i="12"/>
  <c r="Y113" i="12"/>
  <c r="Z113" i="12"/>
  <c r="AA113" i="12"/>
  <c r="W114" i="12"/>
  <c r="X114" i="12"/>
  <c r="Y114" i="12"/>
  <c r="Z114" i="12"/>
  <c r="AA114" i="12"/>
  <c r="W115" i="12"/>
  <c r="X115" i="12"/>
  <c r="Y115" i="12"/>
  <c r="Z115" i="12"/>
  <c r="AA115" i="12"/>
  <c r="W116" i="12"/>
  <c r="X116" i="12"/>
  <c r="Y116" i="12"/>
  <c r="Z116" i="12"/>
  <c r="AA116" i="12"/>
  <c r="W117" i="12"/>
  <c r="X117" i="12"/>
  <c r="Y117" i="12"/>
  <c r="Z117" i="12"/>
  <c r="AA117" i="12"/>
  <c r="W118" i="12"/>
  <c r="X118" i="12"/>
  <c r="Y118" i="12"/>
  <c r="Z118" i="12"/>
  <c r="AA118" i="12"/>
  <c r="W119" i="12"/>
  <c r="X119" i="12"/>
  <c r="Y119" i="12"/>
  <c r="Z119" i="12"/>
  <c r="AA119" i="12"/>
  <c r="W120" i="12"/>
  <c r="X120" i="12"/>
  <c r="Y120" i="12"/>
  <c r="Z120" i="12"/>
  <c r="AA120" i="12"/>
  <c r="W121" i="12"/>
  <c r="X121" i="12"/>
  <c r="Y121" i="12"/>
  <c r="Z121" i="12"/>
  <c r="AA121" i="12"/>
  <c r="W122" i="12"/>
  <c r="X122" i="12"/>
  <c r="Y122" i="12"/>
  <c r="Z122" i="12"/>
  <c r="AA122" i="12"/>
  <c r="W123" i="12"/>
  <c r="X123" i="12"/>
  <c r="Y123" i="12"/>
  <c r="Z123" i="12"/>
  <c r="AA123" i="12"/>
  <c r="W103" i="12"/>
  <c r="X103" i="12"/>
  <c r="Y103" i="12"/>
  <c r="Z103" i="12"/>
  <c r="AA103" i="12"/>
  <c r="AA98" i="12"/>
  <c r="W79" i="12"/>
  <c r="X79" i="12"/>
  <c r="Y79" i="12"/>
  <c r="Z79" i="12"/>
  <c r="AA79" i="12"/>
  <c r="W80" i="12"/>
  <c r="X80" i="12"/>
  <c r="Y80" i="12"/>
  <c r="Z80" i="12"/>
  <c r="AA80" i="12"/>
  <c r="W81" i="12"/>
  <c r="X81" i="12"/>
  <c r="Y81" i="12"/>
  <c r="Z81" i="12"/>
  <c r="AA81" i="12"/>
  <c r="W82" i="12"/>
  <c r="X82" i="12"/>
  <c r="Y82" i="12"/>
  <c r="Z82" i="12"/>
  <c r="AA82" i="12"/>
  <c r="W83" i="12"/>
  <c r="X83" i="12"/>
  <c r="Y83" i="12"/>
  <c r="Z83" i="12"/>
  <c r="AA83" i="12"/>
  <c r="W84" i="12"/>
  <c r="X84" i="12"/>
  <c r="Y84" i="12"/>
  <c r="Z84" i="12"/>
  <c r="AA84" i="12"/>
  <c r="W85" i="12"/>
  <c r="X85" i="12"/>
  <c r="Y85" i="12"/>
  <c r="Z85" i="12"/>
  <c r="AA85" i="12"/>
  <c r="W86" i="12"/>
  <c r="X86" i="12"/>
  <c r="Y86" i="12"/>
  <c r="Z86" i="12"/>
  <c r="AA86" i="12"/>
  <c r="W87" i="12"/>
  <c r="X87" i="12"/>
  <c r="Y87" i="12"/>
  <c r="Z87" i="12"/>
  <c r="AA87" i="12"/>
  <c r="W88" i="12"/>
  <c r="X88" i="12"/>
  <c r="Y88" i="12"/>
  <c r="Z88" i="12"/>
  <c r="AA88" i="12"/>
  <c r="W89" i="12"/>
  <c r="X89" i="12"/>
  <c r="Y89" i="12"/>
  <c r="Z89" i="12"/>
  <c r="AA89" i="12"/>
  <c r="W90" i="12"/>
  <c r="X90" i="12"/>
  <c r="Y90" i="12"/>
  <c r="Z90" i="12"/>
  <c r="AA90" i="12"/>
  <c r="W91" i="12"/>
  <c r="X91" i="12"/>
  <c r="Y91" i="12"/>
  <c r="Z91" i="12"/>
  <c r="AA91" i="12"/>
  <c r="W92" i="12"/>
  <c r="X92" i="12"/>
  <c r="Y92" i="12"/>
  <c r="Z92" i="12"/>
  <c r="AA92" i="12"/>
  <c r="W93" i="12"/>
  <c r="X93" i="12"/>
  <c r="Y93" i="12"/>
  <c r="Z93" i="12"/>
  <c r="AA93" i="12"/>
  <c r="W94" i="12"/>
  <c r="X94" i="12"/>
  <c r="Y94" i="12"/>
  <c r="Z94" i="12"/>
  <c r="AA94" i="12"/>
  <c r="W95" i="12"/>
  <c r="X95" i="12"/>
  <c r="Y95" i="12"/>
  <c r="Z95" i="12"/>
  <c r="AA95" i="12"/>
  <c r="W96" i="12"/>
  <c r="X96" i="12"/>
  <c r="Y96" i="12"/>
  <c r="Z96" i="12"/>
  <c r="AA96" i="12"/>
  <c r="W97" i="12"/>
  <c r="X97" i="12"/>
  <c r="Y97" i="12"/>
  <c r="Z97" i="12"/>
  <c r="AA97" i="12"/>
  <c r="W98" i="12"/>
  <c r="X98" i="12"/>
  <c r="Y98" i="12"/>
  <c r="Z98" i="12"/>
  <c r="W78" i="12"/>
  <c r="X78" i="12"/>
  <c r="Y78" i="12"/>
  <c r="Z78" i="12"/>
  <c r="AA78" i="12"/>
  <c r="V54" i="12"/>
  <c r="W54" i="12"/>
  <c r="X54" i="12"/>
  <c r="Y54" i="12"/>
  <c r="Z54" i="12"/>
  <c r="AA54" i="12"/>
  <c r="V55" i="12"/>
  <c r="W55" i="12"/>
  <c r="X55" i="12"/>
  <c r="Y55" i="12"/>
  <c r="Z55" i="12"/>
  <c r="AA55" i="12"/>
  <c r="V56" i="12"/>
  <c r="W56" i="12"/>
  <c r="X56" i="12"/>
  <c r="Y56" i="12"/>
  <c r="Z56" i="12"/>
  <c r="AA56" i="12"/>
  <c r="V57" i="12"/>
  <c r="W57" i="12"/>
  <c r="X57" i="12"/>
  <c r="Y57" i="12"/>
  <c r="Z57" i="12"/>
  <c r="AA57" i="12"/>
  <c r="V58" i="12"/>
  <c r="W58" i="12"/>
  <c r="X58" i="12"/>
  <c r="Y58" i="12"/>
  <c r="Z58" i="12"/>
  <c r="AA58" i="12"/>
  <c r="V59" i="12"/>
  <c r="W59" i="12"/>
  <c r="X59" i="12"/>
  <c r="Y59" i="12"/>
  <c r="Z59" i="12"/>
  <c r="AA59" i="12"/>
  <c r="V60" i="12"/>
  <c r="W60" i="12"/>
  <c r="X60" i="12"/>
  <c r="Y60" i="12"/>
  <c r="Z60" i="12"/>
  <c r="AA60" i="12"/>
  <c r="V61" i="12"/>
  <c r="W61" i="12"/>
  <c r="X61" i="12"/>
  <c r="Y61" i="12"/>
  <c r="Z61" i="12"/>
  <c r="AA61" i="12"/>
  <c r="V62" i="12"/>
  <c r="W62" i="12"/>
  <c r="X62" i="12"/>
  <c r="Y62" i="12"/>
  <c r="Z62" i="12"/>
  <c r="AA62" i="12"/>
  <c r="V63" i="12"/>
  <c r="W63" i="12"/>
  <c r="X63" i="12"/>
  <c r="Y63" i="12"/>
  <c r="Z63" i="12"/>
  <c r="AA63" i="12"/>
  <c r="V64" i="12"/>
  <c r="W64" i="12"/>
  <c r="X64" i="12"/>
  <c r="Y64" i="12"/>
  <c r="Z64" i="12"/>
  <c r="AA64" i="12"/>
  <c r="V65" i="12"/>
  <c r="W65" i="12"/>
  <c r="X65" i="12"/>
  <c r="Y65" i="12"/>
  <c r="Z65" i="12"/>
  <c r="AA65" i="12"/>
  <c r="V66" i="12"/>
  <c r="W66" i="12"/>
  <c r="X66" i="12"/>
  <c r="Y66" i="12"/>
  <c r="Z66" i="12"/>
  <c r="AA66" i="12"/>
  <c r="V67" i="12"/>
  <c r="W67" i="12"/>
  <c r="X67" i="12"/>
  <c r="Y67" i="12"/>
  <c r="Z67" i="12"/>
  <c r="AA67" i="12"/>
  <c r="V68" i="12"/>
  <c r="W68" i="12"/>
  <c r="X68" i="12"/>
  <c r="Y68" i="12"/>
  <c r="Z68" i="12"/>
  <c r="AA68" i="12"/>
  <c r="V69" i="12"/>
  <c r="W69" i="12"/>
  <c r="X69" i="12"/>
  <c r="Y69" i="12"/>
  <c r="Z69" i="12"/>
  <c r="AA69" i="12"/>
  <c r="V70" i="12"/>
  <c r="W70" i="12"/>
  <c r="X70" i="12"/>
  <c r="Y70" i="12"/>
  <c r="Z70" i="12"/>
  <c r="AA70" i="12"/>
  <c r="V71" i="12"/>
  <c r="W71" i="12"/>
  <c r="X71" i="12"/>
  <c r="Y71" i="12"/>
  <c r="Z71" i="12"/>
  <c r="AA71" i="12"/>
  <c r="V72" i="12"/>
  <c r="W72" i="12"/>
  <c r="X72" i="12"/>
  <c r="Y72" i="12"/>
  <c r="Z72" i="12"/>
  <c r="AA72" i="12"/>
  <c r="V73" i="12"/>
  <c r="W73" i="12"/>
  <c r="X73" i="12"/>
  <c r="Y73" i="12"/>
  <c r="Z73" i="12"/>
  <c r="AA73" i="12"/>
  <c r="W53" i="12"/>
  <c r="X53" i="12"/>
  <c r="Y53" i="12"/>
  <c r="Z53" i="12"/>
  <c r="AA53" i="12"/>
  <c r="V53" i="12"/>
  <c r="AA43" i="12"/>
  <c r="V29" i="12"/>
  <c r="W29" i="12"/>
  <c r="X29" i="12"/>
  <c r="Y29" i="12"/>
  <c r="Z29" i="12"/>
  <c r="AA29" i="12"/>
  <c r="V30" i="12"/>
  <c r="W30" i="12"/>
  <c r="X30" i="12"/>
  <c r="Y30" i="12"/>
  <c r="Z30" i="12"/>
  <c r="AA30" i="12"/>
  <c r="V31" i="12"/>
  <c r="W31" i="12"/>
  <c r="X31" i="12"/>
  <c r="Y31" i="12"/>
  <c r="Z31" i="12"/>
  <c r="AA31" i="12"/>
  <c r="V32" i="12"/>
  <c r="W32" i="12"/>
  <c r="X32" i="12"/>
  <c r="Y32" i="12"/>
  <c r="Z32" i="12"/>
  <c r="AA32" i="12"/>
  <c r="V33" i="12"/>
  <c r="W33" i="12"/>
  <c r="X33" i="12"/>
  <c r="Y33" i="12"/>
  <c r="Z33" i="12"/>
  <c r="AA33" i="12"/>
  <c r="V34" i="12"/>
  <c r="W34" i="12"/>
  <c r="X34" i="12"/>
  <c r="Y34" i="12"/>
  <c r="Z34" i="12"/>
  <c r="AA34" i="12"/>
  <c r="V35" i="12"/>
  <c r="W35" i="12"/>
  <c r="X35" i="12"/>
  <c r="Y35" i="12"/>
  <c r="Z35" i="12"/>
  <c r="AA35" i="12"/>
  <c r="V36" i="12"/>
  <c r="W36" i="12"/>
  <c r="X36" i="12"/>
  <c r="Y36" i="12"/>
  <c r="Z36" i="12"/>
  <c r="AA36" i="12"/>
  <c r="V37" i="12"/>
  <c r="W37" i="12"/>
  <c r="X37" i="12"/>
  <c r="Y37" i="12"/>
  <c r="Z37" i="12"/>
  <c r="AA37" i="12"/>
  <c r="V38" i="12"/>
  <c r="W38" i="12"/>
  <c r="X38" i="12"/>
  <c r="Y38" i="12"/>
  <c r="Z38" i="12"/>
  <c r="AA38" i="12"/>
  <c r="V39" i="12"/>
  <c r="W39" i="12"/>
  <c r="X39" i="12"/>
  <c r="Y39" i="12"/>
  <c r="Z39" i="12"/>
  <c r="AA39" i="12"/>
  <c r="V40" i="12"/>
  <c r="W40" i="12"/>
  <c r="X40" i="12"/>
  <c r="Y40" i="12"/>
  <c r="Z40" i="12"/>
  <c r="AA40" i="12"/>
  <c r="V41" i="12"/>
  <c r="W41" i="12"/>
  <c r="X41" i="12"/>
  <c r="Y41" i="12"/>
  <c r="Z41" i="12"/>
  <c r="AA41" i="12"/>
  <c r="V42" i="12"/>
  <c r="W42" i="12"/>
  <c r="X42" i="12"/>
  <c r="Y42" i="12"/>
  <c r="Z42" i="12"/>
  <c r="AA42" i="12"/>
  <c r="V43" i="12"/>
  <c r="W43" i="12"/>
  <c r="X43" i="12"/>
  <c r="Y43" i="12"/>
  <c r="Z43" i="12"/>
  <c r="V44" i="12"/>
  <c r="W44" i="12"/>
  <c r="X44" i="12"/>
  <c r="Y44" i="12"/>
  <c r="Z44" i="12"/>
  <c r="AA44" i="12"/>
  <c r="V45" i="12"/>
  <c r="W45" i="12"/>
  <c r="X45" i="12"/>
  <c r="Y45" i="12"/>
  <c r="Z45" i="12"/>
  <c r="AA45" i="12"/>
  <c r="V46" i="12"/>
  <c r="W46" i="12"/>
  <c r="X46" i="12"/>
  <c r="Y46" i="12"/>
  <c r="Z46" i="12"/>
  <c r="AA46" i="12"/>
  <c r="V47" i="12"/>
  <c r="W47" i="12"/>
  <c r="X47" i="12"/>
  <c r="Y47" i="12"/>
  <c r="Z47" i="12"/>
  <c r="AA47" i="12"/>
  <c r="V48" i="12"/>
  <c r="W48" i="12"/>
  <c r="X48" i="12"/>
  <c r="Y48" i="12"/>
  <c r="Z48" i="12"/>
  <c r="AA48" i="12"/>
  <c r="W28" i="12"/>
  <c r="X28" i="12"/>
  <c r="Y28" i="12"/>
  <c r="Z28" i="12"/>
  <c r="AA28" i="12"/>
  <c r="V28" i="12"/>
  <c r="V4" i="12"/>
  <c r="W4" i="12"/>
  <c r="X4" i="12"/>
  <c r="Y4" i="12"/>
  <c r="Z4" i="12"/>
  <c r="AA4" i="12"/>
  <c r="V5" i="12"/>
  <c r="W5" i="12"/>
  <c r="X5" i="12"/>
  <c r="Y5" i="12"/>
  <c r="Z5" i="12"/>
  <c r="AA5" i="12"/>
  <c r="V6" i="12"/>
  <c r="W6" i="12"/>
  <c r="X6" i="12"/>
  <c r="Y6" i="12"/>
  <c r="Z6" i="12"/>
  <c r="AA6" i="12"/>
  <c r="V7" i="12"/>
  <c r="W7" i="12"/>
  <c r="X7" i="12"/>
  <c r="Y7" i="12"/>
  <c r="Z7" i="12"/>
  <c r="AA7" i="12"/>
  <c r="V8" i="12"/>
  <c r="W8" i="12"/>
  <c r="X8" i="12"/>
  <c r="Y8" i="12"/>
  <c r="Z8" i="12"/>
  <c r="AA8" i="12"/>
  <c r="V9" i="12"/>
  <c r="W9" i="12"/>
  <c r="X9" i="12"/>
  <c r="Y9" i="12"/>
  <c r="Z9" i="12"/>
  <c r="AA9" i="12"/>
  <c r="V10" i="12"/>
  <c r="W10" i="12"/>
  <c r="X10" i="12"/>
  <c r="Y10" i="12"/>
  <c r="Z10" i="12"/>
  <c r="AA10" i="12"/>
  <c r="V11" i="12"/>
  <c r="W11" i="12"/>
  <c r="X11" i="12"/>
  <c r="Y11" i="12"/>
  <c r="Z11" i="12"/>
  <c r="AA11" i="12"/>
  <c r="V12" i="12"/>
  <c r="W12" i="12"/>
  <c r="X12" i="12"/>
  <c r="Y12" i="12"/>
  <c r="Z12" i="12"/>
  <c r="AA12" i="12"/>
  <c r="V13" i="12"/>
  <c r="W13" i="12"/>
  <c r="X13" i="12"/>
  <c r="Y13" i="12"/>
  <c r="Z13" i="12"/>
  <c r="AA13" i="12"/>
  <c r="V14" i="12"/>
  <c r="W14" i="12"/>
  <c r="X14" i="12"/>
  <c r="Y14" i="12"/>
  <c r="Z14" i="12"/>
  <c r="AA14" i="12"/>
  <c r="V15" i="12"/>
  <c r="W15" i="12"/>
  <c r="X15" i="12"/>
  <c r="Y15" i="12"/>
  <c r="Z15" i="12"/>
  <c r="AA15" i="12"/>
  <c r="V16" i="12"/>
  <c r="W16" i="12"/>
  <c r="X16" i="12"/>
  <c r="Y16" i="12"/>
  <c r="Z16" i="12"/>
  <c r="AA16" i="12"/>
  <c r="V17" i="12"/>
  <c r="W17" i="12"/>
  <c r="X17" i="12"/>
  <c r="Y17" i="12"/>
  <c r="Z17" i="12"/>
  <c r="AA17" i="12"/>
  <c r="V18" i="12"/>
  <c r="W18" i="12"/>
  <c r="X18" i="12"/>
  <c r="Y18" i="12"/>
  <c r="Z18" i="12"/>
  <c r="AA18" i="12"/>
  <c r="V19" i="12"/>
  <c r="W19" i="12"/>
  <c r="X19" i="12"/>
  <c r="Y19" i="12"/>
  <c r="Z19" i="12"/>
  <c r="AA19" i="12"/>
  <c r="V20" i="12"/>
  <c r="W20" i="12"/>
  <c r="X20" i="12"/>
  <c r="Y20" i="12"/>
  <c r="Z20" i="12"/>
  <c r="AA20" i="12"/>
  <c r="V21" i="12"/>
  <c r="W21" i="12"/>
  <c r="X21" i="12"/>
  <c r="Y21" i="12"/>
  <c r="Z21" i="12"/>
  <c r="AA21" i="12"/>
  <c r="V22" i="12"/>
  <c r="W22" i="12"/>
  <c r="X22" i="12"/>
  <c r="Y22" i="12"/>
  <c r="Z22" i="12"/>
  <c r="AA22" i="12"/>
  <c r="V23" i="12"/>
  <c r="W23" i="12"/>
  <c r="X23" i="12"/>
  <c r="Y23" i="12"/>
  <c r="Z23" i="12"/>
  <c r="AA23" i="12"/>
  <c r="W3" i="12"/>
  <c r="X3" i="12"/>
  <c r="Y3" i="12"/>
  <c r="Z3" i="12"/>
  <c r="AA3" i="12"/>
  <c r="V3" i="12"/>
  <c r="C128" i="12"/>
  <c r="L128" i="12" s="1"/>
  <c r="D128" i="12"/>
  <c r="M128" i="12" s="1"/>
  <c r="E128" i="12"/>
  <c r="N128" i="12" s="1"/>
  <c r="F128" i="12"/>
  <c r="O128" i="12" s="1"/>
  <c r="G128" i="12"/>
  <c r="P128" i="12" s="1"/>
  <c r="H128" i="12"/>
  <c r="Q128" i="12" s="1"/>
  <c r="C129" i="12"/>
  <c r="L129" i="12" s="1"/>
  <c r="D129" i="12"/>
  <c r="M129" i="12" s="1"/>
  <c r="E129" i="12"/>
  <c r="F129" i="12"/>
  <c r="G129" i="12"/>
  <c r="P129" i="12" s="1"/>
  <c r="H129" i="12"/>
  <c r="Q129" i="12" s="1"/>
  <c r="N129" i="12"/>
  <c r="O129" i="12"/>
  <c r="C130" i="12"/>
  <c r="L130" i="12" s="1"/>
  <c r="D130" i="12"/>
  <c r="M130" i="12" s="1"/>
  <c r="E130" i="12"/>
  <c r="N130" i="12" s="1"/>
  <c r="F130" i="12"/>
  <c r="O130" i="12" s="1"/>
  <c r="G130" i="12"/>
  <c r="P130" i="12" s="1"/>
  <c r="H130" i="12"/>
  <c r="Q130" i="12" s="1"/>
  <c r="C131" i="12"/>
  <c r="L131" i="12" s="1"/>
  <c r="D131" i="12"/>
  <c r="M131" i="12" s="1"/>
  <c r="E131" i="12"/>
  <c r="N131" i="12" s="1"/>
  <c r="F131" i="12"/>
  <c r="O131" i="12" s="1"/>
  <c r="G131" i="12"/>
  <c r="P131" i="12" s="1"/>
  <c r="H131" i="12"/>
  <c r="Q131" i="12" s="1"/>
  <c r="C132" i="12"/>
  <c r="L132" i="12" s="1"/>
  <c r="D132" i="12"/>
  <c r="M132" i="12" s="1"/>
  <c r="E132" i="12"/>
  <c r="N132" i="12" s="1"/>
  <c r="F132" i="12"/>
  <c r="O132" i="12" s="1"/>
  <c r="G132" i="12"/>
  <c r="P132" i="12" s="1"/>
  <c r="H132" i="12"/>
  <c r="Q132" i="12" s="1"/>
  <c r="C133" i="12"/>
  <c r="L133" i="12" s="1"/>
  <c r="D133" i="12"/>
  <c r="M133" i="12" s="1"/>
  <c r="E133" i="12"/>
  <c r="N133" i="12" s="1"/>
  <c r="F133" i="12"/>
  <c r="O133" i="12" s="1"/>
  <c r="G133" i="12"/>
  <c r="P133" i="12" s="1"/>
  <c r="H133" i="12"/>
  <c r="Q133" i="12" s="1"/>
  <c r="C134" i="12"/>
  <c r="L134" i="12" s="1"/>
  <c r="D134" i="12"/>
  <c r="M134" i="12" s="1"/>
  <c r="E134" i="12"/>
  <c r="N134" i="12" s="1"/>
  <c r="F134" i="12"/>
  <c r="O134" i="12" s="1"/>
  <c r="G134" i="12"/>
  <c r="P134" i="12" s="1"/>
  <c r="H134" i="12"/>
  <c r="Q134" i="12" s="1"/>
  <c r="C135" i="12"/>
  <c r="D135" i="12"/>
  <c r="M135" i="12" s="1"/>
  <c r="E135" i="12"/>
  <c r="N135" i="12" s="1"/>
  <c r="F135" i="12"/>
  <c r="G135" i="12"/>
  <c r="P135" i="12" s="1"/>
  <c r="H135" i="12"/>
  <c r="Q135" i="12" s="1"/>
  <c r="L135" i="12"/>
  <c r="O135" i="12"/>
  <c r="C136" i="12"/>
  <c r="L136" i="12" s="1"/>
  <c r="D136" i="12"/>
  <c r="E136" i="12"/>
  <c r="N136" i="12" s="1"/>
  <c r="F136" i="12"/>
  <c r="O136" i="12" s="1"/>
  <c r="G136" i="12"/>
  <c r="P136" i="12" s="1"/>
  <c r="H136" i="12"/>
  <c r="Q136" i="12" s="1"/>
  <c r="M136" i="12"/>
  <c r="C137" i="12"/>
  <c r="L137" i="12" s="1"/>
  <c r="D137" i="12"/>
  <c r="M137" i="12" s="1"/>
  <c r="E137" i="12"/>
  <c r="N137" i="12" s="1"/>
  <c r="F137" i="12"/>
  <c r="O137" i="12" s="1"/>
  <c r="G137" i="12"/>
  <c r="P137" i="12" s="1"/>
  <c r="H137" i="12"/>
  <c r="Q137" i="12" s="1"/>
  <c r="C138" i="12"/>
  <c r="L138" i="12" s="1"/>
  <c r="D138" i="12"/>
  <c r="M138" i="12" s="1"/>
  <c r="E138" i="12"/>
  <c r="N138" i="12" s="1"/>
  <c r="F138" i="12"/>
  <c r="O138" i="12" s="1"/>
  <c r="G138" i="12"/>
  <c r="P138" i="12" s="1"/>
  <c r="H138" i="12"/>
  <c r="Q138" i="12" s="1"/>
  <c r="C139" i="12"/>
  <c r="L139" i="12" s="1"/>
  <c r="D139" i="12"/>
  <c r="M139" i="12" s="1"/>
  <c r="E139" i="12"/>
  <c r="N139" i="12" s="1"/>
  <c r="F139" i="12"/>
  <c r="O139" i="12" s="1"/>
  <c r="G139" i="12"/>
  <c r="P139" i="12" s="1"/>
  <c r="H139" i="12"/>
  <c r="Q139" i="12" s="1"/>
  <c r="C140" i="12"/>
  <c r="L140" i="12" s="1"/>
  <c r="D140" i="12"/>
  <c r="M140" i="12" s="1"/>
  <c r="E140" i="12"/>
  <c r="N140" i="12" s="1"/>
  <c r="F140" i="12"/>
  <c r="O140" i="12" s="1"/>
  <c r="G140" i="12"/>
  <c r="P140" i="12" s="1"/>
  <c r="H140" i="12"/>
  <c r="Q140" i="12" s="1"/>
  <c r="C141" i="12"/>
  <c r="L141" i="12" s="1"/>
  <c r="D141" i="12"/>
  <c r="M141" i="12" s="1"/>
  <c r="E141" i="12"/>
  <c r="N141" i="12" s="1"/>
  <c r="F141" i="12"/>
  <c r="O141" i="12" s="1"/>
  <c r="G141" i="12"/>
  <c r="P141" i="12" s="1"/>
  <c r="H141" i="12"/>
  <c r="Q141" i="12" s="1"/>
  <c r="C142" i="12"/>
  <c r="L142" i="12" s="1"/>
  <c r="D142" i="12"/>
  <c r="M142" i="12" s="1"/>
  <c r="E142" i="12"/>
  <c r="N142" i="12" s="1"/>
  <c r="F142" i="12"/>
  <c r="O142" i="12" s="1"/>
  <c r="G142" i="12"/>
  <c r="P142" i="12" s="1"/>
  <c r="H142" i="12"/>
  <c r="Q142" i="12" s="1"/>
  <c r="C143" i="12"/>
  <c r="L143" i="12" s="1"/>
  <c r="D143" i="12"/>
  <c r="M143" i="12" s="1"/>
  <c r="E143" i="12"/>
  <c r="N143" i="12" s="1"/>
  <c r="F143" i="12"/>
  <c r="O143" i="12" s="1"/>
  <c r="G143" i="12"/>
  <c r="P143" i="12" s="1"/>
  <c r="H143" i="12"/>
  <c r="Q143" i="12" s="1"/>
  <c r="C144" i="12"/>
  <c r="L144" i="12" s="1"/>
  <c r="D144" i="12"/>
  <c r="M144" i="12" s="1"/>
  <c r="E144" i="12"/>
  <c r="N144" i="12" s="1"/>
  <c r="F144" i="12"/>
  <c r="O144" i="12" s="1"/>
  <c r="G144" i="12"/>
  <c r="P144" i="12" s="1"/>
  <c r="H144" i="12"/>
  <c r="Q144" i="12" s="1"/>
  <c r="C145" i="12"/>
  <c r="L145" i="12" s="1"/>
  <c r="D145" i="12"/>
  <c r="M145" i="12" s="1"/>
  <c r="E145" i="12"/>
  <c r="N145" i="12" s="1"/>
  <c r="F145" i="12"/>
  <c r="O145" i="12" s="1"/>
  <c r="G145" i="12"/>
  <c r="P145" i="12" s="1"/>
  <c r="H145" i="12"/>
  <c r="Q145" i="12" s="1"/>
  <c r="C146" i="12"/>
  <c r="L146" i="12" s="1"/>
  <c r="D146" i="12"/>
  <c r="M146" i="12" s="1"/>
  <c r="E146" i="12"/>
  <c r="N146" i="12" s="1"/>
  <c r="F146" i="12"/>
  <c r="O146" i="12" s="1"/>
  <c r="G146" i="12"/>
  <c r="P146" i="12" s="1"/>
  <c r="H146" i="12"/>
  <c r="Q146" i="12" s="1"/>
  <c r="C147" i="12"/>
  <c r="L147" i="12" s="1"/>
  <c r="D147" i="12"/>
  <c r="M147" i="12" s="1"/>
  <c r="E147" i="12"/>
  <c r="N147" i="12" s="1"/>
  <c r="F147" i="12"/>
  <c r="O147" i="12" s="1"/>
  <c r="G147" i="12"/>
  <c r="P147" i="12" s="1"/>
  <c r="H147" i="12"/>
  <c r="Q147" i="12" s="1"/>
  <c r="C148" i="12"/>
  <c r="L148" i="12" s="1"/>
  <c r="D148" i="12"/>
  <c r="M148" i="12" s="1"/>
  <c r="E148" i="12"/>
  <c r="N148" i="12" s="1"/>
  <c r="F148" i="12"/>
  <c r="O148" i="12" s="1"/>
  <c r="G148" i="12"/>
  <c r="P148" i="12" s="1"/>
  <c r="H148" i="12"/>
  <c r="Q148" i="12" s="1"/>
  <c r="D153" i="12"/>
  <c r="M153" i="12" s="1"/>
  <c r="E153" i="12"/>
  <c r="N153" i="12" s="1"/>
  <c r="F153" i="12"/>
  <c r="O153" i="12" s="1"/>
  <c r="G153" i="12"/>
  <c r="P153" i="12" s="1"/>
  <c r="H153" i="12"/>
  <c r="Q153" i="12" s="1"/>
  <c r="D154" i="12"/>
  <c r="M154" i="12" s="1"/>
  <c r="E154" i="12"/>
  <c r="N154" i="12" s="1"/>
  <c r="F154" i="12"/>
  <c r="O154" i="12" s="1"/>
  <c r="G154" i="12"/>
  <c r="P154" i="12" s="1"/>
  <c r="H154" i="12"/>
  <c r="Q154" i="12" s="1"/>
  <c r="D155" i="12"/>
  <c r="M155" i="12" s="1"/>
  <c r="E155" i="12"/>
  <c r="N155" i="12" s="1"/>
  <c r="F155" i="12"/>
  <c r="O155" i="12" s="1"/>
  <c r="G155" i="12"/>
  <c r="P155" i="12" s="1"/>
  <c r="H155" i="12"/>
  <c r="Q155" i="12" s="1"/>
  <c r="D156" i="12"/>
  <c r="M156" i="12" s="1"/>
  <c r="E156" i="12"/>
  <c r="N156" i="12" s="1"/>
  <c r="F156" i="12"/>
  <c r="O156" i="12" s="1"/>
  <c r="G156" i="12"/>
  <c r="P156" i="12" s="1"/>
  <c r="H156" i="12"/>
  <c r="Q156" i="12" s="1"/>
  <c r="D157" i="12"/>
  <c r="M157" i="12" s="1"/>
  <c r="E157" i="12"/>
  <c r="N157" i="12" s="1"/>
  <c r="F157" i="12"/>
  <c r="O157" i="12" s="1"/>
  <c r="G157" i="12"/>
  <c r="P157" i="12" s="1"/>
  <c r="H157" i="12"/>
  <c r="Q157" i="12" s="1"/>
  <c r="D158" i="12"/>
  <c r="M158" i="12" s="1"/>
  <c r="E158" i="12"/>
  <c r="F158" i="12"/>
  <c r="O158" i="12" s="1"/>
  <c r="G158" i="12"/>
  <c r="P158" i="12" s="1"/>
  <c r="H158" i="12"/>
  <c r="Q158" i="12" s="1"/>
  <c r="N158" i="12"/>
  <c r="D159" i="12"/>
  <c r="M159" i="12" s="1"/>
  <c r="E159" i="12"/>
  <c r="N159" i="12" s="1"/>
  <c r="F159" i="12"/>
  <c r="O159" i="12" s="1"/>
  <c r="G159" i="12"/>
  <c r="P159" i="12" s="1"/>
  <c r="H159" i="12"/>
  <c r="Q159" i="12" s="1"/>
  <c r="D160" i="12"/>
  <c r="M160" i="12" s="1"/>
  <c r="E160" i="12"/>
  <c r="F160" i="12"/>
  <c r="O160" i="12" s="1"/>
  <c r="G160" i="12"/>
  <c r="P160" i="12" s="1"/>
  <c r="H160" i="12"/>
  <c r="Q160" i="12" s="1"/>
  <c r="N160" i="12"/>
  <c r="D161" i="12"/>
  <c r="M161" i="12" s="1"/>
  <c r="E161" i="12"/>
  <c r="N161" i="12" s="1"/>
  <c r="F161" i="12"/>
  <c r="O161" i="12" s="1"/>
  <c r="G161" i="12"/>
  <c r="P161" i="12" s="1"/>
  <c r="H161" i="12"/>
  <c r="Q161" i="12" s="1"/>
  <c r="D162" i="12"/>
  <c r="M162" i="12" s="1"/>
  <c r="E162" i="12"/>
  <c r="N162" i="12" s="1"/>
  <c r="F162" i="12"/>
  <c r="O162" i="12" s="1"/>
  <c r="G162" i="12"/>
  <c r="P162" i="12" s="1"/>
  <c r="H162" i="12"/>
  <c r="Q162" i="12" s="1"/>
  <c r="D163" i="12"/>
  <c r="M163" i="12" s="1"/>
  <c r="E163" i="12"/>
  <c r="N163" i="12" s="1"/>
  <c r="F163" i="12"/>
  <c r="O163" i="12" s="1"/>
  <c r="G163" i="12"/>
  <c r="P163" i="12" s="1"/>
  <c r="H163" i="12"/>
  <c r="Q163" i="12" s="1"/>
  <c r="D164" i="12"/>
  <c r="M164" i="12" s="1"/>
  <c r="E164" i="12"/>
  <c r="N164" i="12" s="1"/>
  <c r="F164" i="12"/>
  <c r="O164" i="12" s="1"/>
  <c r="G164" i="12"/>
  <c r="P164" i="12" s="1"/>
  <c r="H164" i="12"/>
  <c r="Q164" i="12" s="1"/>
  <c r="D165" i="12"/>
  <c r="M165" i="12" s="1"/>
  <c r="E165" i="12"/>
  <c r="N165" i="12" s="1"/>
  <c r="F165" i="12"/>
  <c r="O165" i="12" s="1"/>
  <c r="G165" i="12"/>
  <c r="P165" i="12" s="1"/>
  <c r="H165" i="12"/>
  <c r="Q165" i="12" s="1"/>
  <c r="D166" i="12"/>
  <c r="M166" i="12" s="1"/>
  <c r="E166" i="12"/>
  <c r="N166" i="12" s="1"/>
  <c r="F166" i="12"/>
  <c r="O166" i="12" s="1"/>
  <c r="G166" i="12"/>
  <c r="P166" i="12" s="1"/>
  <c r="H166" i="12"/>
  <c r="Q166" i="12" s="1"/>
  <c r="D167" i="12"/>
  <c r="M167" i="12" s="1"/>
  <c r="E167" i="12"/>
  <c r="N167" i="12" s="1"/>
  <c r="F167" i="12"/>
  <c r="O167" i="12" s="1"/>
  <c r="G167" i="12"/>
  <c r="P167" i="12" s="1"/>
  <c r="H167" i="12"/>
  <c r="Q167" i="12" s="1"/>
  <c r="D168" i="12"/>
  <c r="M168" i="12" s="1"/>
  <c r="E168" i="12"/>
  <c r="N168" i="12" s="1"/>
  <c r="F168" i="12"/>
  <c r="O168" i="12" s="1"/>
  <c r="G168" i="12"/>
  <c r="P168" i="12" s="1"/>
  <c r="H168" i="12"/>
  <c r="Q168" i="12" s="1"/>
  <c r="D169" i="12"/>
  <c r="M169" i="12" s="1"/>
  <c r="E169" i="12"/>
  <c r="N169" i="12" s="1"/>
  <c r="F169" i="12"/>
  <c r="O169" i="12" s="1"/>
  <c r="G169" i="12"/>
  <c r="P169" i="12" s="1"/>
  <c r="H169" i="12"/>
  <c r="Q169" i="12" s="1"/>
  <c r="D170" i="12"/>
  <c r="M170" i="12" s="1"/>
  <c r="E170" i="12"/>
  <c r="N170" i="12" s="1"/>
  <c r="F170" i="12"/>
  <c r="O170" i="12" s="1"/>
  <c r="G170" i="12"/>
  <c r="P170" i="12" s="1"/>
  <c r="H170" i="12"/>
  <c r="Q170" i="12" s="1"/>
  <c r="D171" i="12"/>
  <c r="M171" i="12" s="1"/>
  <c r="E171" i="12"/>
  <c r="N171" i="12" s="1"/>
  <c r="F171" i="12"/>
  <c r="O171" i="12" s="1"/>
  <c r="G171" i="12"/>
  <c r="P171" i="12" s="1"/>
  <c r="H171" i="12"/>
  <c r="Q171" i="12" s="1"/>
  <c r="D172" i="12"/>
  <c r="M172" i="12" s="1"/>
  <c r="E172" i="12"/>
  <c r="N172" i="12" s="1"/>
  <c r="F172" i="12"/>
  <c r="O172" i="12" s="1"/>
  <c r="G172" i="12"/>
  <c r="P172" i="12" s="1"/>
  <c r="H172" i="12"/>
  <c r="Q172" i="12" s="1"/>
  <c r="D173" i="12"/>
  <c r="M173" i="12" s="1"/>
  <c r="E173" i="12"/>
  <c r="N173" i="12" s="1"/>
  <c r="F173" i="12"/>
  <c r="O173" i="12" s="1"/>
  <c r="G173" i="12"/>
  <c r="P173" i="12" s="1"/>
  <c r="H173" i="12"/>
  <c r="Q173" i="12" s="1"/>
  <c r="K78" i="12"/>
  <c r="Q78" i="12" s="1"/>
  <c r="L78" i="12"/>
  <c r="R78" i="12" s="1"/>
  <c r="M78" i="12"/>
  <c r="S78" i="12" s="1"/>
  <c r="N78" i="12"/>
  <c r="T78" i="12" s="1"/>
  <c r="K79" i="12"/>
  <c r="Q79" i="12" s="1"/>
  <c r="L79" i="12"/>
  <c r="R79" i="12" s="1"/>
  <c r="M79" i="12"/>
  <c r="S79" i="12" s="1"/>
  <c r="N79" i="12"/>
  <c r="T79" i="12" s="1"/>
  <c r="K80" i="12"/>
  <c r="Q80" i="12" s="1"/>
  <c r="L80" i="12"/>
  <c r="R80" i="12" s="1"/>
  <c r="M80" i="12"/>
  <c r="S80" i="12" s="1"/>
  <c r="N80" i="12"/>
  <c r="T80" i="12" s="1"/>
  <c r="K81" i="12"/>
  <c r="Q81" i="12" s="1"/>
  <c r="L81" i="12"/>
  <c r="R81" i="12" s="1"/>
  <c r="M81" i="12"/>
  <c r="S81" i="12" s="1"/>
  <c r="N81" i="12"/>
  <c r="T81" i="12" s="1"/>
  <c r="K82" i="12"/>
  <c r="Q82" i="12" s="1"/>
  <c r="L82" i="12"/>
  <c r="R82" i="12" s="1"/>
  <c r="M82" i="12"/>
  <c r="S82" i="12" s="1"/>
  <c r="N82" i="12"/>
  <c r="T82" i="12" s="1"/>
  <c r="K83" i="12"/>
  <c r="Q83" i="12" s="1"/>
  <c r="L83" i="12"/>
  <c r="R83" i="12" s="1"/>
  <c r="M83" i="12"/>
  <c r="S83" i="12" s="1"/>
  <c r="N83" i="12"/>
  <c r="T83" i="12" s="1"/>
  <c r="K84" i="12"/>
  <c r="Q84" i="12" s="1"/>
  <c r="L84" i="12"/>
  <c r="R84" i="12" s="1"/>
  <c r="M84" i="12"/>
  <c r="S84" i="12" s="1"/>
  <c r="N84" i="12"/>
  <c r="T84" i="12" s="1"/>
  <c r="K85" i="12"/>
  <c r="Q85" i="12" s="1"/>
  <c r="L85" i="12"/>
  <c r="R85" i="12" s="1"/>
  <c r="M85" i="12"/>
  <c r="S85" i="12" s="1"/>
  <c r="N85" i="12"/>
  <c r="T85" i="12" s="1"/>
  <c r="K86" i="12"/>
  <c r="Q86" i="12" s="1"/>
  <c r="L86" i="12"/>
  <c r="R86" i="12" s="1"/>
  <c r="M86" i="12"/>
  <c r="S86" i="12" s="1"/>
  <c r="N86" i="12"/>
  <c r="T86" i="12" s="1"/>
  <c r="K87" i="12"/>
  <c r="Q87" i="12" s="1"/>
  <c r="L87" i="12"/>
  <c r="R87" i="12" s="1"/>
  <c r="M87" i="12"/>
  <c r="S87" i="12" s="1"/>
  <c r="N87" i="12"/>
  <c r="T87" i="12" s="1"/>
  <c r="K88" i="12"/>
  <c r="Q88" i="12" s="1"/>
  <c r="L88" i="12"/>
  <c r="R88" i="12" s="1"/>
  <c r="M88" i="12"/>
  <c r="S88" i="12" s="1"/>
  <c r="N88" i="12"/>
  <c r="T88" i="12" s="1"/>
  <c r="K89" i="12"/>
  <c r="Q89" i="12" s="1"/>
  <c r="L89" i="12"/>
  <c r="R89" i="12" s="1"/>
  <c r="M89" i="12"/>
  <c r="S89" i="12" s="1"/>
  <c r="N89" i="12"/>
  <c r="T89" i="12" s="1"/>
  <c r="K90" i="12"/>
  <c r="Q90" i="12" s="1"/>
  <c r="L90" i="12"/>
  <c r="R90" i="12" s="1"/>
  <c r="M90" i="12"/>
  <c r="S90" i="12" s="1"/>
  <c r="N90" i="12"/>
  <c r="T90" i="12" s="1"/>
  <c r="K91" i="12"/>
  <c r="Q91" i="12" s="1"/>
  <c r="L91" i="12"/>
  <c r="R91" i="12" s="1"/>
  <c r="M91" i="12"/>
  <c r="S91" i="12" s="1"/>
  <c r="N91" i="12"/>
  <c r="T91" i="12" s="1"/>
  <c r="K92" i="12"/>
  <c r="Q92" i="12" s="1"/>
  <c r="L92" i="12"/>
  <c r="R92" i="12" s="1"/>
  <c r="M92" i="12"/>
  <c r="S92" i="12" s="1"/>
  <c r="N92" i="12"/>
  <c r="T92" i="12" s="1"/>
  <c r="K93" i="12"/>
  <c r="Q93" i="12" s="1"/>
  <c r="L93" i="12"/>
  <c r="R93" i="12" s="1"/>
  <c r="M93" i="12"/>
  <c r="S93" i="12" s="1"/>
  <c r="N93" i="12"/>
  <c r="T93" i="12" s="1"/>
  <c r="K94" i="12"/>
  <c r="Q94" i="12" s="1"/>
  <c r="L94" i="12"/>
  <c r="R94" i="12" s="1"/>
  <c r="M94" i="12"/>
  <c r="S94" i="12" s="1"/>
  <c r="N94" i="12"/>
  <c r="T94" i="12" s="1"/>
  <c r="K95" i="12"/>
  <c r="Q95" i="12" s="1"/>
  <c r="L95" i="12"/>
  <c r="R95" i="12" s="1"/>
  <c r="M95" i="12"/>
  <c r="S95" i="12" s="1"/>
  <c r="N95" i="12"/>
  <c r="T95" i="12" s="1"/>
  <c r="K96" i="12"/>
  <c r="Q96" i="12" s="1"/>
  <c r="L96" i="12"/>
  <c r="R96" i="12" s="1"/>
  <c r="M96" i="12"/>
  <c r="S96" i="12" s="1"/>
  <c r="N96" i="12"/>
  <c r="T96" i="12" s="1"/>
  <c r="K97" i="12"/>
  <c r="Q97" i="12" s="1"/>
  <c r="L97" i="12"/>
  <c r="R97" i="12" s="1"/>
  <c r="M97" i="12"/>
  <c r="S97" i="12" s="1"/>
  <c r="N97" i="12"/>
  <c r="T97" i="12" s="1"/>
  <c r="K98" i="12"/>
  <c r="Q98" i="12" s="1"/>
  <c r="L98" i="12"/>
  <c r="R98" i="12" s="1"/>
  <c r="M98" i="12"/>
  <c r="S98" i="12" s="1"/>
  <c r="N98" i="12"/>
  <c r="T98" i="12" s="1"/>
  <c r="K103" i="12"/>
  <c r="Q103" i="12" s="1"/>
  <c r="L103" i="12"/>
  <c r="R103" i="12" s="1"/>
  <c r="M103" i="12"/>
  <c r="S103" i="12" s="1"/>
  <c r="N103" i="12"/>
  <c r="T103" i="12" s="1"/>
  <c r="K104" i="12"/>
  <c r="Q104" i="12" s="1"/>
  <c r="L104" i="12"/>
  <c r="R104" i="12" s="1"/>
  <c r="M104" i="12"/>
  <c r="S104" i="12" s="1"/>
  <c r="N104" i="12"/>
  <c r="T104" i="12" s="1"/>
  <c r="K105" i="12"/>
  <c r="Q105" i="12" s="1"/>
  <c r="L105" i="12"/>
  <c r="R105" i="12" s="1"/>
  <c r="M105" i="12"/>
  <c r="S105" i="12" s="1"/>
  <c r="N105" i="12"/>
  <c r="T105" i="12" s="1"/>
  <c r="K106" i="12"/>
  <c r="Q106" i="12" s="1"/>
  <c r="L106" i="12"/>
  <c r="R106" i="12" s="1"/>
  <c r="M106" i="12"/>
  <c r="S106" i="12" s="1"/>
  <c r="N106" i="12"/>
  <c r="T106" i="12" s="1"/>
  <c r="K107" i="12"/>
  <c r="Q107" i="12" s="1"/>
  <c r="L107" i="12"/>
  <c r="R107" i="12" s="1"/>
  <c r="M107" i="12"/>
  <c r="S107" i="12" s="1"/>
  <c r="N107" i="12"/>
  <c r="T107" i="12" s="1"/>
  <c r="K108" i="12"/>
  <c r="Q108" i="12" s="1"/>
  <c r="L108" i="12"/>
  <c r="R108" i="12" s="1"/>
  <c r="M108" i="12"/>
  <c r="S108" i="12" s="1"/>
  <c r="N108" i="12"/>
  <c r="T108" i="12" s="1"/>
  <c r="K109" i="12"/>
  <c r="Q109" i="12" s="1"/>
  <c r="L109" i="12"/>
  <c r="R109" i="12" s="1"/>
  <c r="M109" i="12"/>
  <c r="S109" i="12" s="1"/>
  <c r="N109" i="12"/>
  <c r="T109" i="12" s="1"/>
  <c r="K110" i="12"/>
  <c r="Q110" i="12" s="1"/>
  <c r="L110" i="12"/>
  <c r="R110" i="12" s="1"/>
  <c r="M110" i="12"/>
  <c r="S110" i="12" s="1"/>
  <c r="N110" i="12"/>
  <c r="T110" i="12" s="1"/>
  <c r="K111" i="12"/>
  <c r="Q111" i="12" s="1"/>
  <c r="L111" i="12"/>
  <c r="R111" i="12" s="1"/>
  <c r="M111" i="12"/>
  <c r="S111" i="12" s="1"/>
  <c r="N111" i="12"/>
  <c r="T111" i="12" s="1"/>
  <c r="K112" i="12"/>
  <c r="Q112" i="12" s="1"/>
  <c r="L112" i="12"/>
  <c r="R112" i="12" s="1"/>
  <c r="M112" i="12"/>
  <c r="S112" i="12" s="1"/>
  <c r="N112" i="12"/>
  <c r="T112" i="12" s="1"/>
  <c r="K113" i="12"/>
  <c r="Q113" i="12" s="1"/>
  <c r="L113" i="12"/>
  <c r="R113" i="12" s="1"/>
  <c r="M113" i="12"/>
  <c r="S113" i="12" s="1"/>
  <c r="N113" i="12"/>
  <c r="T113" i="12" s="1"/>
  <c r="K114" i="12"/>
  <c r="Q114" i="12" s="1"/>
  <c r="L114" i="12"/>
  <c r="R114" i="12" s="1"/>
  <c r="M114" i="12"/>
  <c r="S114" i="12" s="1"/>
  <c r="N114" i="12"/>
  <c r="T114" i="12" s="1"/>
  <c r="K115" i="12"/>
  <c r="Q115" i="12" s="1"/>
  <c r="L115" i="12"/>
  <c r="R115" i="12" s="1"/>
  <c r="M115" i="12"/>
  <c r="S115" i="12" s="1"/>
  <c r="N115" i="12"/>
  <c r="T115" i="12" s="1"/>
  <c r="K116" i="12"/>
  <c r="Q116" i="12" s="1"/>
  <c r="L116" i="12"/>
  <c r="R116" i="12" s="1"/>
  <c r="M116" i="12"/>
  <c r="S116" i="12" s="1"/>
  <c r="N116" i="12"/>
  <c r="T116" i="12" s="1"/>
  <c r="K117" i="12"/>
  <c r="Q117" i="12" s="1"/>
  <c r="L117" i="12"/>
  <c r="R117" i="12" s="1"/>
  <c r="M117" i="12"/>
  <c r="S117" i="12" s="1"/>
  <c r="N117" i="12"/>
  <c r="T117" i="12" s="1"/>
  <c r="K118" i="12"/>
  <c r="Q118" i="12" s="1"/>
  <c r="L118" i="12"/>
  <c r="R118" i="12" s="1"/>
  <c r="M118" i="12"/>
  <c r="S118" i="12" s="1"/>
  <c r="N118" i="12"/>
  <c r="T118" i="12" s="1"/>
  <c r="K119" i="12"/>
  <c r="Q119" i="12" s="1"/>
  <c r="L119" i="12"/>
  <c r="R119" i="12" s="1"/>
  <c r="M119" i="12"/>
  <c r="S119" i="12" s="1"/>
  <c r="N119" i="12"/>
  <c r="T119" i="12" s="1"/>
  <c r="K120" i="12"/>
  <c r="Q120" i="12" s="1"/>
  <c r="L120" i="12"/>
  <c r="R120" i="12" s="1"/>
  <c r="M120" i="12"/>
  <c r="S120" i="12" s="1"/>
  <c r="N120" i="12"/>
  <c r="T120" i="12" s="1"/>
  <c r="K121" i="12"/>
  <c r="Q121" i="12" s="1"/>
  <c r="L121" i="12"/>
  <c r="R121" i="12" s="1"/>
  <c r="M121" i="12"/>
  <c r="S121" i="12" s="1"/>
  <c r="N121" i="12"/>
  <c r="T121" i="12" s="1"/>
  <c r="K122" i="12"/>
  <c r="Q122" i="12" s="1"/>
  <c r="L122" i="12"/>
  <c r="R122" i="12" s="1"/>
  <c r="M122" i="12"/>
  <c r="S122" i="12" s="1"/>
  <c r="N122" i="12"/>
  <c r="T122" i="12" s="1"/>
  <c r="K123" i="12"/>
  <c r="L123" i="12"/>
  <c r="R123" i="12" s="1"/>
  <c r="M123" i="12"/>
  <c r="S123" i="12" s="1"/>
  <c r="N123" i="12"/>
  <c r="T123" i="12" s="1"/>
  <c r="Q123" i="12"/>
  <c r="N73" i="12"/>
  <c r="T73" i="12" s="1"/>
  <c r="M73" i="12"/>
  <c r="S73" i="12" s="1"/>
  <c r="L73" i="12"/>
  <c r="R73" i="12" s="1"/>
  <c r="K73" i="12"/>
  <c r="Q73" i="12" s="1"/>
  <c r="J73" i="12"/>
  <c r="P73" i="12" s="1"/>
  <c r="N72" i="12"/>
  <c r="T72" i="12" s="1"/>
  <c r="M72" i="12"/>
  <c r="S72" i="12" s="1"/>
  <c r="L72" i="12"/>
  <c r="R72" i="12" s="1"/>
  <c r="K72" i="12"/>
  <c r="Q72" i="12" s="1"/>
  <c r="J72" i="12"/>
  <c r="P72" i="12" s="1"/>
  <c r="N71" i="12"/>
  <c r="T71" i="12" s="1"/>
  <c r="M71" i="12"/>
  <c r="S71" i="12" s="1"/>
  <c r="L71" i="12"/>
  <c r="R71" i="12" s="1"/>
  <c r="K71" i="12"/>
  <c r="Q71" i="12" s="1"/>
  <c r="J71" i="12"/>
  <c r="P71" i="12" s="1"/>
  <c r="N70" i="12"/>
  <c r="T70" i="12" s="1"/>
  <c r="M70" i="12"/>
  <c r="S70" i="12" s="1"/>
  <c r="L70" i="12"/>
  <c r="R70" i="12" s="1"/>
  <c r="K70" i="12"/>
  <c r="Q70" i="12" s="1"/>
  <c r="J70" i="12"/>
  <c r="P70" i="12" s="1"/>
  <c r="N69" i="12"/>
  <c r="T69" i="12" s="1"/>
  <c r="M69" i="12"/>
  <c r="S69" i="12" s="1"/>
  <c r="L69" i="12"/>
  <c r="R69" i="12" s="1"/>
  <c r="K69" i="12"/>
  <c r="Q69" i="12" s="1"/>
  <c r="J69" i="12"/>
  <c r="P69" i="12" s="1"/>
  <c r="N68" i="12"/>
  <c r="T68" i="12" s="1"/>
  <c r="M68" i="12"/>
  <c r="S68" i="12" s="1"/>
  <c r="L68" i="12"/>
  <c r="R68" i="12" s="1"/>
  <c r="K68" i="12"/>
  <c r="Q68" i="12" s="1"/>
  <c r="J68" i="12"/>
  <c r="P68" i="12" s="1"/>
  <c r="N67" i="12"/>
  <c r="T67" i="12" s="1"/>
  <c r="M67" i="12"/>
  <c r="S67" i="12" s="1"/>
  <c r="L67" i="12"/>
  <c r="R67" i="12" s="1"/>
  <c r="K67" i="12"/>
  <c r="Q67" i="12" s="1"/>
  <c r="J67" i="12"/>
  <c r="P67" i="12" s="1"/>
  <c r="N66" i="12"/>
  <c r="T66" i="12" s="1"/>
  <c r="M66" i="12"/>
  <c r="S66" i="12" s="1"/>
  <c r="L66" i="12"/>
  <c r="R66" i="12" s="1"/>
  <c r="K66" i="12"/>
  <c r="Q66" i="12" s="1"/>
  <c r="J66" i="12"/>
  <c r="P66" i="12" s="1"/>
  <c r="N65" i="12"/>
  <c r="T65" i="12" s="1"/>
  <c r="M65" i="12"/>
  <c r="S65" i="12" s="1"/>
  <c r="L65" i="12"/>
  <c r="R65" i="12" s="1"/>
  <c r="K65" i="12"/>
  <c r="Q65" i="12" s="1"/>
  <c r="J65" i="12"/>
  <c r="P65" i="12" s="1"/>
  <c r="N64" i="12"/>
  <c r="T64" i="12" s="1"/>
  <c r="M64" i="12"/>
  <c r="S64" i="12" s="1"/>
  <c r="L64" i="12"/>
  <c r="R64" i="12" s="1"/>
  <c r="K64" i="12"/>
  <c r="Q64" i="12" s="1"/>
  <c r="J64" i="12"/>
  <c r="P64" i="12" s="1"/>
  <c r="N63" i="12"/>
  <c r="T63" i="12" s="1"/>
  <c r="M63" i="12"/>
  <c r="S63" i="12" s="1"/>
  <c r="L63" i="12"/>
  <c r="R63" i="12" s="1"/>
  <c r="K63" i="12"/>
  <c r="Q63" i="12" s="1"/>
  <c r="J63" i="12"/>
  <c r="P63" i="12" s="1"/>
  <c r="N62" i="12"/>
  <c r="T62" i="12" s="1"/>
  <c r="M62" i="12"/>
  <c r="S62" i="12" s="1"/>
  <c r="L62" i="12"/>
  <c r="R62" i="12" s="1"/>
  <c r="K62" i="12"/>
  <c r="Q62" i="12" s="1"/>
  <c r="J62" i="12"/>
  <c r="P62" i="12" s="1"/>
  <c r="N61" i="12"/>
  <c r="T61" i="12" s="1"/>
  <c r="M61" i="12"/>
  <c r="S61" i="12" s="1"/>
  <c r="L61" i="12"/>
  <c r="R61" i="12" s="1"/>
  <c r="K61" i="12"/>
  <c r="Q61" i="12" s="1"/>
  <c r="J61" i="12"/>
  <c r="P61" i="12" s="1"/>
  <c r="N60" i="12"/>
  <c r="T60" i="12" s="1"/>
  <c r="M60" i="12"/>
  <c r="S60" i="12" s="1"/>
  <c r="L60" i="12"/>
  <c r="R60" i="12" s="1"/>
  <c r="K60" i="12"/>
  <c r="Q60" i="12" s="1"/>
  <c r="J60" i="12"/>
  <c r="P60" i="12" s="1"/>
  <c r="N59" i="12"/>
  <c r="T59" i="12" s="1"/>
  <c r="M59" i="12"/>
  <c r="S59" i="12" s="1"/>
  <c r="L59" i="12"/>
  <c r="R59" i="12" s="1"/>
  <c r="K59" i="12"/>
  <c r="Q59" i="12" s="1"/>
  <c r="J59" i="12"/>
  <c r="P59" i="12" s="1"/>
  <c r="N58" i="12"/>
  <c r="T58" i="12" s="1"/>
  <c r="M58" i="12"/>
  <c r="S58" i="12" s="1"/>
  <c r="L58" i="12"/>
  <c r="R58" i="12" s="1"/>
  <c r="K58" i="12"/>
  <c r="Q58" i="12" s="1"/>
  <c r="J58" i="12"/>
  <c r="P58" i="12" s="1"/>
  <c r="N57" i="12"/>
  <c r="T57" i="12" s="1"/>
  <c r="M57" i="12"/>
  <c r="S57" i="12" s="1"/>
  <c r="L57" i="12"/>
  <c r="R57" i="12" s="1"/>
  <c r="K57" i="12"/>
  <c r="Q57" i="12" s="1"/>
  <c r="J57" i="12"/>
  <c r="P57" i="12" s="1"/>
  <c r="N56" i="12"/>
  <c r="T56" i="12" s="1"/>
  <c r="M56" i="12"/>
  <c r="S56" i="12" s="1"/>
  <c r="L56" i="12"/>
  <c r="R56" i="12" s="1"/>
  <c r="K56" i="12"/>
  <c r="Q56" i="12" s="1"/>
  <c r="J56" i="12"/>
  <c r="P56" i="12" s="1"/>
  <c r="N55" i="12"/>
  <c r="T55" i="12" s="1"/>
  <c r="M55" i="12"/>
  <c r="S55" i="12" s="1"/>
  <c r="L55" i="12"/>
  <c r="R55" i="12" s="1"/>
  <c r="K55" i="12"/>
  <c r="Q55" i="12" s="1"/>
  <c r="J55" i="12"/>
  <c r="P55" i="12" s="1"/>
  <c r="N54" i="12"/>
  <c r="T54" i="12" s="1"/>
  <c r="M54" i="12"/>
  <c r="S54" i="12" s="1"/>
  <c r="L54" i="12"/>
  <c r="R54" i="12" s="1"/>
  <c r="K54" i="12"/>
  <c r="Q54" i="12" s="1"/>
  <c r="J54" i="12"/>
  <c r="P54" i="12" s="1"/>
  <c r="N53" i="12"/>
  <c r="T53" i="12" s="1"/>
  <c r="M53" i="12"/>
  <c r="S53" i="12" s="1"/>
  <c r="L53" i="12"/>
  <c r="R53" i="12" s="1"/>
  <c r="K53" i="12"/>
  <c r="Q53" i="12" s="1"/>
  <c r="J53" i="12"/>
  <c r="P53" i="12" s="1"/>
  <c r="N48" i="12"/>
  <c r="T48" i="12" s="1"/>
  <c r="M48" i="12"/>
  <c r="S48" i="12" s="1"/>
  <c r="L48" i="12"/>
  <c r="R48" i="12" s="1"/>
  <c r="K48" i="12"/>
  <c r="Q48" i="12" s="1"/>
  <c r="J48" i="12"/>
  <c r="P48" i="12" s="1"/>
  <c r="N47" i="12"/>
  <c r="T47" i="12" s="1"/>
  <c r="M47" i="12"/>
  <c r="S47" i="12" s="1"/>
  <c r="L47" i="12"/>
  <c r="R47" i="12" s="1"/>
  <c r="K47" i="12"/>
  <c r="Q47" i="12" s="1"/>
  <c r="J47" i="12"/>
  <c r="P47" i="12" s="1"/>
  <c r="N46" i="12"/>
  <c r="T46" i="12" s="1"/>
  <c r="M46" i="12"/>
  <c r="S46" i="12" s="1"/>
  <c r="L46" i="12"/>
  <c r="R46" i="12" s="1"/>
  <c r="K46" i="12"/>
  <c r="Q46" i="12" s="1"/>
  <c r="J46" i="12"/>
  <c r="P46" i="12" s="1"/>
  <c r="N45" i="12"/>
  <c r="T45" i="12" s="1"/>
  <c r="M45" i="12"/>
  <c r="S45" i="12" s="1"/>
  <c r="L45" i="12"/>
  <c r="R45" i="12" s="1"/>
  <c r="K45" i="12"/>
  <c r="Q45" i="12" s="1"/>
  <c r="J45" i="12"/>
  <c r="P45" i="12" s="1"/>
  <c r="N44" i="12"/>
  <c r="T44" i="12" s="1"/>
  <c r="M44" i="12"/>
  <c r="S44" i="12" s="1"/>
  <c r="L44" i="12"/>
  <c r="R44" i="12" s="1"/>
  <c r="K44" i="12"/>
  <c r="Q44" i="12" s="1"/>
  <c r="J44" i="12"/>
  <c r="P44" i="12" s="1"/>
  <c r="N43" i="12"/>
  <c r="T43" i="12" s="1"/>
  <c r="M43" i="12"/>
  <c r="S43" i="12" s="1"/>
  <c r="L43" i="12"/>
  <c r="R43" i="12" s="1"/>
  <c r="K43" i="12"/>
  <c r="Q43" i="12" s="1"/>
  <c r="J43" i="12"/>
  <c r="P43" i="12" s="1"/>
  <c r="N42" i="12"/>
  <c r="T42" i="12" s="1"/>
  <c r="M42" i="12"/>
  <c r="S42" i="12" s="1"/>
  <c r="L42" i="12"/>
  <c r="R42" i="12" s="1"/>
  <c r="K42" i="12"/>
  <c r="Q42" i="12" s="1"/>
  <c r="J42" i="12"/>
  <c r="P42" i="12" s="1"/>
  <c r="N41" i="12"/>
  <c r="T41" i="12" s="1"/>
  <c r="M41" i="12"/>
  <c r="S41" i="12" s="1"/>
  <c r="L41" i="12"/>
  <c r="R41" i="12" s="1"/>
  <c r="K41" i="12"/>
  <c r="Q41" i="12" s="1"/>
  <c r="J41" i="12"/>
  <c r="P41" i="12" s="1"/>
  <c r="N40" i="12"/>
  <c r="T40" i="12" s="1"/>
  <c r="M40" i="12"/>
  <c r="S40" i="12" s="1"/>
  <c r="L40" i="12"/>
  <c r="R40" i="12" s="1"/>
  <c r="K40" i="12"/>
  <c r="Q40" i="12" s="1"/>
  <c r="J40" i="12"/>
  <c r="P40" i="12" s="1"/>
  <c r="N39" i="12"/>
  <c r="T39" i="12" s="1"/>
  <c r="M39" i="12"/>
  <c r="S39" i="12" s="1"/>
  <c r="L39" i="12"/>
  <c r="R39" i="12" s="1"/>
  <c r="K39" i="12"/>
  <c r="Q39" i="12" s="1"/>
  <c r="J39" i="12"/>
  <c r="P39" i="12" s="1"/>
  <c r="N38" i="12"/>
  <c r="T38" i="12" s="1"/>
  <c r="M38" i="12"/>
  <c r="S38" i="12" s="1"/>
  <c r="L38" i="12"/>
  <c r="R38" i="12" s="1"/>
  <c r="K38" i="12"/>
  <c r="Q38" i="12" s="1"/>
  <c r="J38" i="12"/>
  <c r="P38" i="12" s="1"/>
  <c r="N37" i="12"/>
  <c r="T37" i="12" s="1"/>
  <c r="M37" i="12"/>
  <c r="S37" i="12" s="1"/>
  <c r="L37" i="12"/>
  <c r="R37" i="12" s="1"/>
  <c r="K37" i="12"/>
  <c r="Q37" i="12" s="1"/>
  <c r="J37" i="12"/>
  <c r="P37" i="12" s="1"/>
  <c r="N36" i="12"/>
  <c r="T36" i="12" s="1"/>
  <c r="M36" i="12"/>
  <c r="S36" i="12" s="1"/>
  <c r="L36" i="12"/>
  <c r="R36" i="12" s="1"/>
  <c r="K36" i="12"/>
  <c r="Q36" i="12" s="1"/>
  <c r="J36" i="12"/>
  <c r="P36" i="12" s="1"/>
  <c r="N35" i="12"/>
  <c r="T35" i="12" s="1"/>
  <c r="M35" i="12"/>
  <c r="S35" i="12" s="1"/>
  <c r="L35" i="12"/>
  <c r="R35" i="12" s="1"/>
  <c r="K35" i="12"/>
  <c r="Q35" i="12" s="1"/>
  <c r="J35" i="12"/>
  <c r="P35" i="12" s="1"/>
  <c r="N34" i="12"/>
  <c r="T34" i="12" s="1"/>
  <c r="M34" i="12"/>
  <c r="S34" i="12" s="1"/>
  <c r="L34" i="12"/>
  <c r="R34" i="12" s="1"/>
  <c r="K34" i="12"/>
  <c r="Q34" i="12" s="1"/>
  <c r="J34" i="12"/>
  <c r="P34" i="12" s="1"/>
  <c r="N33" i="12"/>
  <c r="T33" i="12" s="1"/>
  <c r="M33" i="12"/>
  <c r="S33" i="12" s="1"/>
  <c r="L33" i="12"/>
  <c r="R33" i="12" s="1"/>
  <c r="K33" i="12"/>
  <c r="Q33" i="12" s="1"/>
  <c r="J33" i="12"/>
  <c r="P33" i="12" s="1"/>
  <c r="N32" i="12"/>
  <c r="T32" i="12" s="1"/>
  <c r="M32" i="12"/>
  <c r="S32" i="12" s="1"/>
  <c r="L32" i="12"/>
  <c r="R32" i="12" s="1"/>
  <c r="K32" i="12"/>
  <c r="Q32" i="12" s="1"/>
  <c r="J32" i="12"/>
  <c r="P32" i="12" s="1"/>
  <c r="N31" i="12"/>
  <c r="T31" i="12" s="1"/>
  <c r="M31" i="12"/>
  <c r="S31" i="12" s="1"/>
  <c r="L31" i="12"/>
  <c r="R31" i="12" s="1"/>
  <c r="K31" i="12"/>
  <c r="Q31" i="12" s="1"/>
  <c r="J31" i="12"/>
  <c r="P31" i="12" s="1"/>
  <c r="N30" i="12"/>
  <c r="T30" i="12" s="1"/>
  <c r="M30" i="12"/>
  <c r="S30" i="12" s="1"/>
  <c r="L30" i="12"/>
  <c r="R30" i="12" s="1"/>
  <c r="K30" i="12"/>
  <c r="Q30" i="12" s="1"/>
  <c r="J30" i="12"/>
  <c r="P30" i="12" s="1"/>
  <c r="N29" i="12"/>
  <c r="T29" i="12" s="1"/>
  <c r="M29" i="12"/>
  <c r="S29" i="12" s="1"/>
  <c r="L29" i="12"/>
  <c r="R29" i="12" s="1"/>
  <c r="K29" i="12"/>
  <c r="Q29" i="12" s="1"/>
  <c r="J29" i="12"/>
  <c r="P29" i="12" s="1"/>
  <c r="N28" i="12"/>
  <c r="T28" i="12" s="1"/>
  <c r="M28" i="12"/>
  <c r="S28" i="12" s="1"/>
  <c r="L28" i="12"/>
  <c r="R28" i="12" s="1"/>
  <c r="Q28" i="12"/>
  <c r="J28" i="12"/>
  <c r="P28" i="12" s="1"/>
  <c r="J4" i="12"/>
  <c r="P4" i="12" s="1"/>
  <c r="K4" i="12"/>
  <c r="Q4" i="12" s="1"/>
  <c r="L4" i="12"/>
  <c r="R4" i="12" s="1"/>
  <c r="M4" i="12"/>
  <c r="S4" i="12" s="1"/>
  <c r="N4" i="12"/>
  <c r="T4" i="12" s="1"/>
  <c r="J5" i="12"/>
  <c r="P5" i="12" s="1"/>
  <c r="K5" i="12"/>
  <c r="Q5" i="12" s="1"/>
  <c r="L5" i="12"/>
  <c r="R5" i="12" s="1"/>
  <c r="M5" i="12"/>
  <c r="S5" i="12" s="1"/>
  <c r="N5" i="12"/>
  <c r="T5" i="12" s="1"/>
  <c r="J6" i="12"/>
  <c r="P6" i="12" s="1"/>
  <c r="K6" i="12"/>
  <c r="Q6" i="12" s="1"/>
  <c r="L6" i="12"/>
  <c r="R6" i="12" s="1"/>
  <c r="M6" i="12"/>
  <c r="S6" i="12" s="1"/>
  <c r="N6" i="12"/>
  <c r="T6" i="12" s="1"/>
  <c r="J7" i="12"/>
  <c r="P7" i="12" s="1"/>
  <c r="K7" i="12"/>
  <c r="Q7" i="12" s="1"/>
  <c r="L7" i="12"/>
  <c r="R7" i="12" s="1"/>
  <c r="M7" i="12"/>
  <c r="S7" i="12" s="1"/>
  <c r="N7" i="12"/>
  <c r="T7" i="12" s="1"/>
  <c r="J8" i="12"/>
  <c r="P8" i="12" s="1"/>
  <c r="K8" i="12"/>
  <c r="Q8" i="12" s="1"/>
  <c r="L8" i="12"/>
  <c r="R8" i="12" s="1"/>
  <c r="M8" i="12"/>
  <c r="S8" i="12" s="1"/>
  <c r="N8" i="12"/>
  <c r="T8" i="12" s="1"/>
  <c r="J9" i="12"/>
  <c r="P9" i="12" s="1"/>
  <c r="K9" i="12"/>
  <c r="Q9" i="12" s="1"/>
  <c r="L9" i="12"/>
  <c r="R9" i="12" s="1"/>
  <c r="M9" i="12"/>
  <c r="S9" i="12" s="1"/>
  <c r="N9" i="12"/>
  <c r="T9" i="12" s="1"/>
  <c r="J10" i="12"/>
  <c r="P10" i="12" s="1"/>
  <c r="K10" i="12"/>
  <c r="Q10" i="12" s="1"/>
  <c r="L10" i="12"/>
  <c r="R10" i="12" s="1"/>
  <c r="M10" i="12"/>
  <c r="S10" i="12" s="1"/>
  <c r="N10" i="12"/>
  <c r="T10" i="12" s="1"/>
  <c r="J11" i="12"/>
  <c r="P11" i="12" s="1"/>
  <c r="K11" i="12"/>
  <c r="Q11" i="12" s="1"/>
  <c r="L11" i="12"/>
  <c r="R11" i="12" s="1"/>
  <c r="M11" i="12"/>
  <c r="S11" i="12" s="1"/>
  <c r="N11" i="12"/>
  <c r="T11" i="12" s="1"/>
  <c r="J12" i="12"/>
  <c r="P12" i="12" s="1"/>
  <c r="K12" i="12"/>
  <c r="Q12" i="12" s="1"/>
  <c r="L12" i="12"/>
  <c r="R12" i="12" s="1"/>
  <c r="M12" i="12"/>
  <c r="S12" i="12" s="1"/>
  <c r="N12" i="12"/>
  <c r="T12" i="12" s="1"/>
  <c r="J13" i="12"/>
  <c r="P13" i="12" s="1"/>
  <c r="K13" i="12"/>
  <c r="Q13" i="12" s="1"/>
  <c r="L13" i="12"/>
  <c r="R13" i="12" s="1"/>
  <c r="M13" i="12"/>
  <c r="S13" i="12" s="1"/>
  <c r="N13" i="12"/>
  <c r="T13" i="12" s="1"/>
  <c r="J14" i="12"/>
  <c r="P14" i="12" s="1"/>
  <c r="K14" i="12"/>
  <c r="Q14" i="12" s="1"/>
  <c r="L14" i="12"/>
  <c r="R14" i="12" s="1"/>
  <c r="M14" i="12"/>
  <c r="S14" i="12" s="1"/>
  <c r="N14" i="12"/>
  <c r="T14" i="12" s="1"/>
  <c r="J15" i="12"/>
  <c r="P15" i="12" s="1"/>
  <c r="K15" i="12"/>
  <c r="Q15" i="12" s="1"/>
  <c r="L15" i="12"/>
  <c r="R15" i="12" s="1"/>
  <c r="M15" i="12"/>
  <c r="S15" i="12" s="1"/>
  <c r="N15" i="12"/>
  <c r="T15" i="12" s="1"/>
  <c r="J16" i="12"/>
  <c r="P16" i="12" s="1"/>
  <c r="K16" i="12"/>
  <c r="Q16" i="12" s="1"/>
  <c r="L16" i="12"/>
  <c r="R16" i="12" s="1"/>
  <c r="M16" i="12"/>
  <c r="S16" i="12" s="1"/>
  <c r="N16" i="12"/>
  <c r="T16" i="12" s="1"/>
  <c r="J17" i="12"/>
  <c r="P17" i="12" s="1"/>
  <c r="K17" i="12"/>
  <c r="Q17" i="12" s="1"/>
  <c r="L17" i="12"/>
  <c r="R17" i="12" s="1"/>
  <c r="M17" i="12"/>
  <c r="S17" i="12" s="1"/>
  <c r="N17" i="12"/>
  <c r="T17" i="12" s="1"/>
  <c r="J18" i="12"/>
  <c r="P18" i="12" s="1"/>
  <c r="K18" i="12"/>
  <c r="Q18" i="12" s="1"/>
  <c r="L18" i="12"/>
  <c r="R18" i="12" s="1"/>
  <c r="M18" i="12"/>
  <c r="S18" i="12" s="1"/>
  <c r="N18" i="12"/>
  <c r="T18" i="12" s="1"/>
  <c r="J19" i="12"/>
  <c r="P19" i="12" s="1"/>
  <c r="K19" i="12"/>
  <c r="Q19" i="12" s="1"/>
  <c r="L19" i="12"/>
  <c r="R19" i="12" s="1"/>
  <c r="M19" i="12"/>
  <c r="S19" i="12" s="1"/>
  <c r="N19" i="12"/>
  <c r="T19" i="12" s="1"/>
  <c r="J20" i="12"/>
  <c r="P20" i="12" s="1"/>
  <c r="K20" i="12"/>
  <c r="Q20" i="12" s="1"/>
  <c r="L20" i="12"/>
  <c r="R20" i="12" s="1"/>
  <c r="M20" i="12"/>
  <c r="S20" i="12" s="1"/>
  <c r="N20" i="12"/>
  <c r="T20" i="12" s="1"/>
  <c r="J21" i="12"/>
  <c r="P21" i="12" s="1"/>
  <c r="K21" i="12"/>
  <c r="Q21" i="12" s="1"/>
  <c r="L21" i="12"/>
  <c r="R21" i="12" s="1"/>
  <c r="M21" i="12"/>
  <c r="S21" i="12" s="1"/>
  <c r="N21" i="12"/>
  <c r="T21" i="12" s="1"/>
  <c r="J22" i="12"/>
  <c r="P22" i="12" s="1"/>
  <c r="K22" i="12"/>
  <c r="Q22" i="12" s="1"/>
  <c r="L22" i="12"/>
  <c r="R22" i="12" s="1"/>
  <c r="M22" i="12"/>
  <c r="S22" i="12" s="1"/>
  <c r="N22" i="12"/>
  <c r="T22" i="12" s="1"/>
  <c r="P23" i="12"/>
  <c r="K23" i="12"/>
  <c r="Q23" i="12" s="1"/>
  <c r="L23" i="12"/>
  <c r="R23" i="12" s="1"/>
  <c r="M23" i="12"/>
  <c r="S23" i="12" s="1"/>
  <c r="N23" i="12"/>
  <c r="T23" i="12" s="1"/>
  <c r="Q3" i="12"/>
  <c r="L3" i="12"/>
  <c r="R3" i="12" s="1"/>
  <c r="M3" i="12"/>
  <c r="S3" i="12" s="1"/>
  <c r="N3" i="12"/>
  <c r="T3" i="12" s="1"/>
  <c r="J3" i="12"/>
  <c r="P3" i="12" s="1"/>
  <c r="H3" i="7" l="1"/>
  <c r="I3" i="7" s="1"/>
  <c r="H4" i="7"/>
  <c r="I4" i="7" s="1"/>
  <c r="H5" i="7"/>
  <c r="I5" i="7" s="1"/>
  <c r="H6" i="7"/>
  <c r="I6" i="7" s="1"/>
  <c r="H7" i="7"/>
  <c r="I7" i="7" s="1"/>
  <c r="H8" i="7"/>
  <c r="I8" i="7" s="1"/>
  <c r="H9" i="7"/>
  <c r="I9" i="7" s="1"/>
  <c r="H10" i="7"/>
  <c r="I10" i="7" s="1"/>
  <c r="H11" i="7"/>
  <c r="I11" i="7" s="1"/>
  <c r="H12" i="7"/>
  <c r="I12" i="7" s="1"/>
  <c r="H13" i="7"/>
  <c r="I13" i="7" s="1"/>
  <c r="H14" i="7"/>
  <c r="I14" i="7" s="1"/>
  <c r="H15" i="7"/>
  <c r="I15" i="7" s="1"/>
  <c r="H16" i="7"/>
  <c r="I16" i="7" s="1"/>
  <c r="H17" i="7"/>
  <c r="I17" i="7" s="1"/>
  <c r="H18" i="7"/>
  <c r="I18" i="7" s="1"/>
  <c r="H19" i="7"/>
  <c r="I19" i="7" s="1"/>
  <c r="H20" i="7"/>
  <c r="I20" i="7" s="1"/>
  <c r="H21" i="7"/>
  <c r="I21" i="7" s="1"/>
  <c r="H22" i="7"/>
  <c r="I22" i="7" s="1"/>
  <c r="H23" i="7"/>
  <c r="I23" i="7" s="1"/>
  <c r="H24" i="7"/>
  <c r="I24" i="7" s="1"/>
  <c r="H25" i="7"/>
  <c r="I25" i="7" s="1"/>
  <c r="H26" i="7"/>
  <c r="I26" i="7" s="1"/>
  <c r="H27" i="7"/>
  <c r="I27" i="7" s="1"/>
  <c r="H28" i="7"/>
  <c r="I28" i="7" s="1"/>
  <c r="H29" i="7"/>
  <c r="I29" i="7" s="1"/>
  <c r="H30" i="7"/>
  <c r="I30" i="7" s="1"/>
  <c r="H31" i="7"/>
  <c r="I31" i="7" s="1"/>
  <c r="H32" i="7"/>
  <c r="I32" i="7" s="1"/>
  <c r="H33" i="7"/>
  <c r="I33" i="7" s="1"/>
  <c r="H34" i="7"/>
  <c r="I34" i="7" s="1"/>
  <c r="H35" i="7"/>
  <c r="I35" i="7" s="1"/>
  <c r="H36" i="7"/>
  <c r="I36" i="7" s="1"/>
  <c r="H37" i="7"/>
  <c r="I37" i="7" s="1"/>
  <c r="H38" i="7"/>
  <c r="I38" i="7" s="1"/>
  <c r="H39" i="7"/>
  <c r="I39" i="7" s="1"/>
  <c r="H40" i="7"/>
  <c r="I40" i="7" s="1"/>
  <c r="H41" i="7"/>
  <c r="I41" i="7" s="1"/>
  <c r="H42" i="7"/>
  <c r="I42" i="7" s="1"/>
  <c r="H43" i="7"/>
  <c r="I43" i="7" s="1"/>
  <c r="H44" i="7"/>
  <c r="I44" i="7" s="1"/>
  <c r="H45" i="7"/>
  <c r="I45" i="7" s="1"/>
  <c r="H46" i="7"/>
  <c r="I46" i="7" s="1"/>
  <c r="H47" i="7"/>
  <c r="I47" i="7" s="1"/>
  <c r="H48" i="7"/>
  <c r="I48" i="7" s="1"/>
  <c r="H49" i="7"/>
  <c r="I49" i="7" s="1"/>
  <c r="H50" i="7"/>
  <c r="I50" i="7" s="1"/>
  <c r="H51" i="7"/>
  <c r="I51" i="7" s="1"/>
  <c r="H52" i="7"/>
  <c r="I52" i="7" s="1"/>
  <c r="H53" i="7"/>
  <c r="I53" i="7" s="1"/>
  <c r="H54" i="7"/>
  <c r="I54" i="7" s="1"/>
  <c r="H55" i="7"/>
  <c r="I55" i="7" s="1"/>
  <c r="H56" i="7"/>
  <c r="I56" i="7" s="1"/>
  <c r="H57" i="7"/>
  <c r="I57" i="7" s="1"/>
  <c r="H58" i="7"/>
  <c r="I58" i="7" s="1"/>
  <c r="H59" i="7"/>
  <c r="I59" i="7" s="1"/>
  <c r="H60" i="7"/>
  <c r="I60" i="7" s="1"/>
  <c r="H61" i="7"/>
  <c r="I61" i="7" s="1"/>
  <c r="H62" i="7"/>
  <c r="I62" i="7" s="1"/>
  <c r="H63" i="7"/>
  <c r="I63" i="7" s="1"/>
  <c r="H64" i="7"/>
  <c r="I64" i="7" s="1"/>
  <c r="H65" i="7"/>
  <c r="I65" i="7" s="1"/>
  <c r="H66" i="7"/>
  <c r="I66" i="7" s="1"/>
  <c r="H67" i="7"/>
  <c r="I67" i="7" s="1"/>
  <c r="H68" i="7"/>
  <c r="I68" i="7" s="1"/>
  <c r="H69" i="7"/>
  <c r="I69" i="7" s="1"/>
  <c r="H70" i="7"/>
  <c r="I70" i="7" s="1"/>
  <c r="H71" i="7"/>
  <c r="I71" i="7" s="1"/>
  <c r="H72" i="7"/>
  <c r="I72" i="7" s="1"/>
  <c r="H73" i="7"/>
  <c r="I73" i="7" s="1"/>
  <c r="H74" i="7"/>
  <c r="I74" i="7" s="1"/>
  <c r="H75" i="7"/>
  <c r="I75" i="7" s="1"/>
  <c r="H76" i="7"/>
  <c r="I76" i="7" s="1"/>
  <c r="H77" i="7"/>
  <c r="I77" i="7" s="1"/>
  <c r="H78" i="7"/>
  <c r="I78" i="7" s="1"/>
  <c r="H79" i="7"/>
  <c r="I79" i="7" s="1"/>
  <c r="H80" i="7"/>
  <c r="I80" i="7" s="1"/>
  <c r="H81" i="7"/>
  <c r="I81" i="7" s="1"/>
  <c r="H82" i="7"/>
  <c r="I82" i="7" s="1"/>
  <c r="H83" i="7"/>
  <c r="I83" i="7" s="1"/>
  <c r="H84" i="7"/>
  <c r="I84" i="7" s="1"/>
  <c r="H85" i="7"/>
  <c r="I85" i="7" s="1"/>
  <c r="H86" i="7"/>
  <c r="I86" i="7" s="1"/>
  <c r="H87" i="7"/>
  <c r="I87" i="7" s="1"/>
  <c r="H88" i="7"/>
  <c r="I88" i="7" s="1"/>
  <c r="H89" i="7"/>
  <c r="I89" i="7" s="1"/>
  <c r="H90" i="7"/>
  <c r="I90" i="7" s="1"/>
  <c r="H91" i="7"/>
  <c r="I91" i="7" s="1"/>
  <c r="H92" i="7"/>
  <c r="I92" i="7" s="1"/>
  <c r="H93" i="7"/>
  <c r="I93" i="7" s="1"/>
  <c r="H94" i="7"/>
  <c r="I94" i="7" s="1"/>
  <c r="H95" i="7"/>
  <c r="I95" i="7" s="1"/>
  <c r="H96" i="7"/>
  <c r="I96" i="7" s="1"/>
  <c r="H97" i="7"/>
  <c r="I97" i="7" s="1"/>
  <c r="H98" i="7"/>
  <c r="I98" i="7" s="1"/>
  <c r="H99" i="7"/>
  <c r="I99" i="7" s="1"/>
  <c r="H100" i="7"/>
  <c r="I100" i="7" s="1"/>
  <c r="H101" i="7"/>
  <c r="I101" i="7" s="1"/>
  <c r="H102" i="7"/>
  <c r="I102" i="7" s="1"/>
  <c r="H103" i="7"/>
  <c r="I103" i="7" s="1"/>
  <c r="H104" i="7"/>
  <c r="I104" i="7" s="1"/>
  <c r="H105" i="7"/>
  <c r="I105" i="7" s="1"/>
  <c r="H106" i="7"/>
  <c r="I106" i="7" s="1"/>
  <c r="H107" i="7"/>
  <c r="I107" i="7" s="1"/>
  <c r="H108" i="7"/>
  <c r="I108" i="7" s="1"/>
  <c r="H109" i="7"/>
  <c r="I109" i="7" s="1"/>
  <c r="H110" i="7"/>
  <c r="I110" i="7" s="1"/>
  <c r="H111" i="7"/>
  <c r="I111" i="7" s="1"/>
  <c r="H112" i="7"/>
  <c r="I112" i="7" s="1"/>
  <c r="H113" i="7"/>
  <c r="I113" i="7" s="1"/>
  <c r="H114" i="7"/>
  <c r="I114" i="7" s="1"/>
  <c r="H115" i="7"/>
  <c r="I115" i="7" s="1"/>
  <c r="H116" i="7"/>
  <c r="I116" i="7" s="1"/>
  <c r="H117" i="7"/>
  <c r="I117" i="7" s="1"/>
  <c r="H118" i="7"/>
  <c r="I118" i="7" s="1"/>
  <c r="H119" i="7"/>
  <c r="I119" i="7" s="1"/>
  <c r="H120" i="7"/>
  <c r="I120" i="7" s="1"/>
  <c r="H121" i="7"/>
  <c r="I121" i="7" s="1"/>
  <c r="H2" i="7"/>
  <c r="I2" i="7" s="1"/>
</calcChain>
</file>

<file path=xl/sharedStrings.xml><?xml version="1.0" encoding="utf-8"?>
<sst xmlns="http://schemas.openxmlformats.org/spreadsheetml/2006/main" count="2141" uniqueCount="133">
  <si>
    <t>AREA_GEOGRAFICA</t>
  </si>
  <si>
    <t>REGIONE</t>
  </si>
  <si>
    <t>TIPOLOGIA_MOTORE</t>
  </si>
  <si>
    <t>ANNO</t>
  </si>
  <si>
    <t>TOTALE</t>
  </si>
  <si>
    <t>CENTRO</t>
  </si>
  <si>
    <t>LAZIO</t>
  </si>
  <si>
    <t>ELETTRICO</t>
  </si>
  <si>
    <t>ENDOTERMICO</t>
  </si>
  <si>
    <t>IBRIDO</t>
  </si>
  <si>
    <t>MARCHE</t>
  </si>
  <si>
    <t>TOSCANA</t>
  </si>
  <si>
    <t>UMBRIA</t>
  </si>
  <si>
    <t>ISOLE</t>
  </si>
  <si>
    <t>SARDEGNA</t>
  </si>
  <si>
    <t>SICILIA</t>
  </si>
  <si>
    <t>NON TROVATA</t>
  </si>
  <si>
    <t>NON DEFINITO</t>
  </si>
  <si>
    <t>NORD-EST</t>
  </si>
  <si>
    <t>EMILIA ROMAGNA</t>
  </si>
  <si>
    <t>FRIULI VENEZIA GIULIA</t>
  </si>
  <si>
    <t>PIEMONTE</t>
  </si>
  <si>
    <t>TRENTINO ALTO ADIGE</t>
  </si>
  <si>
    <t>VENETO</t>
  </si>
  <si>
    <t>NORD-OVEST</t>
  </si>
  <si>
    <t>LIGURIA</t>
  </si>
  <si>
    <t>LOMBARDIA</t>
  </si>
  <si>
    <t>VALLE D'AOSTA</t>
  </si>
  <si>
    <t>SUD</t>
  </si>
  <si>
    <t>ABRUZZO</t>
  </si>
  <si>
    <t>BASILICATA</t>
  </si>
  <si>
    <t>CALABRIA</t>
  </si>
  <si>
    <t>CAMPANIA</t>
  </si>
  <si>
    <t>MOLISE</t>
  </si>
  <si>
    <t>PUGLIA</t>
  </si>
  <si>
    <t>Regione</t>
  </si>
  <si>
    <t>Anno</t>
  </si>
  <si>
    <t>Piemonte</t>
  </si>
  <si>
    <t>Liguria</t>
  </si>
  <si>
    <t>Lombardia</t>
  </si>
  <si>
    <t>Veneto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</si>
  <si>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</si>
  <si>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</si>
  <si>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</si>
  <si>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</si>
  <si>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</si>
  <si>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</si>
  <si>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</si>
  <si>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</si>
  <si>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</si>
  <si>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</si>
  <si>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</si>
  <si>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</si>
  <si>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Etichette di riga</t>
  </si>
  <si>
    <t>Totale complessivo</t>
  </si>
  <si>
    <t>Valle d'Aosta</t>
  </si>
  <si>
    <t>Trentino Alto Adige</t>
  </si>
  <si>
    <t>Friuli Venezia Giulia</t>
  </si>
  <si>
    <t>Emilia Romagna</t>
  </si>
  <si>
    <t>Etichette di colonna</t>
  </si>
  <si>
    <t>ITALIA</t>
  </si>
  <si>
    <t>END_EV</t>
  </si>
  <si>
    <t>ELETTRIFICATE_EV</t>
  </si>
  <si>
    <t>Endotermiche</t>
  </si>
  <si>
    <t>Elettrificate_EV</t>
  </si>
  <si>
    <t>Endotermiche + Elettrificate_EV</t>
  </si>
  <si>
    <t>Elettrico</t>
  </si>
  <si>
    <t>Ibrido</t>
  </si>
  <si>
    <t>Variazioni assolute</t>
  </si>
  <si>
    <t>Variazioni percentuali</t>
  </si>
  <si>
    <t>Percentuale auto Elettrificate su auto totali</t>
  </si>
  <si>
    <t>Percentuale auto Endotermiche su auto totali</t>
  </si>
  <si>
    <t>Percentuale auto Elettriche su auto Elettrificate</t>
  </si>
  <si>
    <t>N_endotermiche</t>
  </si>
  <si>
    <t>N_elettrificate</t>
  </si>
  <si>
    <t>N_ibride</t>
  </si>
  <si>
    <t>N_elettriche</t>
  </si>
  <si>
    <t>N_auto_tot</t>
  </si>
  <si>
    <t>Contributo % sulla penisola endotermiche</t>
  </si>
  <si>
    <t>Contributo % sulla penisola elettrificate</t>
  </si>
  <si>
    <t>Contributo % sulla penisola endotermiche+Elettrificate</t>
  </si>
  <si>
    <t>Contributo % sulla penisola elettrico</t>
  </si>
  <si>
    <t>Distribuzione_%_auto_tot</t>
  </si>
  <si>
    <t>Distribuzione_%_auto_endo</t>
  </si>
  <si>
    <t>Distribuzione_%_auto_elettrificate</t>
  </si>
  <si>
    <t>Perc_endotermiche/auto tot</t>
  </si>
  <si>
    <t>Perc_elettrificate/auto tot</t>
  </si>
  <si>
    <t>TassoVar_auto_tot</t>
  </si>
  <si>
    <t>TassoVar_endotermiche</t>
  </si>
  <si>
    <t>TassoVar_elettrificate</t>
  </si>
  <si>
    <t>Distribuzione_%_auto_ibride</t>
  </si>
  <si>
    <t>Distribuzione_%_auto_elettriche</t>
  </si>
  <si>
    <t>Perc_ibride/elettrificate</t>
  </si>
  <si>
    <t>Perc_elettriche/elettrificate</t>
  </si>
  <si>
    <t>Contributo % sulla penisola ibrido</t>
  </si>
  <si>
    <t>TassoVar_ibride</t>
  </si>
  <si>
    <t>TassoVar_elettriche</t>
  </si>
  <si>
    <t>N_auto_tot_1000ab</t>
  </si>
  <si>
    <t>N_endotermiche_1000ab</t>
  </si>
  <si>
    <t>N_elettrificate_1000ab</t>
  </si>
  <si>
    <t>N_ibride_1000ab</t>
  </si>
  <si>
    <t>N_elettriche_1000ab</t>
  </si>
  <si>
    <t>Popolazione residente per regione al 01.01 dell'anno indicato - dati prelevati da demo.istat.it</t>
  </si>
  <si>
    <t>Codice regione</t>
  </si>
  <si>
    <t>01</t>
  </si>
  <si>
    <t>02</t>
  </si>
  <si>
    <t>Valle d'Aosta/Vallée d'Aoste</t>
  </si>
  <si>
    <t>03</t>
  </si>
  <si>
    <t>04</t>
  </si>
  <si>
    <t>Trentino-Alto Adige/Südtirol</t>
  </si>
  <si>
    <t>05</t>
  </si>
  <si>
    <t>06</t>
  </si>
  <si>
    <t>Friuli-Venezia Giulia</t>
  </si>
  <si>
    <t>07</t>
  </si>
  <si>
    <t>08</t>
  </si>
  <si>
    <t>Emilia-Romagna</t>
  </si>
  <si>
    <t>09</t>
  </si>
  <si>
    <t/>
  </si>
  <si>
    <t>N. auto endotermiche per 1000 ab</t>
  </si>
  <si>
    <t>N. auto elettrificate per 1000 ab</t>
  </si>
  <si>
    <t>N. auto elettriche per 1000 ab</t>
  </si>
  <si>
    <t>N. auto ibride per 1000 ab</t>
  </si>
  <si>
    <t>N. auto endotermiche + elettrificate per 1000 ab</t>
  </si>
  <si>
    <t>Percentuale auto Ibride su auto Elettrificate</t>
  </si>
  <si>
    <t>Variazioni assolute endotermiche</t>
  </si>
  <si>
    <t>Variazioni assolute elettrificate</t>
  </si>
  <si>
    <t>Totale</t>
  </si>
  <si>
    <t>Area_geografica</t>
  </si>
  <si>
    <t>Somma di ELETTRIFICATE_EV</t>
  </si>
  <si>
    <t>Popolazione</t>
  </si>
  <si>
    <t>Somma di Totale</t>
  </si>
  <si>
    <t>Elettrificate</t>
  </si>
  <si>
    <t>#N/D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</si>
</sst>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0"/>
      <name val="Arial"/>
    </font>
    <font>
      <sz val="8"/>
      <name val="Verdana"/>
      <family val="2"/>
    </font>
    <font>
      <b/>
      <sz val="11"/>
      <color theme="1"/>
      <name val="Calibri"/>
      <family val="2"/>
      <scheme val="minor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4" fillId="2" borderId="2" xfId="0" applyFont="1" applyFill="1" applyBorder="1"/>
    <xf numFmtId="0" fontId="1" fillId="0" borderId="0" xfId="0" applyFont="1" applyAlignment="1">
      <alignment horizontal="center" vertical="top"/>
    </xf>
    <xf numFmtId="0" fontId="4" fillId="2" borderId="3" xfId="0" applyFont="1" applyFill="1" applyBorder="1" applyAlignment="1">
      <alignment horizontal="left"/>
    </xf>
    <xf numFmtId="0" fontId="4" fillId="2" borderId="3" xfId="0" applyFont="1" applyFill="1" applyBorder="1"/>
    <xf numFmtId="0" fontId="4" fillId="2" borderId="0" xfId="0" applyFont="1" applyFill="1"/>
    <xf numFmtId="2" fontId="0" fillId="0" borderId="0" xfId="0" applyNumberFormat="1"/>
    <xf numFmtId="1" fontId="0" fillId="0" borderId="0" xfId="0" applyNumberFormat="1"/>
    <xf numFmtId="0" fontId="3" fillId="0" borderId="0" xfId="1" applyFont="1" applyAlignment="1">
      <alignment vertical="top" wrapText="1"/>
    </xf>
    <xf numFmtId="164" fontId="0" fillId="0" borderId="0" xfId="0" applyNumberFormat="1"/>
    <xf numFmtId="0" fontId="5" fillId="0" borderId="0" xfId="2"/>
    <xf numFmtId="0" fontId="1" fillId="0" borderId="0" xfId="2" applyFont="1"/>
    <xf numFmtId="0" fontId="5" fillId="0" borderId="0" xfId="2" applyAlignment="1">
      <alignment horizontal="left"/>
    </xf>
    <xf numFmtId="1" fontId="5" fillId="0" borderId="0" xfId="2" applyNumberFormat="1"/>
    <xf numFmtId="1" fontId="5" fillId="0" borderId="0" xfId="2" applyNumberFormat="1" applyAlignment="1">
      <alignment horizontal="left"/>
    </xf>
    <xf numFmtId="0" fontId="4" fillId="0" borderId="0" xfId="0" applyFont="1"/>
    <xf numFmtId="2" fontId="4" fillId="2" borderId="3" xfId="0" applyNumberFormat="1" applyFont="1" applyFill="1" applyBorder="1"/>
    <xf numFmtId="0" fontId="5" fillId="0" borderId="0" xfId="2" applyAlignment="1">
      <alignment horizontal="center"/>
    </xf>
    <xf numFmtId="0" fontId="5" fillId="0" borderId="0" xfId="2"/>
    <xf numFmtId="0" fontId="4" fillId="0" borderId="0" xfId="0" applyFont="1" applyAlignment="1">
      <alignment horizontal="center"/>
    </xf>
    <xf numFmtId="0" fontId="0" fillId="0" borderId="0" xfId="0" applyNumberFormat="1"/>
  </cellXfs>
  <cellStyles count="3">
    <cellStyle name="Normale" xfId="0" builtinId="0"/>
    <cellStyle name="Normale 2" xfId="1" xr:uid="{1BCC174A-E084-41D5-8F07-56D1153AACE0}"/>
    <cellStyle name="Normale 3" xfId="2" xr:uid="{42A5682C-960D-4DA7-8C15-884C2B8ED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U MARCO" refreshedDate="45538.952854861112" createdVersion="8" refreshedVersion="8" minRefreshableVersion="3" recordCount="120" xr:uid="{DD03FA01-0E9C-45D6-9B35-500F4C5A9890}">
  <cacheSource type="worksheet">
    <worksheetSource ref="B1:I121" sheet="Parco_auto_elab"/>
  </cacheSource>
  <cacheFields count="8">
    <cacheField name="REGIONE" numFmtId="0">
      <sharedItems/>
    </cacheField>
    <cacheField name="Area_geografica" numFmtId="0">
      <sharedItems count="5">
        <s v="SUD"/>
        <s v="NORD-EST"/>
        <s v="CENTRO"/>
        <s v="NORD-OVEST"/>
        <s v="ISOLE"/>
      </sharedItems>
    </cacheField>
    <cacheField name="ANNO" numFmtId="0">
      <sharedItems containsSemiMixedTypes="0" containsString="0" containsNumber="1" containsInteger="1" minValue="2018" maxValue="2023" count="6">
        <n v="2018"/>
        <n v="2019"/>
        <n v="2020"/>
        <n v="2021"/>
        <n v="2022"/>
        <n v="2023"/>
      </sharedItems>
    </cacheField>
    <cacheField name="ENDOTERMICO" numFmtId="0">
      <sharedItems containsSemiMixedTypes="0" containsString="0" containsNumber="1" containsInteger="1" minValue="186128" maxValue="6111858"/>
    </cacheField>
    <cacheField name="ELETTRICO" numFmtId="0">
      <sharedItems containsSemiMixedTypes="0" containsString="0" containsNumber="1" containsInteger="1" minValue="22" maxValue="73742"/>
    </cacheField>
    <cacheField name="IBRIDO" numFmtId="0">
      <sharedItems containsSemiMixedTypes="0" containsString="0" containsNumber="1" containsInteger="1" minValue="0" maxValue="444816"/>
    </cacheField>
    <cacheField name="ELETTRIFICATE_EV" numFmtId="0">
      <sharedItems containsSemiMixedTypes="0" containsString="0" containsNumber="1" containsInteger="1" minValue="363" maxValue="489121"/>
    </cacheField>
    <cacheField name="END_EV" numFmtId="0">
      <sharedItems containsSemiMixedTypes="0" containsString="0" containsNumber="1" containsInteger="1" minValue="187005" maxValue="63749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U MARCO" refreshedDate="45541.638749652775" createdVersion="8" refreshedVersion="8" minRefreshableVersion="3" recordCount="105" xr:uid="{2C652C48-5282-4BDF-B5D6-CFE84BCA4811}">
  <cacheSource type="worksheet">
    <worksheetSource ref="A1:D106" sheet="Popolazione_P_BI"/>
  </cacheSource>
  <cacheFields count="4">
    <cacheField name="Regione" numFmtId="0">
      <sharedItems count="21">
        <s v="ABRUZZO"/>
        <s v="BASILICATA"/>
        <s v="CALABRIA"/>
        <s v="CAMPANIA"/>
        <s v="EMILIA ROMAGNA"/>
        <s v="FRIULI 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 ALTO ADIGE"/>
        <s v="UMBRIA"/>
        <s v="VALLE D'AOSTA"/>
        <s v="VENETO"/>
        <s v="ITALIA"/>
      </sharedItems>
    </cacheField>
    <cacheField name="Area_geografica" numFmtId="0">
      <sharedItems count="6">
        <s v="SUD"/>
        <s v="NORD-EST"/>
        <s v="CENTRO"/>
        <s v="NORD-OVEST"/>
        <s v="ISOLE"/>
        <e v="#N/A"/>
      </sharedItems>
    </cacheField>
    <cacheField name="Anno" numFmtId="0">
      <sharedItems containsSemiMixedTypes="0" containsString="0" containsNumber="1" containsInteger="1" minValue="2019" maxValue="2023" count="5">
        <n v="2019"/>
        <n v="2020"/>
        <n v="2021"/>
        <n v="2022"/>
        <n v="2023"/>
      </sharedItems>
    </cacheField>
    <cacheField name="Totale" numFmtId="1">
      <sharedItems containsSemiMixedTypes="0" containsString="0" containsNumber="1" containsInteger="1" minValue="123130" maxValue="598166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s v="ABRUZZO"/>
    <x v="0"/>
    <x v="0"/>
    <n v="878711"/>
    <n v="2865"/>
    <n v="0"/>
    <n v="2865"/>
    <n v="881576"/>
  </r>
  <r>
    <s v="BASILICATA"/>
    <x v="0"/>
    <x v="0"/>
    <n v="375959"/>
    <n v="510"/>
    <n v="0"/>
    <n v="510"/>
    <n v="376469"/>
  </r>
  <r>
    <s v="CALABRIA"/>
    <x v="0"/>
    <x v="0"/>
    <n v="1278870"/>
    <n v="2065"/>
    <n v="0"/>
    <n v="2065"/>
    <n v="1280935"/>
  </r>
  <r>
    <s v="CAMPANIA"/>
    <x v="0"/>
    <x v="0"/>
    <n v="3485048"/>
    <n v="4448"/>
    <n v="0"/>
    <n v="4448"/>
    <n v="3489496"/>
  </r>
  <r>
    <s v="EMILIA ROMAGNA"/>
    <x v="1"/>
    <x v="0"/>
    <n v="2850260"/>
    <n v="29666"/>
    <n v="0"/>
    <n v="29666"/>
    <n v="2879926"/>
  </r>
  <r>
    <s v="FRIULI VENEZIA GIULIA"/>
    <x v="1"/>
    <x v="0"/>
    <n v="794855"/>
    <n v="5955"/>
    <n v="0"/>
    <n v="5955"/>
    <n v="800810"/>
  </r>
  <r>
    <s v="LAZIO"/>
    <x v="2"/>
    <x v="0"/>
    <n v="3735967"/>
    <n v="33990"/>
    <n v="0"/>
    <n v="33990"/>
    <n v="3769957"/>
  </r>
  <r>
    <s v="LIGURIA"/>
    <x v="3"/>
    <x v="0"/>
    <n v="836509"/>
    <n v="5069"/>
    <n v="0"/>
    <n v="5069"/>
    <n v="841578"/>
  </r>
  <r>
    <s v="LOMBARDIA"/>
    <x v="3"/>
    <x v="0"/>
    <n v="6071867"/>
    <n v="73742"/>
    <n v="0"/>
    <n v="73742"/>
    <n v="6145609"/>
  </r>
  <r>
    <s v="MARCHE"/>
    <x v="2"/>
    <x v="0"/>
    <n v="1022697"/>
    <n v="4252"/>
    <n v="0"/>
    <n v="4252"/>
    <n v="1026949"/>
  </r>
  <r>
    <s v="MOLISE"/>
    <x v="0"/>
    <x v="0"/>
    <n v="212867"/>
    <n v="363"/>
    <n v="0"/>
    <n v="363"/>
    <n v="213230"/>
  </r>
  <r>
    <s v="PIEMONTE"/>
    <x v="3"/>
    <x v="0"/>
    <n v="2918639"/>
    <n v="20245"/>
    <n v="0"/>
    <n v="20245"/>
    <n v="2938884"/>
  </r>
  <r>
    <s v="PUGLIA"/>
    <x v="0"/>
    <x v="0"/>
    <n v="2364954"/>
    <n v="4647"/>
    <n v="0"/>
    <n v="4647"/>
    <n v="2369601"/>
  </r>
  <r>
    <s v="SARDEGNA"/>
    <x v="4"/>
    <x v="0"/>
    <n v="1050821"/>
    <n v="2818"/>
    <n v="0"/>
    <n v="2818"/>
    <n v="1053639"/>
  </r>
  <r>
    <s v="SICILIA"/>
    <x v="4"/>
    <x v="0"/>
    <n v="3301070"/>
    <n v="5726"/>
    <n v="0"/>
    <n v="5726"/>
    <n v="3306796"/>
  </r>
  <r>
    <s v="TOSCANA"/>
    <x v="2"/>
    <x v="0"/>
    <n v="2518692"/>
    <n v="15287"/>
    <n v="0"/>
    <n v="15287"/>
    <n v="2533979"/>
  </r>
  <r>
    <s v="TRENTINO ALTO ADIGE"/>
    <x v="1"/>
    <x v="0"/>
    <n v="1104492"/>
    <n v="12486"/>
    <n v="0"/>
    <n v="12486"/>
    <n v="1116978"/>
  </r>
  <r>
    <s v="UMBRIA"/>
    <x v="2"/>
    <x v="0"/>
    <n v="635819"/>
    <n v="2806"/>
    <n v="0"/>
    <n v="2806"/>
    <n v="638625"/>
  </r>
  <r>
    <s v="VALLE D'AOSTA"/>
    <x v="3"/>
    <x v="0"/>
    <n v="186128"/>
    <n v="877"/>
    <n v="0"/>
    <n v="877"/>
    <n v="187005"/>
  </r>
  <r>
    <s v="VENETO"/>
    <x v="1"/>
    <x v="0"/>
    <n v="3120512"/>
    <n v="28823"/>
    <n v="0"/>
    <n v="28823"/>
    <n v="3149335"/>
  </r>
  <r>
    <s v="ABRUZZO"/>
    <x v="0"/>
    <x v="1"/>
    <n v="887634"/>
    <n v="187"/>
    <n v="4065"/>
    <n v="4252"/>
    <n v="891886"/>
  </r>
  <r>
    <s v="BASILICATA"/>
    <x v="0"/>
    <x v="1"/>
    <n v="378019"/>
    <n v="52"/>
    <n v="748"/>
    <n v="800"/>
    <n v="378819"/>
  </r>
  <r>
    <s v="CALABRIA"/>
    <x v="0"/>
    <x v="1"/>
    <n v="1299327"/>
    <n v="115"/>
    <n v="2860"/>
    <n v="2975"/>
    <n v="1302302"/>
  </r>
  <r>
    <s v="CAMPANIA"/>
    <x v="0"/>
    <x v="1"/>
    <n v="3535104"/>
    <n v="421"/>
    <n v="6517"/>
    <n v="6938"/>
    <n v="3542042"/>
  </r>
  <r>
    <s v="EMILIA ROMAGNA"/>
    <x v="1"/>
    <x v="1"/>
    <n v="2877342"/>
    <n v="1542"/>
    <n v="39245"/>
    <n v="40787"/>
    <n v="2918129"/>
  </r>
  <r>
    <s v="FRIULI VENEZIA GIULIA"/>
    <x v="1"/>
    <x v="1"/>
    <n v="798259"/>
    <n v="349"/>
    <n v="8250"/>
    <n v="8599"/>
    <n v="806858"/>
  </r>
  <r>
    <s v="LAZIO"/>
    <x v="2"/>
    <x v="1"/>
    <n v="3772332"/>
    <n v="2626"/>
    <n v="43414"/>
    <n v="46040"/>
    <n v="3818372"/>
  </r>
  <r>
    <s v="LIGURIA"/>
    <x v="3"/>
    <x v="1"/>
    <n v="838148"/>
    <n v="309"/>
    <n v="7145"/>
    <n v="7454"/>
    <n v="845602"/>
  </r>
  <r>
    <s v="LOMBARDIA"/>
    <x v="3"/>
    <x v="1"/>
    <n v="6111858"/>
    <n v="3954"/>
    <n v="96667"/>
    <n v="100621"/>
    <n v="6212479"/>
  </r>
  <r>
    <s v="MARCHE"/>
    <x v="2"/>
    <x v="1"/>
    <n v="1030353"/>
    <n v="273"/>
    <n v="5978"/>
    <n v="6251"/>
    <n v="1036604"/>
  </r>
  <r>
    <s v="MOLISE"/>
    <x v="0"/>
    <x v="1"/>
    <n v="214249"/>
    <n v="22"/>
    <n v="514"/>
    <n v="536"/>
    <n v="214785"/>
  </r>
  <r>
    <s v="PIEMONTE"/>
    <x v="3"/>
    <x v="1"/>
    <n v="2909783"/>
    <n v="1374"/>
    <n v="26865"/>
    <n v="28239"/>
    <n v="2938022"/>
  </r>
  <r>
    <s v="PUGLIA"/>
    <x v="0"/>
    <x v="1"/>
    <n v="2395968"/>
    <n v="324"/>
    <n v="6729"/>
    <n v="7053"/>
    <n v="2403021"/>
  </r>
  <r>
    <s v="SARDEGNA"/>
    <x v="4"/>
    <x v="1"/>
    <n v="1066601"/>
    <n v="253"/>
    <n v="3824"/>
    <n v="4077"/>
    <n v="1070678"/>
  </r>
  <r>
    <s v="SICILIA"/>
    <x v="4"/>
    <x v="1"/>
    <n v="3346295"/>
    <n v="440"/>
    <n v="7756"/>
    <n v="8196"/>
    <n v="3354491"/>
  </r>
  <r>
    <s v="TOSCANA"/>
    <x v="2"/>
    <x v="1"/>
    <n v="2556406"/>
    <n v="2812"/>
    <n v="18700"/>
    <n v="21512"/>
    <n v="2577918"/>
  </r>
  <r>
    <s v="TRENTINO ALTO ADIGE"/>
    <x v="1"/>
    <x v="1"/>
    <n v="1156276"/>
    <n v="5606"/>
    <n v="11287"/>
    <n v="16893"/>
    <n v="1173169"/>
  </r>
  <r>
    <s v="UMBRIA"/>
    <x v="2"/>
    <x v="1"/>
    <n v="640279"/>
    <n v="190"/>
    <n v="3827"/>
    <n v="4017"/>
    <n v="644296"/>
  </r>
  <r>
    <s v="VALLE D'AOSTA"/>
    <x v="3"/>
    <x v="1"/>
    <n v="212609"/>
    <n v="66"/>
    <n v="1229"/>
    <n v="1295"/>
    <n v="213904"/>
  </r>
  <r>
    <s v="VENETO"/>
    <x v="1"/>
    <x v="1"/>
    <n v="3144466"/>
    <n v="1813"/>
    <n v="38948"/>
    <n v="40761"/>
    <n v="3185227"/>
  </r>
  <r>
    <s v="ABRUZZO"/>
    <x v="0"/>
    <x v="2"/>
    <n v="890510"/>
    <n v="489"/>
    <n v="7596"/>
    <n v="8085"/>
    <n v="898595"/>
  </r>
  <r>
    <s v="BASILICATA"/>
    <x v="0"/>
    <x v="2"/>
    <n v="379213"/>
    <n v="127"/>
    <n v="1787"/>
    <n v="1914"/>
    <n v="381127"/>
  </r>
  <r>
    <s v="CALABRIA"/>
    <x v="0"/>
    <x v="2"/>
    <n v="1312884"/>
    <n v="317"/>
    <n v="5873"/>
    <n v="6190"/>
    <n v="1319074"/>
  </r>
  <r>
    <s v="CAMPANIA"/>
    <x v="0"/>
    <x v="2"/>
    <n v="3558271"/>
    <n v="992"/>
    <n v="13657"/>
    <n v="14649"/>
    <n v="3572920"/>
  </r>
  <r>
    <s v="EMILIA ROMAGNA"/>
    <x v="1"/>
    <x v="2"/>
    <n v="2868197"/>
    <n v="3522"/>
    <n v="59089"/>
    <n v="62611"/>
    <n v="2930808"/>
  </r>
  <r>
    <s v="FRIULI VENEZIA GIULIA"/>
    <x v="1"/>
    <x v="2"/>
    <n v="792923"/>
    <n v="1032"/>
    <n v="14467"/>
    <n v="15499"/>
    <n v="808422"/>
  </r>
  <r>
    <s v="LAZIO"/>
    <x v="2"/>
    <x v="2"/>
    <n v="3745641"/>
    <n v="5789"/>
    <n v="68058"/>
    <n v="73847"/>
    <n v="3819488"/>
  </r>
  <r>
    <s v="LIGURIA"/>
    <x v="3"/>
    <x v="2"/>
    <n v="830761"/>
    <n v="715"/>
    <n v="13998"/>
    <n v="14713"/>
    <n v="845474"/>
  </r>
  <r>
    <s v="LOMBARDIA"/>
    <x v="3"/>
    <x v="2"/>
    <n v="6076640"/>
    <n v="10356"/>
    <n v="144943"/>
    <n v="155299"/>
    <n v="6231939"/>
  </r>
  <r>
    <s v="MARCHE"/>
    <x v="2"/>
    <x v="2"/>
    <n v="1029213"/>
    <n v="791"/>
    <n v="10936"/>
    <n v="11727"/>
    <n v="1040940"/>
  </r>
  <r>
    <s v="MOLISE"/>
    <x v="0"/>
    <x v="2"/>
    <n v="214335"/>
    <n v="56"/>
    <n v="1007"/>
    <n v="1063"/>
    <n v="215398"/>
  </r>
  <r>
    <s v="PIEMONTE"/>
    <x v="3"/>
    <x v="2"/>
    <n v="2864648"/>
    <n v="3886"/>
    <n v="47153"/>
    <n v="51039"/>
    <n v="2915687"/>
  </r>
  <r>
    <s v="PUGLIA"/>
    <x v="0"/>
    <x v="2"/>
    <n v="2410502"/>
    <n v="777"/>
    <n v="13027"/>
    <n v="13804"/>
    <n v="2424306"/>
  </r>
  <r>
    <s v="SARDEGNA"/>
    <x v="4"/>
    <x v="2"/>
    <n v="1072695"/>
    <n v="730"/>
    <n v="6945"/>
    <n v="7675"/>
    <n v="1080370"/>
  </r>
  <r>
    <s v="SICILIA"/>
    <x v="4"/>
    <x v="2"/>
    <n v="3373255"/>
    <n v="1057"/>
    <n v="15461"/>
    <n v="16518"/>
    <n v="3389773"/>
  </r>
  <r>
    <s v="TOSCANA"/>
    <x v="2"/>
    <x v="2"/>
    <n v="2559766"/>
    <n v="5165"/>
    <n v="32580"/>
    <n v="37745"/>
    <n v="2597511"/>
  </r>
  <r>
    <s v="TRENTINO ALTO ADIGE"/>
    <x v="1"/>
    <x v="2"/>
    <n v="1134535"/>
    <n v="12421"/>
    <n v="16014"/>
    <n v="28435"/>
    <n v="1162970"/>
  </r>
  <r>
    <s v="UMBRIA"/>
    <x v="2"/>
    <x v="2"/>
    <n v="639518"/>
    <n v="437"/>
    <n v="6791"/>
    <n v="7228"/>
    <n v="646746"/>
  </r>
  <r>
    <s v="VALLE D'AOSTA"/>
    <x v="3"/>
    <x v="2"/>
    <n v="218219"/>
    <n v="254"/>
    <n v="3248"/>
    <n v="3502"/>
    <n v="221721"/>
  </r>
  <r>
    <s v="VENETO"/>
    <x v="1"/>
    <x v="2"/>
    <n v="3133836"/>
    <n v="4166"/>
    <n v="60098"/>
    <n v="64264"/>
    <n v="3198100"/>
  </r>
  <r>
    <s v="ABRUZZO"/>
    <x v="0"/>
    <x v="3"/>
    <n v="883435"/>
    <n v="1347"/>
    <n v="15027"/>
    <n v="16374"/>
    <n v="899809"/>
  </r>
  <r>
    <s v="BASILICATA"/>
    <x v="0"/>
    <x v="3"/>
    <n v="378031"/>
    <n v="387"/>
    <n v="4051"/>
    <n v="4438"/>
    <n v="382469"/>
  </r>
  <r>
    <s v="CALABRIA"/>
    <x v="0"/>
    <x v="3"/>
    <n v="1314739"/>
    <n v="923"/>
    <n v="13733"/>
    <n v="14656"/>
    <n v="1329395"/>
  </r>
  <r>
    <s v="CAMPANIA"/>
    <x v="0"/>
    <x v="3"/>
    <n v="3550163"/>
    <n v="2945"/>
    <n v="30541"/>
    <n v="33486"/>
    <n v="3583649"/>
  </r>
  <r>
    <s v="EMILIA ROMAGNA"/>
    <x v="1"/>
    <x v="3"/>
    <n v="2832729"/>
    <n v="7927"/>
    <n v="92774"/>
    <n v="100701"/>
    <n v="2933430"/>
  </r>
  <r>
    <s v="FRIULI VENEZIA GIULIA"/>
    <x v="1"/>
    <x v="3"/>
    <n v="782543"/>
    <n v="2219"/>
    <n v="23756"/>
    <n v="25975"/>
    <n v="808518"/>
  </r>
  <r>
    <s v="LAZIO"/>
    <x v="2"/>
    <x v="3"/>
    <n v="3686542"/>
    <n v="12268"/>
    <n v="116096"/>
    <n v="128364"/>
    <n v="3814906"/>
  </r>
  <r>
    <s v="LIGURIA"/>
    <x v="3"/>
    <x v="3"/>
    <n v="815385"/>
    <n v="1634"/>
    <n v="26799"/>
    <n v="28433"/>
    <n v="843818"/>
  </r>
  <r>
    <s v="LOMBARDIA"/>
    <x v="3"/>
    <x v="3"/>
    <n v="5964080"/>
    <n v="23429"/>
    <n v="234592"/>
    <n v="258021"/>
    <n v="6222101"/>
  </r>
  <r>
    <s v="MARCHE"/>
    <x v="2"/>
    <x v="3"/>
    <n v="1018161"/>
    <n v="2072"/>
    <n v="19586"/>
    <n v="21658"/>
    <n v="1039819"/>
  </r>
  <r>
    <s v="MOLISE"/>
    <x v="0"/>
    <x v="3"/>
    <n v="213085"/>
    <n v="168"/>
    <n v="2130"/>
    <n v="2298"/>
    <n v="215383"/>
  </r>
  <r>
    <s v="PIEMONTE"/>
    <x v="3"/>
    <x v="3"/>
    <n v="2782912"/>
    <n v="8652"/>
    <n v="86886"/>
    <n v="95538"/>
    <n v="2878450"/>
  </r>
  <r>
    <s v="PUGLIA"/>
    <x v="0"/>
    <x v="3"/>
    <n v="2406087"/>
    <n v="2285"/>
    <n v="27278"/>
    <n v="29563"/>
    <n v="2435650"/>
  </r>
  <r>
    <s v="SARDEGNA"/>
    <x v="4"/>
    <x v="3"/>
    <n v="1073654"/>
    <n v="1653"/>
    <n v="14590"/>
    <n v="16243"/>
    <n v="1089897"/>
  </r>
  <r>
    <s v="SICILIA"/>
    <x v="4"/>
    <x v="3"/>
    <n v="3380734"/>
    <n v="3096"/>
    <n v="34200"/>
    <n v="37296"/>
    <n v="3418030"/>
  </r>
  <r>
    <s v="TOSCANA"/>
    <x v="2"/>
    <x v="3"/>
    <n v="2507327"/>
    <n v="10482"/>
    <n v="83892"/>
    <n v="94374"/>
    <n v="2601701"/>
  </r>
  <r>
    <s v="TRENTINO ALTO ADIGE"/>
    <x v="1"/>
    <x v="3"/>
    <n v="1116121"/>
    <n v="23274"/>
    <n v="75169"/>
    <n v="98443"/>
    <n v="1214564"/>
  </r>
  <r>
    <s v="UMBRIA"/>
    <x v="2"/>
    <x v="3"/>
    <n v="632130"/>
    <n v="1086"/>
    <n v="11967"/>
    <n v="13053"/>
    <n v="645183"/>
  </r>
  <r>
    <s v="VALLE D'AOSTA"/>
    <x v="3"/>
    <x v="3"/>
    <n v="227640"/>
    <n v="1640"/>
    <n v="20096"/>
    <n v="21736"/>
    <n v="249376"/>
  </r>
  <r>
    <s v="VENETO"/>
    <x v="1"/>
    <x v="3"/>
    <n v="3091528"/>
    <n v="10547"/>
    <n v="98331"/>
    <n v="108878"/>
    <n v="3200406"/>
  </r>
  <r>
    <s v="ABRUZZO"/>
    <x v="0"/>
    <x v="4"/>
    <n v="879012"/>
    <n v="2012"/>
    <n v="22057"/>
    <n v="24069"/>
    <n v="903081"/>
  </r>
  <r>
    <s v="BASILICATA"/>
    <x v="0"/>
    <x v="4"/>
    <n v="376948"/>
    <n v="486"/>
    <n v="5871"/>
    <n v="6357"/>
    <n v="383305"/>
  </r>
  <r>
    <s v="CALABRIA"/>
    <x v="0"/>
    <x v="4"/>
    <n v="1315588"/>
    <n v="1366"/>
    <n v="21167"/>
    <n v="22533"/>
    <n v="1338121"/>
  </r>
  <r>
    <s v="CAMPANIA"/>
    <x v="0"/>
    <x v="4"/>
    <n v="3561284"/>
    <n v="4438"/>
    <n v="47156"/>
    <n v="51594"/>
    <n v="3612878"/>
  </r>
  <r>
    <s v="EMILIA ROMAGNA"/>
    <x v="1"/>
    <x v="4"/>
    <n v="2821053"/>
    <n v="10707"/>
    <n v="129615"/>
    <n v="140322"/>
    <n v="2961375"/>
  </r>
  <r>
    <s v="FRIULI VENEZIA GIULIA"/>
    <x v="1"/>
    <x v="4"/>
    <n v="777987"/>
    <n v="2798"/>
    <n v="31718"/>
    <n v="34516"/>
    <n v="812503"/>
  </r>
  <r>
    <s v="LAZIO"/>
    <x v="2"/>
    <x v="4"/>
    <n v="3666033"/>
    <n v="17604"/>
    <n v="173753"/>
    <n v="191357"/>
    <n v="3857390"/>
  </r>
  <r>
    <s v="LIGURIA"/>
    <x v="3"/>
    <x v="4"/>
    <n v="802549"/>
    <n v="2166"/>
    <n v="38427"/>
    <n v="40593"/>
    <n v="843142"/>
  </r>
  <r>
    <s v="LOMBARDIA"/>
    <x v="3"/>
    <x v="4"/>
    <n v="5913400"/>
    <n v="31429"/>
    <n v="327358"/>
    <n v="358787"/>
    <n v="6272187"/>
  </r>
  <r>
    <s v="MARCHE"/>
    <x v="2"/>
    <x v="4"/>
    <n v="1011709"/>
    <n v="2894"/>
    <n v="28557"/>
    <n v="31451"/>
    <n v="1043160"/>
  </r>
  <r>
    <s v="MOLISE"/>
    <x v="0"/>
    <x v="4"/>
    <n v="211638"/>
    <n v="279"/>
    <n v="3126"/>
    <n v="3405"/>
    <n v="215043"/>
  </r>
  <r>
    <s v="PIEMONTE"/>
    <x v="3"/>
    <x v="4"/>
    <n v="2764476"/>
    <n v="10360"/>
    <n v="125613"/>
    <n v="135973"/>
    <n v="2900449"/>
  </r>
  <r>
    <s v="PUGLIA"/>
    <x v="0"/>
    <x v="4"/>
    <n v="2407911"/>
    <n v="3212"/>
    <n v="40188"/>
    <n v="43400"/>
    <n v="2451311"/>
  </r>
  <r>
    <s v="SARDEGNA"/>
    <x v="4"/>
    <x v="4"/>
    <n v="1073302"/>
    <n v="2309"/>
    <n v="22171"/>
    <n v="24480"/>
    <n v="1097782"/>
  </r>
  <r>
    <s v="SICILIA"/>
    <x v="4"/>
    <x v="4"/>
    <n v="3380738"/>
    <n v="4795"/>
    <n v="52545"/>
    <n v="57340"/>
    <n v="3438078"/>
  </r>
  <r>
    <s v="TOSCANA"/>
    <x v="2"/>
    <x v="4"/>
    <n v="2479654"/>
    <n v="15373"/>
    <n v="139895"/>
    <n v="155268"/>
    <n v="2634922"/>
  </r>
  <r>
    <s v="TRENTINO ALTO ADIGE"/>
    <x v="1"/>
    <x v="4"/>
    <n v="1106746"/>
    <n v="27420"/>
    <n v="142212"/>
    <n v="169632"/>
    <n v="1276378"/>
  </r>
  <r>
    <s v="UMBRIA"/>
    <x v="2"/>
    <x v="4"/>
    <n v="627762"/>
    <n v="1567"/>
    <n v="16978"/>
    <n v="18545"/>
    <n v="646307"/>
  </r>
  <r>
    <s v="VALLE D'AOSTA"/>
    <x v="3"/>
    <x v="4"/>
    <n v="231840"/>
    <n v="3331"/>
    <n v="52780"/>
    <n v="56111"/>
    <n v="287951"/>
  </r>
  <r>
    <s v="VENETO"/>
    <x v="1"/>
    <x v="4"/>
    <n v="3072675"/>
    <n v="13585"/>
    <n v="135433"/>
    <n v="149018"/>
    <n v="3221693"/>
  </r>
  <r>
    <s v="ABRUZZO"/>
    <x v="0"/>
    <x v="5"/>
    <n v="879547"/>
    <n v="2995"/>
    <n v="31160"/>
    <n v="34155"/>
    <n v="913702"/>
  </r>
  <r>
    <s v="BASILICATA"/>
    <x v="0"/>
    <x v="5"/>
    <n v="377865"/>
    <n v="726"/>
    <n v="8317"/>
    <n v="9043"/>
    <n v="386908"/>
  </r>
  <r>
    <s v="CALABRIA"/>
    <x v="0"/>
    <x v="5"/>
    <n v="1324468"/>
    <n v="2021"/>
    <n v="30663"/>
    <n v="32684"/>
    <n v="1357152"/>
  </r>
  <r>
    <s v="CAMPANIA"/>
    <x v="0"/>
    <x v="5"/>
    <n v="3597147"/>
    <n v="6689"/>
    <n v="68936"/>
    <n v="75625"/>
    <n v="3672772"/>
  </r>
  <r>
    <s v="EMILIA ROMAGNA"/>
    <x v="1"/>
    <x v="5"/>
    <n v="2830967"/>
    <n v="15617"/>
    <n v="184845"/>
    <n v="200462"/>
    <n v="3031429"/>
  </r>
  <r>
    <s v="FRIULI VENEZIA GIULIA"/>
    <x v="1"/>
    <x v="5"/>
    <n v="776367"/>
    <n v="3632"/>
    <n v="41676"/>
    <n v="45308"/>
    <n v="821675"/>
  </r>
  <r>
    <s v="LAZIO"/>
    <x v="2"/>
    <x v="5"/>
    <n v="3663797"/>
    <n v="24824"/>
    <n v="248440"/>
    <n v="273264"/>
    <n v="3937061"/>
  </r>
  <r>
    <s v="LIGURIA"/>
    <x v="3"/>
    <x v="5"/>
    <n v="791435"/>
    <n v="3012"/>
    <n v="53245"/>
    <n v="56257"/>
    <n v="847692"/>
  </r>
  <r>
    <s v="LOMBARDIA"/>
    <x v="3"/>
    <x v="5"/>
    <n v="5885783"/>
    <n v="44305"/>
    <n v="444816"/>
    <n v="489121"/>
    <n v="6374904"/>
  </r>
  <r>
    <s v="MARCHE"/>
    <x v="2"/>
    <x v="5"/>
    <n v="1011777"/>
    <n v="4031"/>
    <n v="38934"/>
    <n v="42965"/>
    <n v="1054742"/>
  </r>
  <r>
    <s v="MOLISE"/>
    <x v="0"/>
    <x v="5"/>
    <n v="212728"/>
    <n v="418"/>
    <n v="4475"/>
    <n v="4893"/>
    <n v="217621"/>
  </r>
  <r>
    <s v="PIEMONTE"/>
    <x v="3"/>
    <x v="5"/>
    <n v="2777705"/>
    <n v="14582"/>
    <n v="204834"/>
    <n v="219416"/>
    <n v="2997121"/>
  </r>
  <r>
    <s v="PUGLIA"/>
    <x v="0"/>
    <x v="5"/>
    <n v="2425764"/>
    <n v="4701"/>
    <n v="56572"/>
    <n v="61273"/>
    <n v="2487037"/>
  </r>
  <r>
    <s v="SARDEGNA"/>
    <x v="4"/>
    <x v="5"/>
    <n v="1077299"/>
    <n v="2997"/>
    <n v="31415"/>
    <n v="34412"/>
    <n v="1111711"/>
  </r>
  <r>
    <s v="SICILIA"/>
    <x v="4"/>
    <x v="5"/>
    <n v="3391908"/>
    <n v="6902"/>
    <n v="74329"/>
    <n v="81231"/>
    <n v="3473139"/>
  </r>
  <r>
    <s v="TOSCANA"/>
    <x v="2"/>
    <x v="5"/>
    <n v="2457608"/>
    <n v="21247"/>
    <n v="215093"/>
    <n v="236340"/>
    <n v="2693948"/>
  </r>
  <r>
    <s v="TRENTINO ALTO ADIGE"/>
    <x v="1"/>
    <x v="5"/>
    <n v="1080277"/>
    <n v="35746"/>
    <n v="204695"/>
    <n v="240441"/>
    <n v="1320718"/>
  </r>
  <r>
    <s v="UMBRIA"/>
    <x v="2"/>
    <x v="5"/>
    <n v="627608"/>
    <n v="2113"/>
    <n v="23050"/>
    <n v="25163"/>
    <n v="652771"/>
  </r>
  <r>
    <s v="VALLE D'AOSTA"/>
    <x v="3"/>
    <x v="5"/>
    <n v="214999"/>
    <n v="4343"/>
    <n v="62677"/>
    <n v="67020"/>
    <n v="282019"/>
  </r>
  <r>
    <s v="VENETO"/>
    <x v="1"/>
    <x v="5"/>
    <n v="3062838"/>
    <n v="18639"/>
    <n v="183762"/>
    <n v="202401"/>
    <n v="326523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n v="1300645"/>
  </r>
  <r>
    <x v="1"/>
    <x v="0"/>
    <x v="0"/>
    <n v="558587"/>
  </r>
  <r>
    <x v="2"/>
    <x v="0"/>
    <x v="0"/>
    <n v="1912021"/>
  </r>
  <r>
    <x v="3"/>
    <x v="0"/>
    <x v="0"/>
    <n v="5740291"/>
  </r>
  <r>
    <x v="4"/>
    <x v="1"/>
    <x v="0"/>
    <n v="4459453"/>
  </r>
  <r>
    <x v="5"/>
    <x v="1"/>
    <x v="0"/>
    <n v="1210414"/>
  </r>
  <r>
    <x v="6"/>
    <x v="2"/>
    <x v="0"/>
    <n v="5773076"/>
  </r>
  <r>
    <x v="7"/>
    <x v="3"/>
    <x v="0"/>
    <n v="1532980"/>
  </r>
  <r>
    <x v="8"/>
    <x v="3"/>
    <x v="0"/>
    <n v="10010833"/>
  </r>
  <r>
    <x v="9"/>
    <x v="2"/>
    <x v="0"/>
    <n v="1520321"/>
  </r>
  <r>
    <x v="10"/>
    <x v="0"/>
    <x v="0"/>
    <n v="303790"/>
  </r>
  <r>
    <x v="11"/>
    <x v="3"/>
    <x v="0"/>
    <n v="4328565"/>
  </r>
  <r>
    <x v="12"/>
    <x v="0"/>
    <x v="0"/>
    <n v="3975528"/>
  </r>
  <r>
    <x v="13"/>
    <x v="4"/>
    <x v="0"/>
    <n v="1622257"/>
  </r>
  <r>
    <x v="14"/>
    <x v="4"/>
    <x v="0"/>
    <n v="4908548"/>
  </r>
  <r>
    <x v="15"/>
    <x v="2"/>
    <x v="0"/>
    <n v="3701343"/>
  </r>
  <r>
    <x v="16"/>
    <x v="1"/>
    <x v="0"/>
    <n v="1074034"/>
  </r>
  <r>
    <x v="17"/>
    <x v="2"/>
    <x v="0"/>
    <n v="873744"/>
  </r>
  <r>
    <x v="18"/>
    <x v="3"/>
    <x v="0"/>
    <n v="125653"/>
  </r>
  <r>
    <x v="19"/>
    <x v="1"/>
    <x v="0"/>
    <n v="4884590"/>
  </r>
  <r>
    <x v="20"/>
    <x v="5"/>
    <x v="0"/>
    <n v="59816673"/>
  </r>
  <r>
    <x v="0"/>
    <x v="0"/>
    <x v="1"/>
    <n v="1293941"/>
  </r>
  <r>
    <x v="1"/>
    <x v="0"/>
    <x v="1"/>
    <n v="553254"/>
  </r>
  <r>
    <x v="2"/>
    <x v="0"/>
    <x v="1"/>
    <n v="1894110"/>
  </r>
  <r>
    <x v="3"/>
    <x v="0"/>
    <x v="1"/>
    <n v="5712143"/>
  </r>
  <r>
    <x v="4"/>
    <x v="1"/>
    <x v="1"/>
    <n v="4464119"/>
  </r>
  <r>
    <x v="5"/>
    <x v="1"/>
    <x v="1"/>
    <n v="1206216"/>
  </r>
  <r>
    <x v="6"/>
    <x v="2"/>
    <x v="1"/>
    <n v="5755700"/>
  </r>
  <r>
    <x v="7"/>
    <x v="3"/>
    <x v="1"/>
    <n v="1524826"/>
  </r>
  <r>
    <x v="8"/>
    <x v="3"/>
    <x v="1"/>
    <n v="10027602"/>
  </r>
  <r>
    <x v="9"/>
    <x v="2"/>
    <x v="1"/>
    <n v="1512672"/>
  </r>
  <r>
    <x v="10"/>
    <x v="0"/>
    <x v="1"/>
    <n v="300516"/>
  </r>
  <r>
    <x v="11"/>
    <x v="3"/>
    <x v="1"/>
    <n v="4311217"/>
  </r>
  <r>
    <x v="12"/>
    <x v="0"/>
    <x v="1"/>
    <n v="3953305"/>
  </r>
  <r>
    <x v="13"/>
    <x v="4"/>
    <x v="1"/>
    <n v="1611621"/>
  </r>
  <r>
    <x v="14"/>
    <x v="4"/>
    <x v="1"/>
    <n v="4875290"/>
  </r>
  <r>
    <x v="15"/>
    <x v="2"/>
    <x v="1"/>
    <n v="3692555"/>
  </r>
  <r>
    <x v="16"/>
    <x v="1"/>
    <x v="1"/>
    <n v="1078069"/>
  </r>
  <r>
    <x v="17"/>
    <x v="2"/>
    <x v="1"/>
    <n v="870165"/>
  </r>
  <r>
    <x v="18"/>
    <x v="3"/>
    <x v="1"/>
    <n v="125034"/>
  </r>
  <r>
    <x v="19"/>
    <x v="1"/>
    <x v="1"/>
    <n v="4879133"/>
  </r>
  <r>
    <x v="20"/>
    <x v="5"/>
    <x v="1"/>
    <n v="59641488"/>
  </r>
  <r>
    <x v="0"/>
    <x v="0"/>
    <x v="2"/>
    <n v="1281012"/>
  </r>
  <r>
    <x v="1"/>
    <x v="0"/>
    <x v="2"/>
    <n v="545130"/>
  </r>
  <r>
    <x v="2"/>
    <x v="0"/>
    <x v="2"/>
    <n v="1860601"/>
  </r>
  <r>
    <x v="3"/>
    <x v="0"/>
    <x v="2"/>
    <n v="5624260"/>
  </r>
  <r>
    <x v="4"/>
    <x v="1"/>
    <x v="2"/>
    <n v="4438937"/>
  </r>
  <r>
    <x v="5"/>
    <x v="1"/>
    <x v="2"/>
    <n v="1201510"/>
  </r>
  <r>
    <x v="6"/>
    <x v="2"/>
    <x v="2"/>
    <n v="5730399"/>
  </r>
  <r>
    <x v="7"/>
    <x v="3"/>
    <x v="2"/>
    <n v="1518495"/>
  </r>
  <r>
    <x v="8"/>
    <x v="3"/>
    <x v="2"/>
    <n v="9981554"/>
  </r>
  <r>
    <x v="9"/>
    <x v="2"/>
    <x v="2"/>
    <n v="1498236"/>
  </r>
  <r>
    <x v="10"/>
    <x v="0"/>
    <x v="2"/>
    <n v="294294"/>
  </r>
  <r>
    <x v="11"/>
    <x v="3"/>
    <x v="2"/>
    <n v="4274945"/>
  </r>
  <r>
    <x v="12"/>
    <x v="0"/>
    <x v="2"/>
    <n v="3933777"/>
  </r>
  <r>
    <x v="13"/>
    <x v="4"/>
    <x v="2"/>
    <n v="1590044"/>
  </r>
  <r>
    <x v="14"/>
    <x v="4"/>
    <x v="2"/>
    <n v="4833705"/>
  </r>
  <r>
    <x v="15"/>
    <x v="2"/>
    <x v="2"/>
    <n v="3692865"/>
  </r>
  <r>
    <x v="16"/>
    <x v="1"/>
    <x v="2"/>
    <n v="1077078"/>
  </r>
  <r>
    <x v="17"/>
    <x v="2"/>
    <x v="2"/>
    <n v="865452"/>
  </r>
  <r>
    <x v="18"/>
    <x v="3"/>
    <x v="2"/>
    <n v="124089"/>
  </r>
  <r>
    <x v="19"/>
    <x v="1"/>
    <x v="2"/>
    <n v="4869830"/>
  </r>
  <r>
    <x v="20"/>
    <x v="5"/>
    <x v="2"/>
    <n v="59236213"/>
  </r>
  <r>
    <x v="0"/>
    <x v="0"/>
    <x v="3"/>
    <n v="1275950"/>
  </r>
  <r>
    <x v="1"/>
    <x v="0"/>
    <x v="3"/>
    <n v="541168"/>
  </r>
  <r>
    <x v="2"/>
    <x v="0"/>
    <x v="3"/>
    <n v="1855454"/>
  </r>
  <r>
    <x v="3"/>
    <x v="0"/>
    <x v="3"/>
    <n v="5624420"/>
  </r>
  <r>
    <x v="4"/>
    <x v="1"/>
    <x v="3"/>
    <n v="4425366"/>
  </r>
  <r>
    <x v="5"/>
    <x v="1"/>
    <x v="3"/>
    <n v="1194647"/>
  </r>
  <r>
    <x v="6"/>
    <x v="2"/>
    <x v="3"/>
    <n v="5714882"/>
  </r>
  <r>
    <x v="7"/>
    <x v="3"/>
    <x v="3"/>
    <n v="1509227"/>
  </r>
  <r>
    <x v="8"/>
    <x v="3"/>
    <x v="3"/>
    <n v="9943004"/>
  </r>
  <r>
    <x v="9"/>
    <x v="2"/>
    <x v="3"/>
    <n v="1487150"/>
  </r>
  <r>
    <x v="10"/>
    <x v="0"/>
    <x v="3"/>
    <n v="292150"/>
  </r>
  <r>
    <x v="11"/>
    <x v="3"/>
    <x v="3"/>
    <n v="4256350"/>
  </r>
  <r>
    <x v="12"/>
    <x v="0"/>
    <x v="3"/>
    <n v="3922941"/>
  </r>
  <r>
    <x v="13"/>
    <x v="4"/>
    <x v="3"/>
    <n v="1587413"/>
  </r>
  <r>
    <x v="14"/>
    <x v="4"/>
    <x v="3"/>
    <n v="4833329"/>
  </r>
  <r>
    <x v="15"/>
    <x v="2"/>
    <x v="3"/>
    <n v="3663191"/>
  </r>
  <r>
    <x v="16"/>
    <x v="1"/>
    <x v="3"/>
    <n v="1073574"/>
  </r>
  <r>
    <x v="17"/>
    <x v="2"/>
    <x v="3"/>
    <n v="858812"/>
  </r>
  <r>
    <x v="18"/>
    <x v="3"/>
    <x v="3"/>
    <n v="123360"/>
  </r>
  <r>
    <x v="19"/>
    <x v="1"/>
    <x v="3"/>
    <n v="4847745"/>
  </r>
  <r>
    <x v="20"/>
    <x v="5"/>
    <x v="3"/>
    <n v="59030133"/>
  </r>
  <r>
    <x v="0"/>
    <x v="0"/>
    <x v="4"/>
    <n v="1272627"/>
  </r>
  <r>
    <x v="1"/>
    <x v="0"/>
    <x v="4"/>
    <n v="537577"/>
  </r>
  <r>
    <x v="2"/>
    <x v="0"/>
    <x v="4"/>
    <n v="1846610"/>
  </r>
  <r>
    <x v="3"/>
    <x v="0"/>
    <x v="4"/>
    <n v="5609536"/>
  </r>
  <r>
    <x v="4"/>
    <x v="1"/>
    <x v="4"/>
    <n v="4437578"/>
  </r>
  <r>
    <x v="5"/>
    <x v="1"/>
    <x v="4"/>
    <n v="1194248"/>
  </r>
  <r>
    <x v="6"/>
    <x v="2"/>
    <x v="4"/>
    <n v="5720536"/>
  </r>
  <r>
    <x v="7"/>
    <x v="3"/>
    <x v="4"/>
    <n v="1507636"/>
  </r>
  <r>
    <x v="8"/>
    <x v="3"/>
    <x v="4"/>
    <n v="9976509"/>
  </r>
  <r>
    <x v="9"/>
    <x v="2"/>
    <x v="4"/>
    <n v="1484298"/>
  </r>
  <r>
    <x v="10"/>
    <x v="0"/>
    <x v="4"/>
    <n v="290636"/>
  </r>
  <r>
    <x v="11"/>
    <x v="3"/>
    <x v="4"/>
    <n v="4251351"/>
  </r>
  <r>
    <x v="12"/>
    <x v="0"/>
    <x v="4"/>
    <n v="3907683"/>
  </r>
  <r>
    <x v="13"/>
    <x v="4"/>
    <x v="4"/>
    <n v="1578146"/>
  </r>
  <r>
    <x v="14"/>
    <x v="4"/>
    <x v="4"/>
    <n v="4814016"/>
  </r>
  <r>
    <x v="15"/>
    <x v="2"/>
    <x v="4"/>
    <n v="3661981"/>
  </r>
  <r>
    <x v="16"/>
    <x v="1"/>
    <x v="4"/>
    <n v="1077143"/>
  </r>
  <r>
    <x v="17"/>
    <x v="2"/>
    <x v="4"/>
    <n v="856407"/>
  </r>
  <r>
    <x v="18"/>
    <x v="3"/>
    <x v="4"/>
    <n v="123130"/>
  </r>
  <r>
    <x v="19"/>
    <x v="1"/>
    <x v="4"/>
    <n v="4849553"/>
  </r>
  <r>
    <x v="20"/>
    <x v="5"/>
    <x v="4"/>
    <n v="58997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74EE13-CAE1-420D-85A1-D72D007FDA8B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1:H8" firstHeaderRow="1" firstDataRow="2" firstDataCol="1"/>
  <pivotFields count="8">
    <pivotField showAll="0"/>
    <pivotField axis="axisRow" showAll="0">
      <items count="6">
        <item x="2"/>
        <item x="4"/>
        <item x="1"/>
        <item x="3"/>
        <item x="0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a di ELETTRIFICATE_EV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C186E4-3469-48DE-9CEE-492A091396A2}" name="Tabella pivot2" cacheId="1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G11" firstHeaderRow="1" firstDataRow="2" firstDataCol="1"/>
  <pivotFields count="4">
    <pivotField showAll="0">
      <items count="22">
        <item x="0"/>
        <item x="1"/>
        <item x="2"/>
        <item x="3"/>
        <item x="4"/>
        <item x="5"/>
        <item x="20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>
      <items count="7">
        <item x="2"/>
        <item x="4"/>
        <item x="1"/>
        <item x="3"/>
        <item x="0"/>
        <item x="5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numFmtI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a di Total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58DAC-BEC2-4A72-8CB9-65A271043109}">
  <sheetPr>
    <tabColor rgb="FF00B050"/>
  </sheetPr>
  <dimension ref="A1:H23"/>
  <sheetViews>
    <sheetView workbookViewId="0">
      <selection activeCell="C15" sqref="C15"/>
    </sheetView>
  </sheetViews>
  <sheetFormatPr defaultColWidth="9.140625" defaultRowHeight="15" x14ac:dyDescent="0.25"/>
  <cols>
    <col min="1" max="1" width="13.140625" style="15" bestFit="1" customWidth="1"/>
    <col min="2" max="2" width="37.85546875" style="15" customWidth="1"/>
    <col min="3" max="3" width="10.85546875" style="15" customWidth="1"/>
    <col min="4" max="16384" width="9.140625" style="15"/>
  </cols>
  <sheetData>
    <row r="1" spans="1:8" x14ac:dyDescent="0.25">
      <c r="A1" s="22" t="s">
        <v>102</v>
      </c>
      <c r="B1" s="22"/>
      <c r="C1" s="22"/>
      <c r="D1" s="22"/>
      <c r="E1" s="22"/>
      <c r="F1" s="22"/>
      <c r="G1" s="22"/>
      <c r="H1" s="22"/>
    </row>
    <row r="2" spans="1:8" x14ac:dyDescent="0.25">
      <c r="A2" s="16" t="s">
        <v>103</v>
      </c>
      <c r="B2" s="16" t="s">
        <v>35</v>
      </c>
      <c r="C2" s="16">
        <v>2019</v>
      </c>
      <c r="D2" s="16">
        <v>2020</v>
      </c>
      <c r="E2" s="16">
        <v>2021</v>
      </c>
      <c r="F2" s="16">
        <v>2022</v>
      </c>
      <c r="G2" s="16">
        <v>2023</v>
      </c>
      <c r="H2" s="16">
        <v>2024</v>
      </c>
    </row>
    <row r="3" spans="1:8" x14ac:dyDescent="0.25">
      <c r="A3" s="17" t="s">
        <v>104</v>
      </c>
      <c r="B3" s="15" t="s">
        <v>37</v>
      </c>
      <c r="C3" s="18">
        <v>4328565</v>
      </c>
      <c r="D3" s="18">
        <v>4311217</v>
      </c>
      <c r="E3" s="18">
        <v>4274945</v>
      </c>
      <c r="F3" s="18">
        <v>4256350</v>
      </c>
      <c r="G3" s="18">
        <v>4251351</v>
      </c>
      <c r="H3" s="18">
        <v>4252581</v>
      </c>
    </row>
    <row r="4" spans="1:8" x14ac:dyDescent="0.25">
      <c r="A4" s="17" t="s">
        <v>105</v>
      </c>
      <c r="B4" s="15" t="s">
        <v>106</v>
      </c>
      <c r="C4" s="18">
        <v>125653</v>
      </c>
      <c r="D4" s="18">
        <v>125034</v>
      </c>
      <c r="E4" s="18">
        <v>124089</v>
      </c>
      <c r="F4" s="18">
        <v>123360</v>
      </c>
      <c r="G4" s="18">
        <v>123130</v>
      </c>
      <c r="H4" s="18">
        <v>123018</v>
      </c>
    </row>
    <row r="5" spans="1:8" x14ac:dyDescent="0.25">
      <c r="A5" s="17" t="s">
        <v>107</v>
      </c>
      <c r="B5" s="15" t="s">
        <v>39</v>
      </c>
      <c r="C5" s="18">
        <v>10010833</v>
      </c>
      <c r="D5" s="18">
        <v>10027602</v>
      </c>
      <c r="E5" s="18">
        <v>9981554</v>
      </c>
      <c r="F5" s="18">
        <v>9943004</v>
      </c>
      <c r="G5" s="18">
        <v>9976509</v>
      </c>
      <c r="H5" s="18">
        <v>10020528</v>
      </c>
    </row>
    <row r="6" spans="1:8" x14ac:dyDescent="0.25">
      <c r="A6" s="17" t="s">
        <v>108</v>
      </c>
      <c r="B6" s="15" t="s">
        <v>109</v>
      </c>
      <c r="C6" s="18">
        <v>1074034</v>
      </c>
      <c r="D6" s="18">
        <v>1078069</v>
      </c>
      <c r="E6" s="18">
        <v>1077078</v>
      </c>
      <c r="F6" s="18">
        <v>1073574</v>
      </c>
      <c r="G6" s="18">
        <v>1077143</v>
      </c>
      <c r="H6" s="18">
        <v>1082116</v>
      </c>
    </row>
    <row r="7" spans="1:8" x14ac:dyDescent="0.25">
      <c r="A7" s="17" t="s">
        <v>110</v>
      </c>
      <c r="B7" s="15" t="s">
        <v>40</v>
      </c>
      <c r="C7" s="18">
        <v>4884590</v>
      </c>
      <c r="D7" s="18">
        <v>4879133</v>
      </c>
      <c r="E7" s="18">
        <v>4869830</v>
      </c>
      <c r="F7" s="18">
        <v>4847745</v>
      </c>
      <c r="G7" s="18">
        <v>4849553</v>
      </c>
      <c r="H7" s="18">
        <v>4851972</v>
      </c>
    </row>
    <row r="8" spans="1:8" x14ac:dyDescent="0.25">
      <c r="A8" s="17" t="s">
        <v>111</v>
      </c>
      <c r="B8" s="15" t="s">
        <v>112</v>
      </c>
      <c r="C8" s="18">
        <v>1210414</v>
      </c>
      <c r="D8" s="18">
        <v>1206216</v>
      </c>
      <c r="E8" s="18">
        <v>1201510</v>
      </c>
      <c r="F8" s="18">
        <v>1194647</v>
      </c>
      <c r="G8" s="18">
        <v>1194248</v>
      </c>
      <c r="H8" s="18">
        <v>1195792</v>
      </c>
    </row>
    <row r="9" spans="1:8" x14ac:dyDescent="0.25">
      <c r="A9" s="17" t="s">
        <v>113</v>
      </c>
      <c r="B9" s="15" t="s">
        <v>38</v>
      </c>
      <c r="C9" s="18">
        <v>1532980</v>
      </c>
      <c r="D9" s="18">
        <v>1524826</v>
      </c>
      <c r="E9" s="18">
        <v>1518495</v>
      </c>
      <c r="F9" s="18">
        <v>1509227</v>
      </c>
      <c r="G9" s="18">
        <v>1507636</v>
      </c>
      <c r="H9" s="18">
        <v>1508847</v>
      </c>
    </row>
    <row r="10" spans="1:8" x14ac:dyDescent="0.25">
      <c r="A10" s="17" t="s">
        <v>114</v>
      </c>
      <c r="B10" s="15" t="s">
        <v>115</v>
      </c>
      <c r="C10" s="18">
        <v>4459453</v>
      </c>
      <c r="D10" s="18">
        <v>4464119</v>
      </c>
      <c r="E10" s="18">
        <v>4438937</v>
      </c>
      <c r="F10" s="18">
        <v>4425366</v>
      </c>
      <c r="G10" s="18">
        <v>4437578</v>
      </c>
      <c r="H10" s="18">
        <v>4455188</v>
      </c>
    </row>
    <row r="11" spans="1:8" x14ac:dyDescent="0.25">
      <c r="A11" s="17" t="s">
        <v>116</v>
      </c>
      <c r="B11" s="15" t="s">
        <v>41</v>
      </c>
      <c r="C11" s="18">
        <v>3701343</v>
      </c>
      <c r="D11" s="18">
        <v>3692555</v>
      </c>
      <c r="E11" s="18">
        <v>3692865</v>
      </c>
      <c r="F11" s="18">
        <v>3663191</v>
      </c>
      <c r="G11" s="18">
        <v>3661981</v>
      </c>
      <c r="H11" s="18">
        <v>3664798</v>
      </c>
    </row>
    <row r="12" spans="1:8" x14ac:dyDescent="0.25">
      <c r="A12" s="19">
        <v>10</v>
      </c>
      <c r="B12" s="15" t="s">
        <v>42</v>
      </c>
      <c r="C12" s="18">
        <v>873744</v>
      </c>
      <c r="D12" s="18">
        <v>870165</v>
      </c>
      <c r="E12" s="18">
        <v>865452</v>
      </c>
      <c r="F12" s="18">
        <v>858812</v>
      </c>
      <c r="G12" s="18">
        <v>856407</v>
      </c>
      <c r="H12" s="18">
        <v>854378</v>
      </c>
    </row>
    <row r="13" spans="1:8" x14ac:dyDescent="0.25">
      <c r="A13" s="19">
        <v>11</v>
      </c>
      <c r="B13" s="15" t="s">
        <v>43</v>
      </c>
      <c r="C13" s="18">
        <v>1520321</v>
      </c>
      <c r="D13" s="18">
        <v>1512672</v>
      </c>
      <c r="E13" s="18">
        <v>1498236</v>
      </c>
      <c r="F13" s="18">
        <v>1487150</v>
      </c>
      <c r="G13" s="18">
        <v>1484298</v>
      </c>
      <c r="H13" s="18">
        <v>1484427</v>
      </c>
    </row>
    <row r="14" spans="1:8" x14ac:dyDescent="0.25">
      <c r="A14" s="19">
        <v>12</v>
      </c>
      <c r="B14" s="15" t="s">
        <v>44</v>
      </c>
      <c r="C14" s="18">
        <v>5773076</v>
      </c>
      <c r="D14" s="18">
        <v>5755700</v>
      </c>
      <c r="E14" s="18">
        <v>5730399</v>
      </c>
      <c r="F14" s="18">
        <v>5714882</v>
      </c>
      <c r="G14" s="18">
        <v>5720536</v>
      </c>
      <c r="H14" s="18">
        <v>5720272</v>
      </c>
    </row>
    <row r="15" spans="1:8" x14ac:dyDescent="0.25">
      <c r="A15" s="19">
        <v>13</v>
      </c>
      <c r="B15" s="15" t="s">
        <v>45</v>
      </c>
      <c r="C15" s="18">
        <v>1300645</v>
      </c>
      <c r="D15" s="18">
        <v>1293941</v>
      </c>
      <c r="E15" s="18">
        <v>1281012</v>
      </c>
      <c r="F15" s="18">
        <v>1275950</v>
      </c>
      <c r="G15" s="18">
        <v>1272627</v>
      </c>
      <c r="H15" s="18">
        <v>1269963</v>
      </c>
    </row>
    <row r="16" spans="1:8" x14ac:dyDescent="0.25">
      <c r="A16" s="19">
        <v>14</v>
      </c>
      <c r="B16" s="15" t="s">
        <v>46</v>
      </c>
      <c r="C16" s="18">
        <v>303790</v>
      </c>
      <c r="D16" s="18">
        <v>300516</v>
      </c>
      <c r="E16" s="18">
        <v>294294</v>
      </c>
      <c r="F16" s="18">
        <v>292150</v>
      </c>
      <c r="G16" s="18">
        <v>290636</v>
      </c>
      <c r="H16" s="18">
        <v>289413</v>
      </c>
    </row>
    <row r="17" spans="1:8" x14ac:dyDescent="0.25">
      <c r="A17" s="19">
        <v>15</v>
      </c>
      <c r="B17" s="15" t="s">
        <v>47</v>
      </c>
      <c r="C17" s="18">
        <v>5740291</v>
      </c>
      <c r="D17" s="18">
        <v>5712143</v>
      </c>
      <c r="E17" s="18">
        <v>5624260</v>
      </c>
      <c r="F17" s="18">
        <v>5624420</v>
      </c>
      <c r="G17" s="18">
        <v>5609536</v>
      </c>
      <c r="H17" s="18">
        <v>5590076</v>
      </c>
    </row>
    <row r="18" spans="1:8" x14ac:dyDescent="0.25">
      <c r="A18" s="19">
        <v>16</v>
      </c>
      <c r="B18" s="15" t="s">
        <v>48</v>
      </c>
      <c r="C18" s="18">
        <v>3975528</v>
      </c>
      <c r="D18" s="18">
        <v>3953305</v>
      </c>
      <c r="E18" s="18">
        <v>3933777</v>
      </c>
      <c r="F18" s="18">
        <v>3922941</v>
      </c>
      <c r="G18" s="18">
        <v>3907683</v>
      </c>
      <c r="H18" s="18">
        <v>3890250</v>
      </c>
    </row>
    <row r="19" spans="1:8" x14ac:dyDescent="0.25">
      <c r="A19" s="19">
        <v>17</v>
      </c>
      <c r="B19" s="15" t="s">
        <v>49</v>
      </c>
      <c r="C19" s="18">
        <v>558587</v>
      </c>
      <c r="D19" s="18">
        <v>553254</v>
      </c>
      <c r="E19" s="18">
        <v>545130</v>
      </c>
      <c r="F19" s="18">
        <v>541168</v>
      </c>
      <c r="G19" s="18">
        <v>537577</v>
      </c>
      <c r="H19" s="18">
        <v>533636</v>
      </c>
    </row>
    <row r="20" spans="1:8" x14ac:dyDescent="0.25">
      <c r="A20" s="19">
        <v>18</v>
      </c>
      <c r="B20" s="15" t="s">
        <v>50</v>
      </c>
      <c r="C20" s="18">
        <v>1912021</v>
      </c>
      <c r="D20" s="18">
        <v>1894110</v>
      </c>
      <c r="E20" s="18">
        <v>1860601</v>
      </c>
      <c r="F20" s="18">
        <v>1855454</v>
      </c>
      <c r="G20" s="18">
        <v>1846610</v>
      </c>
      <c r="H20" s="18">
        <v>1838150</v>
      </c>
    </row>
    <row r="21" spans="1:8" x14ac:dyDescent="0.25">
      <c r="A21" s="19">
        <v>19</v>
      </c>
      <c r="B21" s="15" t="s">
        <v>51</v>
      </c>
      <c r="C21" s="18">
        <v>4908548</v>
      </c>
      <c r="D21" s="18">
        <v>4875290</v>
      </c>
      <c r="E21" s="18">
        <v>4833705</v>
      </c>
      <c r="F21" s="18">
        <v>4833329</v>
      </c>
      <c r="G21" s="18">
        <v>4814016</v>
      </c>
      <c r="H21" s="18">
        <v>4794512</v>
      </c>
    </row>
    <row r="22" spans="1:8" x14ac:dyDescent="0.25">
      <c r="A22" s="19">
        <v>20</v>
      </c>
      <c r="B22" s="15" t="s">
        <v>52</v>
      </c>
      <c r="C22" s="18">
        <v>1622257</v>
      </c>
      <c r="D22" s="18">
        <v>1611621</v>
      </c>
      <c r="E22" s="18">
        <v>1590044</v>
      </c>
      <c r="F22" s="18">
        <v>1587413</v>
      </c>
      <c r="G22" s="18">
        <v>1578146</v>
      </c>
      <c r="H22" s="18">
        <v>1569832</v>
      </c>
    </row>
    <row r="23" spans="1:8" x14ac:dyDescent="0.25">
      <c r="A23" s="22" t="s">
        <v>117</v>
      </c>
      <c r="B23" s="23"/>
      <c r="C23" s="23"/>
    </row>
  </sheetData>
  <mergeCells count="2">
    <mergeCell ref="A1:H1"/>
    <mergeCell ref="A23:C2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6F87C-8BE6-4D5E-B234-B516B6935161}">
  <sheetPr>
    <tabColor rgb="FF00B0F0"/>
  </sheetPr>
  <dimension ref="A1:R106"/>
  <sheetViews>
    <sheetView workbookViewId="0">
      <selection activeCell="I2" sqref="I2"/>
    </sheetView>
  </sheetViews>
  <sheetFormatPr defaultRowHeight="15" x14ac:dyDescent="0.25"/>
  <cols>
    <col min="1" max="1" width="21.140625" bestFit="1" customWidth="1"/>
    <col min="2" max="2" width="5.7109375" bestFit="1" customWidth="1"/>
    <col min="3" max="3" width="14.42578125" bestFit="1" customWidth="1"/>
    <col min="4" max="4" width="11.5703125" customWidth="1"/>
    <col min="5" max="5" width="16.140625" bestFit="1" customWidth="1"/>
    <col min="6" max="6" width="14.140625" bestFit="1" customWidth="1"/>
    <col min="7" max="7" width="18.42578125" bestFit="1" customWidth="1"/>
    <col min="8" max="8" width="23.5703125" bestFit="1" customWidth="1"/>
    <col min="9" max="9" width="21.5703125" bestFit="1" customWidth="1"/>
    <col min="10" max="10" width="24.42578125" bestFit="1" customWidth="1"/>
    <col min="11" max="11" width="26.5703125" bestFit="1" customWidth="1"/>
    <col min="12" max="12" width="32.7109375" bestFit="1" customWidth="1"/>
    <col min="13" max="13" width="27" bestFit="1" customWidth="1"/>
    <col min="14" max="14" width="24.85546875" bestFit="1" customWidth="1"/>
    <col min="15" max="15" width="20.7109375" bestFit="1" customWidth="1"/>
    <col min="16" max="19" width="20.7109375" customWidth="1"/>
  </cols>
  <sheetData>
    <row r="1" spans="1:18" x14ac:dyDescent="0.25">
      <c r="A1" t="s">
        <v>1</v>
      </c>
      <c r="B1" t="s">
        <v>36</v>
      </c>
      <c r="C1" t="s">
        <v>127</v>
      </c>
      <c r="D1" t="s">
        <v>77</v>
      </c>
      <c r="E1" t="s">
        <v>73</v>
      </c>
      <c r="F1" t="s">
        <v>74</v>
      </c>
      <c r="G1" t="s">
        <v>97</v>
      </c>
      <c r="H1" t="s">
        <v>98</v>
      </c>
      <c r="I1" t="s">
        <v>99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</row>
    <row r="2" spans="1:18" x14ac:dyDescent="0.25">
      <c r="A2" t="s">
        <v>29</v>
      </c>
      <c r="B2">
        <v>2019</v>
      </c>
      <c r="C2" t="str">
        <f>VLOOKUP(A2,'Regione-AreaG'!$A$2:$B$22,2,FALSE)</f>
        <v>SUD</v>
      </c>
      <c r="D2">
        <v>891886</v>
      </c>
      <c r="E2">
        <v>887634</v>
      </c>
      <c r="F2">
        <v>4252</v>
      </c>
      <c r="G2" s="14">
        <f>D2/Popolazione_P_BI!$D2*1000</f>
        <v>685.72592828942561</v>
      </c>
      <c r="H2" s="14">
        <f>E2/Popolazione_P_BI!$D2*1000</f>
        <v>682.45678105862862</v>
      </c>
      <c r="I2" s="14">
        <f>F2/Popolazione_P_BI!$D2*1000</f>
        <v>3.269147230797028</v>
      </c>
      <c r="J2" s="11">
        <v>2.2563053327155198</v>
      </c>
      <c r="K2" s="11">
        <v>2.2660310449679137</v>
      </c>
      <c r="L2" s="11">
        <v>1.1900497066857731</v>
      </c>
      <c r="M2" s="11">
        <v>99.523257456670478</v>
      </c>
      <c r="N2" s="11">
        <v>0.47674254332952865</v>
      </c>
    </row>
    <row r="3" spans="1:18" x14ac:dyDescent="0.25">
      <c r="A3" t="s">
        <v>30</v>
      </c>
      <c r="B3">
        <v>2019</v>
      </c>
      <c r="C3" t="str">
        <f>VLOOKUP(A3,'Regione-AreaG'!$A$2:$B$22,2,FALSE)</f>
        <v>SUD</v>
      </c>
      <c r="D3">
        <v>378819</v>
      </c>
      <c r="E3">
        <v>378019</v>
      </c>
      <c r="F3">
        <v>800</v>
      </c>
      <c r="G3" s="14">
        <f>D3/Popolazione_P_BI!$D3*1000</f>
        <v>678.17367751129188</v>
      </c>
      <c r="H3" s="14">
        <f>E3/Popolazione_P_BI!$D3*1000</f>
        <v>676.74149237271899</v>
      </c>
      <c r="I3" s="14">
        <f>F3/Popolazione_P_BI!$D3*1000</f>
        <v>1.4321851385728634</v>
      </c>
      <c r="J3" s="11">
        <v>0.95834145825134631</v>
      </c>
      <c r="K3" s="11">
        <v>0.96504053426043368</v>
      </c>
      <c r="L3" s="11">
        <v>0.22390398996910127</v>
      </c>
      <c r="M3" s="11">
        <v>99.788817350766465</v>
      </c>
      <c r="N3" s="11">
        <v>0.21118264923353897</v>
      </c>
    </row>
    <row r="4" spans="1:18" x14ac:dyDescent="0.25">
      <c r="A4" t="s">
        <v>31</v>
      </c>
      <c r="B4">
        <v>2019</v>
      </c>
      <c r="C4" t="str">
        <f>VLOOKUP(A4,'Regione-AreaG'!$A$2:$B$22,2,FALSE)</f>
        <v>SUD</v>
      </c>
      <c r="D4">
        <v>1302302</v>
      </c>
      <c r="E4">
        <v>1299327</v>
      </c>
      <c r="F4">
        <v>2975</v>
      </c>
      <c r="G4" s="14">
        <f>D4/Popolazione_P_BI!$D4*1000</f>
        <v>681.11281204547436</v>
      </c>
      <c r="H4" s="14">
        <f>E4/Popolazione_P_BI!$D4*1000</f>
        <v>679.55686679173505</v>
      </c>
      <c r="I4" s="14">
        <f>F4/Popolazione_P_BI!$D4*1000</f>
        <v>1.5559452537393679</v>
      </c>
      <c r="J4" s="11">
        <v>3.2945813112954867</v>
      </c>
      <c r="K4" s="11">
        <v>3.3170375622892143</v>
      </c>
      <c r="L4" s="11">
        <v>0.8326429626975953</v>
      </c>
      <c r="M4" s="11">
        <v>99.771558363574655</v>
      </c>
      <c r="N4" s="11">
        <v>0.22844163642534526</v>
      </c>
    </row>
    <row r="5" spans="1:18" x14ac:dyDescent="0.25">
      <c r="A5" t="s">
        <v>32</v>
      </c>
      <c r="B5">
        <v>2019</v>
      </c>
      <c r="C5" t="str">
        <f>VLOOKUP(A5,'Regione-AreaG'!$A$2:$B$22,2,FALSE)</f>
        <v>SUD</v>
      </c>
      <c r="D5">
        <v>3542042</v>
      </c>
      <c r="E5">
        <v>3535104</v>
      </c>
      <c r="F5">
        <v>6938</v>
      </c>
      <c r="G5" s="14">
        <f>D5/Popolazione_P_BI!$D5*1000</f>
        <v>617.04920534516464</v>
      </c>
      <c r="H5" s="14">
        <f>E5/Popolazione_P_BI!$D5*1000</f>
        <v>615.84055581851158</v>
      </c>
      <c r="I5" s="14">
        <f>F5/Popolazione_P_BI!$D5*1000</f>
        <v>1.2086495266529171</v>
      </c>
      <c r="J5" s="11">
        <v>8.9607060244272727</v>
      </c>
      <c r="K5" s="11">
        <v>9.0247279973392764</v>
      </c>
      <c r="L5" s="11">
        <v>1.9418073530070306</v>
      </c>
      <c r="M5" s="11">
        <v>99.80412428762844</v>
      </c>
      <c r="N5" s="11">
        <v>0.1958757123715642</v>
      </c>
    </row>
    <row r="6" spans="1:18" x14ac:dyDescent="0.25">
      <c r="A6" t="s">
        <v>19</v>
      </c>
      <c r="B6">
        <v>2019</v>
      </c>
      <c r="C6" t="str">
        <f>VLOOKUP(A6,'Regione-AreaG'!$A$2:$B$22,2,FALSE)</f>
        <v>NORD-EST</v>
      </c>
      <c r="D6">
        <v>2918129</v>
      </c>
      <c r="E6">
        <v>2877342</v>
      </c>
      <c r="F6">
        <v>40787</v>
      </c>
      <c r="G6" s="14">
        <f>D6/Popolazione_P_BI!$D6*1000</f>
        <v>654.36926905609266</v>
      </c>
      <c r="H6" s="14">
        <f>E6/Popolazione_P_BI!$D6*1000</f>
        <v>645.22308005040088</v>
      </c>
      <c r="I6" s="14">
        <f>F6/Popolazione_P_BI!$D6*1000</f>
        <v>9.1461890056919533</v>
      </c>
      <c r="J6" s="11">
        <v>7.3823224316244511</v>
      </c>
      <c r="K6" s="11">
        <v>7.3455346448987617</v>
      </c>
      <c r="L6" s="11">
        <v>11.415465048587166</v>
      </c>
      <c r="M6" s="11">
        <v>98.602289343617088</v>
      </c>
      <c r="N6" s="11">
        <v>1.3977106563829085</v>
      </c>
      <c r="R6" s="11"/>
    </row>
    <row r="7" spans="1:18" x14ac:dyDescent="0.25">
      <c r="A7" t="s">
        <v>20</v>
      </c>
      <c r="B7">
        <v>2019</v>
      </c>
      <c r="C7" t="str">
        <f>VLOOKUP(A7,'Regione-AreaG'!$A$2:$B$22,2,FALSE)</f>
        <v>NORD-EST</v>
      </c>
      <c r="D7">
        <v>806858</v>
      </c>
      <c r="E7">
        <v>798259</v>
      </c>
      <c r="F7">
        <v>8599</v>
      </c>
      <c r="G7" s="14">
        <f>D7/Popolazione_P_BI!$D7*1000</f>
        <v>666.59671814767512</v>
      </c>
      <c r="H7" s="14">
        <f>E7/Popolazione_P_BI!$D7*1000</f>
        <v>659.49253726410961</v>
      </c>
      <c r="I7" s="14">
        <f>F7/Popolazione_P_BI!$D7*1000</f>
        <v>7.1041808835654576</v>
      </c>
      <c r="J7" s="11">
        <v>2.0412003419093678</v>
      </c>
      <c r="K7" s="11">
        <v>2.0378665935791576</v>
      </c>
      <c r="L7" s="11">
        <v>2.4066880121803771</v>
      </c>
      <c r="M7" s="11">
        <v>98.934261047173109</v>
      </c>
      <c r="N7" s="11">
        <v>1.0657389528268915</v>
      </c>
      <c r="R7" s="11"/>
    </row>
    <row r="8" spans="1:18" x14ac:dyDescent="0.25">
      <c r="A8" t="s">
        <v>6</v>
      </c>
      <c r="B8">
        <v>2019</v>
      </c>
      <c r="C8" t="str">
        <f>VLOOKUP(A8,'Regione-AreaG'!$A$2:$B$22,2,FALSE)</f>
        <v>CENTRO</v>
      </c>
      <c r="D8">
        <v>3818372</v>
      </c>
      <c r="E8">
        <v>3772332</v>
      </c>
      <c r="F8">
        <v>46040</v>
      </c>
      <c r="G8" s="14">
        <f>D8/Popolazione_P_BI!$D8*1000</f>
        <v>661.41031228412714</v>
      </c>
      <c r="H8" s="14">
        <f>E8/Popolazione_P_BI!$D8*1000</f>
        <v>653.43536097567403</v>
      </c>
      <c r="I8" s="14">
        <f>F8/Popolazione_P_BI!$D8*1000</f>
        <v>7.9749513084532415</v>
      </c>
      <c r="J8" s="11">
        <v>9.659769416597662</v>
      </c>
      <c r="K8" s="11">
        <v>9.6303447411048921</v>
      </c>
      <c r="L8" s="11">
        <v>12.885674622721776</v>
      </c>
      <c r="M8" s="11">
        <v>98.794250533997214</v>
      </c>
      <c r="N8" s="11">
        <v>1.2057494660027888</v>
      </c>
      <c r="R8" s="11"/>
    </row>
    <row r="9" spans="1:18" x14ac:dyDescent="0.25">
      <c r="A9" t="s">
        <v>25</v>
      </c>
      <c r="B9">
        <v>2019</v>
      </c>
      <c r="C9" t="str">
        <f>VLOOKUP(A9,'Regione-AreaG'!$A$2:$B$22,2,FALSE)</f>
        <v>NORD-OVEST</v>
      </c>
      <c r="D9">
        <v>845602</v>
      </c>
      <c r="E9">
        <v>838148</v>
      </c>
      <c r="F9">
        <v>7454</v>
      </c>
      <c r="G9" s="14">
        <f>D9/Popolazione_P_BI!$D9*1000</f>
        <v>551.60667458153398</v>
      </c>
      <c r="H9" s="14">
        <f>E9/Popolazione_P_BI!$D9*1000</f>
        <v>546.74424976190164</v>
      </c>
      <c r="I9" s="14">
        <f>F9/Popolazione_P_BI!$D9*1000</f>
        <v>4.8624248196323503</v>
      </c>
      <c r="J9" s="11">
        <v>2.1392154400393193</v>
      </c>
      <c r="K9" s="11">
        <v>2.1396987815673656</v>
      </c>
      <c r="L9" s="11">
        <v>2.086225426537101</v>
      </c>
      <c r="M9" s="11">
        <v>99.118497827583184</v>
      </c>
      <c r="N9" s="11">
        <v>0.88150217241681061</v>
      </c>
      <c r="R9" s="11"/>
    </row>
    <row r="10" spans="1:18" x14ac:dyDescent="0.25">
      <c r="A10" t="s">
        <v>26</v>
      </c>
      <c r="B10">
        <v>2019</v>
      </c>
      <c r="C10" t="str">
        <f>VLOOKUP(A10,'Regione-AreaG'!$A$2:$B$22,2,FALSE)</f>
        <v>NORD-OVEST</v>
      </c>
      <c r="D10">
        <v>6212479</v>
      </c>
      <c r="E10">
        <v>6111858</v>
      </c>
      <c r="F10">
        <v>100621</v>
      </c>
      <c r="G10" s="14">
        <f>D10/Popolazione_P_BI!$D10*1000</f>
        <v>620.57563041956655</v>
      </c>
      <c r="H10" s="14">
        <f>E10/Popolazione_P_BI!$D10*1000</f>
        <v>610.5244188970089</v>
      </c>
      <c r="I10" s="14">
        <f>F10/Popolazione_P_BI!$D10*1000</f>
        <v>10.051211522557612</v>
      </c>
      <c r="J10" s="11">
        <v>15.716413865766674</v>
      </c>
      <c r="K10" s="11">
        <v>15.60289485354944</v>
      </c>
      <c r="L10" s="11">
        <v>28.161804218351172</v>
      </c>
      <c r="M10" s="11">
        <v>98.38034060155374</v>
      </c>
      <c r="N10" s="11">
        <v>1.6196593984462562</v>
      </c>
      <c r="R10" s="11"/>
    </row>
    <row r="11" spans="1:18" x14ac:dyDescent="0.25">
      <c r="A11" t="s">
        <v>10</v>
      </c>
      <c r="B11">
        <v>2019</v>
      </c>
      <c r="C11" t="str">
        <f>VLOOKUP(A11,'Regione-AreaG'!$A$2:$B$22,2,FALSE)</f>
        <v>CENTRO</v>
      </c>
      <c r="D11">
        <v>1036604</v>
      </c>
      <c r="E11">
        <v>1030353</v>
      </c>
      <c r="F11">
        <v>6251</v>
      </c>
      <c r="G11" s="14">
        <f>D11/Popolazione_P_BI!$D11*1000</f>
        <v>681.83232356850954</v>
      </c>
      <c r="H11" s="14">
        <f>E11/Popolazione_P_BI!$D11*1000</f>
        <v>677.72069188020157</v>
      </c>
      <c r="I11" s="14">
        <f>F11/Popolazione_P_BI!$D11*1000</f>
        <v>4.1116316883079298</v>
      </c>
      <c r="J11" s="11">
        <v>2.6224148973234671</v>
      </c>
      <c r="K11" s="11">
        <v>2.6303768053903127</v>
      </c>
      <c r="L11" s="11">
        <v>1.749529801621065</v>
      </c>
      <c r="M11" s="11">
        <v>99.396973193234828</v>
      </c>
      <c r="N11" s="11">
        <v>0.60302680676516773</v>
      </c>
      <c r="R11" s="11"/>
    </row>
    <row r="12" spans="1:18" x14ac:dyDescent="0.25">
      <c r="A12" t="s">
        <v>33</v>
      </c>
      <c r="B12">
        <v>2019</v>
      </c>
      <c r="C12" t="str">
        <f>VLOOKUP(A12,'Regione-AreaG'!$A$2:$B$22,2,FALSE)</f>
        <v>SUD</v>
      </c>
      <c r="D12">
        <v>214785</v>
      </c>
      <c r="E12">
        <v>214249</v>
      </c>
      <c r="F12">
        <v>536</v>
      </c>
      <c r="G12" s="14">
        <f>D12/Popolazione_P_BI!$D12*1000</f>
        <v>707.01800585931073</v>
      </c>
      <c r="H12" s="14">
        <f>E12/Popolazione_P_BI!$D12*1000</f>
        <v>705.25362915171661</v>
      </c>
      <c r="I12" s="14">
        <f>F12/Popolazione_P_BI!$D12*1000</f>
        <v>1.7643767075940617</v>
      </c>
      <c r="J12" s="11">
        <v>0.54336601414003893</v>
      </c>
      <c r="K12" s="11">
        <v>0.54695390820240164</v>
      </c>
      <c r="L12" s="11">
        <v>0.15001567327929782</v>
      </c>
      <c r="M12" s="11">
        <v>99.750448122541144</v>
      </c>
      <c r="N12" s="11">
        <v>0.24955187745885421</v>
      </c>
      <c r="R12" s="11"/>
    </row>
    <row r="13" spans="1:18" x14ac:dyDescent="0.25">
      <c r="A13" t="s">
        <v>21</v>
      </c>
      <c r="B13">
        <v>2019</v>
      </c>
      <c r="C13" t="str">
        <f>VLOOKUP(A13,'Regione-AreaG'!$A$2:$B$22,2,FALSE)</f>
        <v>NORD-OVEST</v>
      </c>
      <c r="D13">
        <v>2938022</v>
      </c>
      <c r="E13">
        <v>2909783</v>
      </c>
      <c r="F13">
        <v>28239</v>
      </c>
      <c r="G13" s="14">
        <f>D13/Popolazione_P_BI!$D13*1000</f>
        <v>678.75196514318259</v>
      </c>
      <c r="H13" s="14">
        <f>E13/Popolazione_P_BI!$D13*1000</f>
        <v>672.22809406812655</v>
      </c>
      <c r="I13" s="14">
        <f>F13/Popolazione_P_BI!$D13*1000</f>
        <v>6.5238710750560518</v>
      </c>
      <c r="J13" s="11">
        <v>7.4326480135751822</v>
      </c>
      <c r="K13" s="11">
        <v>7.428352915863826</v>
      </c>
      <c r="L13" s="11">
        <v>7.9035309659218118</v>
      </c>
      <c r="M13" s="11">
        <v>99.038843140044563</v>
      </c>
      <c r="N13" s="11">
        <v>0.96115685995543954</v>
      </c>
      <c r="R13" s="11"/>
    </row>
    <row r="14" spans="1:18" x14ac:dyDescent="0.25">
      <c r="A14" t="s">
        <v>34</v>
      </c>
      <c r="B14">
        <v>2019</v>
      </c>
      <c r="C14" t="str">
        <f>VLOOKUP(A14,'Regione-AreaG'!$A$2:$B$22,2,FALSE)</f>
        <v>SUD</v>
      </c>
      <c r="D14">
        <v>2403021</v>
      </c>
      <c r="E14">
        <v>2395968</v>
      </c>
      <c r="F14">
        <v>7053</v>
      </c>
      <c r="G14" s="14">
        <f>D14/Popolazione_P_BI!$D14*1000</f>
        <v>604.45329526040314</v>
      </c>
      <c r="H14" s="14">
        <f>E14/Popolazione_P_BI!$D14*1000</f>
        <v>602.67919129232655</v>
      </c>
      <c r="I14" s="14">
        <f>F14/Popolazione_P_BI!$D14*1000</f>
        <v>1.7741039680766932</v>
      </c>
      <c r="J14" s="11">
        <v>6.0791952076020692</v>
      </c>
      <c r="K14" s="11">
        <v>6.1166402714966779</v>
      </c>
      <c r="L14" s="11">
        <v>1.973993551565089</v>
      </c>
      <c r="M14" s="11">
        <v>99.706494450110924</v>
      </c>
      <c r="N14" s="11">
        <v>0.29350554988907712</v>
      </c>
      <c r="R14" s="11"/>
    </row>
    <row r="15" spans="1:18" x14ac:dyDescent="0.25">
      <c r="A15" t="s">
        <v>14</v>
      </c>
      <c r="B15">
        <v>2019</v>
      </c>
      <c r="C15" t="str">
        <f>VLOOKUP(A15,'Regione-AreaG'!$A$2:$B$22,2,FALSE)</f>
        <v>ISOLE</v>
      </c>
      <c r="D15">
        <v>1070678</v>
      </c>
      <c r="E15">
        <v>1066601</v>
      </c>
      <c r="F15">
        <v>4077</v>
      </c>
      <c r="G15" s="14">
        <f>D15/Popolazione_P_BI!$D15*1000</f>
        <v>659.99283713986131</v>
      </c>
      <c r="H15" s="14">
        <f>E15/Popolazione_P_BI!$D15*1000</f>
        <v>657.47967183991193</v>
      </c>
      <c r="I15" s="14">
        <f>F15/Popolazione_P_BI!$D15*1000</f>
        <v>2.5131652999493919</v>
      </c>
      <c r="J15" s="11">
        <v>2.7086157659400265</v>
      </c>
      <c r="K15" s="11">
        <v>2.7229139246511758</v>
      </c>
      <c r="L15" s="11">
        <v>1.1410707088800323</v>
      </c>
      <c r="M15" s="11">
        <v>99.619213246186064</v>
      </c>
      <c r="N15" s="11">
        <v>0.38078675381393845</v>
      </c>
      <c r="R15" s="11"/>
    </row>
    <row r="16" spans="1:18" x14ac:dyDescent="0.25">
      <c r="A16" t="s">
        <v>15</v>
      </c>
      <c r="B16">
        <v>2019</v>
      </c>
      <c r="C16" t="str">
        <f>VLOOKUP(A16,'Regione-AreaG'!$A$2:$B$22,2,FALSE)</f>
        <v>ISOLE</v>
      </c>
      <c r="D16">
        <v>3354491</v>
      </c>
      <c r="E16">
        <v>3346295</v>
      </c>
      <c r="F16">
        <v>8196</v>
      </c>
      <c r="G16" s="14">
        <f>D16/Popolazione_P_BI!$D16*1000</f>
        <v>683.3978194773689</v>
      </c>
      <c r="H16" s="14">
        <f>E16/Popolazione_P_BI!$D16*1000</f>
        <v>681.72807926091389</v>
      </c>
      <c r="I16" s="14">
        <f>F16/Popolazione_P_BI!$D16*1000</f>
        <v>1.6697402164550494</v>
      </c>
      <c r="J16" s="11">
        <v>8.4862369538777536</v>
      </c>
      <c r="K16" s="11">
        <v>8.5427195844468606</v>
      </c>
      <c r="L16" s="11">
        <v>2.293896377233442</v>
      </c>
      <c r="M16" s="11">
        <v>99.755670830537326</v>
      </c>
      <c r="N16" s="11">
        <v>0.24432916946266958</v>
      </c>
      <c r="R16" s="11"/>
    </row>
    <row r="17" spans="1:18" x14ac:dyDescent="0.25">
      <c r="A17" t="s">
        <v>11</v>
      </c>
      <c r="B17">
        <v>2019</v>
      </c>
      <c r="C17" t="str">
        <f>VLOOKUP(A17,'Regione-AreaG'!$A$2:$B$22,2,FALSE)</f>
        <v>CENTRO</v>
      </c>
      <c r="D17">
        <v>2577918</v>
      </c>
      <c r="E17">
        <v>2556406</v>
      </c>
      <c r="F17">
        <v>21512</v>
      </c>
      <c r="G17" s="14">
        <f>D17/Popolazione_P_BI!$D17*1000</f>
        <v>696.4817905284649</v>
      </c>
      <c r="H17" s="14">
        <f>E17/Popolazione_P_BI!$D17*1000</f>
        <v>690.66984605317577</v>
      </c>
      <c r="I17" s="14">
        <f>F17/Popolazione_P_BI!$D17*1000</f>
        <v>5.8119444752891045</v>
      </c>
      <c r="J17" s="11">
        <v>6.521652016853416</v>
      </c>
      <c r="K17" s="11">
        <v>6.5262206715180406</v>
      </c>
      <c r="L17" s="11">
        <v>6.0207782902691322</v>
      </c>
      <c r="M17" s="11">
        <v>99.165528151011785</v>
      </c>
      <c r="N17" s="11">
        <v>0.83447184898821447</v>
      </c>
      <c r="R17" s="11"/>
    </row>
    <row r="18" spans="1:18" x14ac:dyDescent="0.25">
      <c r="A18" t="s">
        <v>22</v>
      </c>
      <c r="B18">
        <v>2019</v>
      </c>
      <c r="C18" t="str">
        <f>VLOOKUP(A18,'Regione-AreaG'!$A$2:$B$22,2,FALSE)</f>
        <v>NORD-EST</v>
      </c>
      <c r="D18">
        <v>1173169</v>
      </c>
      <c r="E18">
        <v>1156276</v>
      </c>
      <c r="F18">
        <v>16893</v>
      </c>
      <c r="G18" s="14">
        <f>D18/Popolazione_P_BI!$D18*1000</f>
        <v>1092.3015472508318</v>
      </c>
      <c r="H18" s="14">
        <f>E18/Popolazione_P_BI!$D18*1000</f>
        <v>1076.5729948958785</v>
      </c>
      <c r="I18" s="14">
        <f>F18/Popolazione_P_BI!$D18*1000</f>
        <v>15.728552354953383</v>
      </c>
      <c r="J18" s="11">
        <v>2.967898891648185</v>
      </c>
      <c r="K18" s="11">
        <v>2.9518442427299085</v>
      </c>
      <c r="L18" s="11">
        <v>4.7280126281850343</v>
      </c>
      <c r="M18" s="11">
        <v>98.560054007564133</v>
      </c>
      <c r="N18" s="11">
        <v>1.4399459924358724</v>
      </c>
      <c r="R18" s="11"/>
    </row>
    <row r="19" spans="1:18" x14ac:dyDescent="0.25">
      <c r="A19" t="s">
        <v>12</v>
      </c>
      <c r="B19">
        <v>2019</v>
      </c>
      <c r="C19" t="str">
        <f>VLOOKUP(A19,'Regione-AreaG'!$A$2:$B$22,2,FALSE)</f>
        <v>CENTRO</v>
      </c>
      <c r="D19">
        <v>644296</v>
      </c>
      <c r="E19">
        <v>640279</v>
      </c>
      <c r="F19">
        <v>4017</v>
      </c>
      <c r="G19" s="14">
        <f>D19/Popolazione_P_BI!$D19*1000</f>
        <v>737.39676610082586</v>
      </c>
      <c r="H19" s="14">
        <f>E19/Popolazione_P_BI!$D19*1000</f>
        <v>732.79930963760557</v>
      </c>
      <c r="I19" s="14">
        <f>F19/Popolazione_P_BI!$D19*1000</f>
        <v>4.5974564632203485</v>
      </c>
      <c r="J19" s="11">
        <v>1.6299487834176993</v>
      </c>
      <c r="K19" s="11">
        <v>1.634561194637667</v>
      </c>
      <c r="L19" s="11">
        <v>1.1242779096323496</v>
      </c>
      <c r="M19" s="11">
        <v>99.376528800427138</v>
      </c>
      <c r="N19" s="11">
        <v>0.62347119957286712</v>
      </c>
      <c r="R19" s="11"/>
    </row>
    <row r="20" spans="1:18" x14ac:dyDescent="0.25">
      <c r="A20" t="s">
        <v>27</v>
      </c>
      <c r="B20">
        <v>2019</v>
      </c>
      <c r="C20" t="str">
        <f>VLOOKUP(A20,'Regione-AreaG'!$A$2:$B$22,2,FALSE)</f>
        <v>NORD-OVEST</v>
      </c>
      <c r="D20">
        <v>213904</v>
      </c>
      <c r="E20">
        <v>212609</v>
      </c>
      <c r="F20">
        <v>1295</v>
      </c>
      <c r="G20" s="14">
        <f>D20/Popolazione_P_BI!$D20*1000</f>
        <v>1702.3389811624077</v>
      </c>
      <c r="H20" s="14">
        <f>E20/Popolazione_P_BI!$D20*1000</f>
        <v>1692.0328205454705</v>
      </c>
      <c r="I20" s="14">
        <f>F20/Popolazione_P_BI!$D20*1000</f>
        <v>10.30616061693712</v>
      </c>
      <c r="J20" s="11">
        <v>0.54113724835817623</v>
      </c>
      <c r="K20" s="11">
        <v>0.54276717029719812</v>
      </c>
      <c r="L20" s="11">
        <v>0.36244458376248262</v>
      </c>
      <c r="M20" s="11">
        <v>99.394588226494122</v>
      </c>
      <c r="N20" s="11">
        <v>0.60541177350587183</v>
      </c>
      <c r="R20" s="11"/>
    </row>
    <row r="21" spans="1:18" x14ac:dyDescent="0.25">
      <c r="A21" t="s">
        <v>23</v>
      </c>
      <c r="B21">
        <v>2019</v>
      </c>
      <c r="C21" t="str">
        <f>VLOOKUP(A21,'Regione-AreaG'!$A$2:$B$22,2,FALSE)</f>
        <v>NORD-EST</v>
      </c>
      <c r="D21">
        <v>3185227</v>
      </c>
      <c r="E21">
        <v>3144466</v>
      </c>
      <c r="F21">
        <v>40761</v>
      </c>
      <c r="G21" s="14">
        <f>D21/Popolazione_P_BI!$D21*1000</f>
        <v>652.09710538653201</v>
      </c>
      <c r="H21" s="14">
        <f>E21/Popolazione_P_BI!$D21*1000</f>
        <v>643.75229036623341</v>
      </c>
      <c r="I21" s="14">
        <f>F21/Popolazione_P_BI!$D21*1000</f>
        <v>8.3448150202985296</v>
      </c>
      <c r="J21" s="11">
        <v>8.0580305846368869</v>
      </c>
      <c r="K21" s="11">
        <v>8.0274725572094763</v>
      </c>
      <c r="L21" s="11">
        <v>11.408188168913171</v>
      </c>
      <c r="M21" s="11">
        <v>98.720310985684847</v>
      </c>
      <c r="N21" s="11">
        <v>1.2796890143151491</v>
      </c>
      <c r="R21" s="11"/>
    </row>
    <row r="22" spans="1:18" x14ac:dyDescent="0.25">
      <c r="A22" t="s">
        <v>60</v>
      </c>
      <c r="B22">
        <v>2019</v>
      </c>
      <c r="C22" t="e">
        <f>VLOOKUP(A22,'Regione-AreaG'!$A$2:$B$22,2,FALSE)</f>
        <v>#N/A</v>
      </c>
      <c r="D22">
        <v>39528604</v>
      </c>
      <c r="E22">
        <v>39171308</v>
      </c>
      <c r="F22">
        <v>357296</v>
      </c>
      <c r="G22" s="14">
        <f>D22/Popolazione_P_BI!$D22*1000</f>
        <v>660.82919723736552</v>
      </c>
      <c r="H22" s="14">
        <f>E22/Popolazione_P_BI!$D22*1000</f>
        <v>654.85601313867789</v>
      </c>
      <c r="I22" s="14">
        <f>F22/Popolazione_P_BI!$D22*1000</f>
        <v>5.9731840986876685</v>
      </c>
      <c r="J22" s="11">
        <v>100</v>
      </c>
      <c r="K22" s="11">
        <v>100</v>
      </c>
      <c r="L22" s="11">
        <v>100</v>
      </c>
      <c r="M22" s="11">
        <v>99.096107719867874</v>
      </c>
      <c r="N22" s="11">
        <v>0.90389228013212919</v>
      </c>
      <c r="R22" s="11"/>
    </row>
    <row r="23" spans="1:18" x14ac:dyDescent="0.25">
      <c r="A23" t="s">
        <v>29</v>
      </c>
      <c r="B23">
        <v>2020</v>
      </c>
      <c r="C23" t="str">
        <f>VLOOKUP(A23,'Regione-AreaG'!$A$2:$B$22,2,FALSE)</f>
        <v>SUD</v>
      </c>
      <c r="D23">
        <v>898595</v>
      </c>
      <c r="E23">
        <v>890510</v>
      </c>
      <c r="F23">
        <v>8085</v>
      </c>
      <c r="G23" s="14">
        <f>D23/Popolazione_P_BI!$D23*1000</f>
        <v>694.46365792567042</v>
      </c>
      <c r="H23" s="14">
        <f>E23/Popolazione_P_BI!$D23*1000</f>
        <v>688.21530502549967</v>
      </c>
      <c r="I23" s="14">
        <f>F23/Popolazione_P_BI!$D23*1000</f>
        <v>6.2483529001708735</v>
      </c>
      <c r="J23" s="11">
        <v>2.263385426331268</v>
      </c>
      <c r="K23" s="11">
        <v>2.2771952491054854</v>
      </c>
      <c r="L23" s="11">
        <v>1.3569830498802464</v>
      </c>
      <c r="M23" s="11">
        <v>99.10026207579611</v>
      </c>
      <c r="N23" s="11">
        <v>0.8997379242038962</v>
      </c>
      <c r="O23" s="11"/>
      <c r="R23" s="11"/>
    </row>
    <row r="24" spans="1:18" x14ac:dyDescent="0.25">
      <c r="A24" t="s">
        <v>30</v>
      </c>
      <c r="B24">
        <v>2020</v>
      </c>
      <c r="C24" t="str">
        <f>VLOOKUP(A24,'Regione-AreaG'!$A$2:$B$22,2,FALSE)</f>
        <v>SUD</v>
      </c>
      <c r="D24">
        <v>381127</v>
      </c>
      <c r="E24">
        <v>379213</v>
      </c>
      <c r="F24">
        <v>1914</v>
      </c>
      <c r="G24" s="14">
        <f>D24/Popolazione_P_BI!$D24*1000</f>
        <v>688.88250243107143</v>
      </c>
      <c r="H24" s="14">
        <f>E24/Popolazione_P_BI!$D24*1000</f>
        <v>685.42297028128132</v>
      </c>
      <c r="I24" s="14">
        <f>F24/Popolazione_P_BI!$D24*1000</f>
        <v>3.4595321497901508</v>
      </c>
      <c r="J24" s="11">
        <v>0.95998452849321136</v>
      </c>
      <c r="K24" s="11">
        <v>0.96971627718839581</v>
      </c>
      <c r="L24" s="11">
        <v>0.3212449669104257</v>
      </c>
      <c r="M24" s="11">
        <v>99.497805193544409</v>
      </c>
      <c r="N24" s="11">
        <v>0.50219480645559089</v>
      </c>
      <c r="O24" s="11"/>
      <c r="R24" s="11"/>
    </row>
    <row r="25" spans="1:18" x14ac:dyDescent="0.25">
      <c r="A25" t="s">
        <v>31</v>
      </c>
      <c r="B25">
        <v>2020</v>
      </c>
      <c r="C25" t="str">
        <f>VLOOKUP(A25,'Regione-AreaG'!$A$2:$B$22,2,FALSE)</f>
        <v>SUD</v>
      </c>
      <c r="D25">
        <v>1319074</v>
      </c>
      <c r="E25">
        <v>1312884</v>
      </c>
      <c r="F25">
        <v>6190</v>
      </c>
      <c r="G25" s="14">
        <f>D25/Popolazione_P_BI!$D25*1000</f>
        <v>696.40833953677452</v>
      </c>
      <c r="H25" s="14">
        <f>E25/Popolazione_P_BI!$D25*1000</f>
        <v>693.14031392052198</v>
      </c>
      <c r="I25" s="14">
        <f>F25/Popolazione_P_BI!$D25*1000</f>
        <v>3.2680256162524879</v>
      </c>
      <c r="J25" s="11">
        <v>3.3224899624997821</v>
      </c>
      <c r="K25" s="11">
        <v>3.3572820152795653</v>
      </c>
      <c r="L25" s="11">
        <v>1.0389270350969357</v>
      </c>
      <c r="M25" s="11">
        <v>99.530731407032505</v>
      </c>
      <c r="N25" s="11">
        <v>0.46926859296749085</v>
      </c>
      <c r="O25" s="11"/>
      <c r="R25" s="11"/>
    </row>
    <row r="26" spans="1:18" x14ac:dyDescent="0.25">
      <c r="A26" t="s">
        <v>32</v>
      </c>
      <c r="B26">
        <v>2020</v>
      </c>
      <c r="C26" t="str">
        <f>VLOOKUP(A26,'Regione-AreaG'!$A$2:$B$22,2,FALSE)</f>
        <v>SUD</v>
      </c>
      <c r="D26">
        <v>3572920</v>
      </c>
      <c r="E26">
        <v>3558271</v>
      </c>
      <c r="F26">
        <v>14649</v>
      </c>
      <c r="G26" s="14">
        <f>D26/Popolazione_P_BI!$D26*1000</f>
        <v>625.49554519205844</v>
      </c>
      <c r="H26" s="14">
        <f>E26/Popolazione_P_BI!$D26*1000</f>
        <v>622.93100855493287</v>
      </c>
      <c r="I26" s="14">
        <f>F26/Popolazione_P_BI!$D26*1000</f>
        <v>2.5645366371255061</v>
      </c>
      <c r="J26" s="11">
        <v>8.9994881536704696</v>
      </c>
      <c r="K26" s="11">
        <v>9.0991429812465032</v>
      </c>
      <c r="L26" s="11">
        <v>2.4586820900056563</v>
      </c>
      <c r="M26" s="11">
        <v>99.589999216327257</v>
      </c>
      <c r="N26" s="11">
        <v>0.41000078367273829</v>
      </c>
      <c r="O26" s="11"/>
      <c r="R26" s="11"/>
    </row>
    <row r="27" spans="1:18" x14ac:dyDescent="0.25">
      <c r="A27" t="s">
        <v>19</v>
      </c>
      <c r="B27">
        <v>2020</v>
      </c>
      <c r="C27" t="str">
        <f>VLOOKUP(A27,'Regione-AreaG'!$A$2:$B$22,2,FALSE)</f>
        <v>NORD-EST</v>
      </c>
      <c r="D27">
        <v>2930808</v>
      </c>
      <c r="E27">
        <v>2868197</v>
      </c>
      <c r="F27">
        <v>62611</v>
      </c>
      <c r="G27" s="14">
        <f>D27/Popolazione_P_BI!$D27*1000</f>
        <v>656.52550928861888</v>
      </c>
      <c r="H27" s="14">
        <f>E27/Popolazione_P_BI!$D27*1000</f>
        <v>642.50012152453814</v>
      </c>
      <c r="I27" s="14">
        <f>F27/Popolazione_P_BI!$D27*1000</f>
        <v>14.025387764080662</v>
      </c>
      <c r="J27" s="11">
        <v>7.3821333465856052</v>
      </c>
      <c r="K27" s="11">
        <v>7.3344988623357459</v>
      </c>
      <c r="L27" s="11">
        <v>10.508604296357712</v>
      </c>
      <c r="M27" s="11">
        <v>97.863694926450322</v>
      </c>
      <c r="N27" s="11">
        <v>2.1363050735496834</v>
      </c>
      <c r="O27" s="11"/>
      <c r="R27" s="11"/>
    </row>
    <row r="28" spans="1:18" x14ac:dyDescent="0.25">
      <c r="A28" t="s">
        <v>20</v>
      </c>
      <c r="B28">
        <v>2020</v>
      </c>
      <c r="C28" t="str">
        <f>VLOOKUP(A28,'Regione-AreaG'!$A$2:$B$22,2,FALSE)</f>
        <v>NORD-EST</v>
      </c>
      <c r="D28">
        <v>808422</v>
      </c>
      <c r="E28">
        <v>792923</v>
      </c>
      <c r="F28">
        <v>15499</v>
      </c>
      <c r="G28" s="14">
        <f>D28/Popolazione_P_BI!$D28*1000</f>
        <v>670.21329513122032</v>
      </c>
      <c r="H28" s="14">
        <f>E28/Popolazione_P_BI!$D28*1000</f>
        <v>657.36402103769137</v>
      </c>
      <c r="I28" s="14">
        <f>F28/Popolazione_P_BI!$D28*1000</f>
        <v>12.849274093528853</v>
      </c>
      <c r="J28" s="11">
        <v>2.0362572383838957</v>
      </c>
      <c r="K28" s="11">
        <v>2.027647627209654</v>
      </c>
      <c r="L28" s="11">
        <v>2.6013457377976423</v>
      </c>
      <c r="M28" s="11">
        <v>98.082808236292436</v>
      </c>
      <c r="N28" s="11">
        <v>1.9171917637075684</v>
      </c>
      <c r="O28" s="11"/>
      <c r="R28" s="11"/>
    </row>
    <row r="29" spans="1:18" x14ac:dyDescent="0.25">
      <c r="A29" t="s">
        <v>6</v>
      </c>
      <c r="B29">
        <v>2020</v>
      </c>
      <c r="C29" t="str">
        <f>VLOOKUP(A29,'Regione-AreaG'!$A$2:$B$22,2,FALSE)</f>
        <v>CENTRO</v>
      </c>
      <c r="D29">
        <v>3819488</v>
      </c>
      <c r="E29">
        <v>3745641</v>
      </c>
      <c r="F29">
        <v>73847</v>
      </c>
      <c r="G29" s="14">
        <f>D29/Popolazione_P_BI!$D29*1000</f>
        <v>663.60095209965777</v>
      </c>
      <c r="H29" s="14">
        <f>E29/Popolazione_P_BI!$D29*1000</f>
        <v>650.77071424848407</v>
      </c>
      <c r="I29" s="14">
        <f>F29/Popolazione_P_BI!$D29*1000</f>
        <v>12.830237851173619</v>
      </c>
      <c r="J29" s="11">
        <v>9.6205448230261279</v>
      </c>
      <c r="K29" s="11">
        <v>9.5782819845422509</v>
      </c>
      <c r="L29" s="11">
        <v>12.394449880582135</v>
      </c>
      <c r="M29" s="11">
        <v>98.066573320822059</v>
      </c>
      <c r="N29" s="11">
        <v>1.9334266791779422</v>
      </c>
      <c r="O29" s="11"/>
      <c r="R29" s="11"/>
    </row>
    <row r="30" spans="1:18" x14ac:dyDescent="0.25">
      <c r="A30" t="s">
        <v>25</v>
      </c>
      <c r="B30">
        <v>2020</v>
      </c>
      <c r="C30" t="str">
        <f>VLOOKUP(A30,'Regione-AreaG'!$A$2:$B$22,2,FALSE)</f>
        <v>NORD-OVEST</v>
      </c>
      <c r="D30">
        <v>845474</v>
      </c>
      <c r="E30">
        <v>830761</v>
      </c>
      <c r="F30">
        <v>14713</v>
      </c>
      <c r="G30" s="14">
        <f>D30/Popolazione_P_BI!$D30*1000</f>
        <v>554.47244472484067</v>
      </c>
      <c r="H30" s="14">
        <f>E30/Popolazione_P_BI!$D30*1000</f>
        <v>544.82347494074736</v>
      </c>
      <c r="I30" s="14">
        <f>F30/Popolazione_P_BI!$D30*1000</f>
        <v>9.6489697840933975</v>
      </c>
      <c r="J30" s="11">
        <v>2.1295839949498969</v>
      </c>
      <c r="K30" s="11">
        <v>2.1244062417514931</v>
      </c>
      <c r="L30" s="11">
        <v>2.4694238234864647</v>
      </c>
      <c r="M30" s="11">
        <v>98.259792731651117</v>
      </c>
      <c r="N30" s="11">
        <v>1.7402072683488787</v>
      </c>
      <c r="O30" s="11"/>
      <c r="R30" s="11"/>
    </row>
    <row r="31" spans="1:18" x14ac:dyDescent="0.25">
      <c r="A31" t="s">
        <v>26</v>
      </c>
      <c r="B31">
        <v>2020</v>
      </c>
      <c r="C31" t="str">
        <f>VLOOKUP(A31,'Regione-AreaG'!$A$2:$B$22,2,FALSE)</f>
        <v>NORD-OVEST</v>
      </c>
      <c r="D31">
        <v>6231939</v>
      </c>
      <c r="E31">
        <v>6076640</v>
      </c>
      <c r="F31">
        <v>155299</v>
      </c>
      <c r="G31" s="14">
        <f>D31/Popolazione_P_BI!$D31*1000</f>
        <v>621.47849505794102</v>
      </c>
      <c r="H31" s="14">
        <f>E31/Popolazione_P_BI!$D31*1000</f>
        <v>605.99134269589081</v>
      </c>
      <c r="I31" s="14">
        <f>F31/Popolazione_P_BI!$D31*1000</f>
        <v>15.487152362050269</v>
      </c>
      <c r="J31" s="11">
        <v>15.697038054279691</v>
      </c>
      <c r="K31" s="11">
        <v>15.539068329973112</v>
      </c>
      <c r="L31" s="11">
        <v>26.065319809938455</v>
      </c>
      <c r="M31" s="11">
        <v>97.50801476073498</v>
      </c>
      <c r="N31" s="11">
        <v>2.4919852392650186</v>
      </c>
      <c r="O31" s="11"/>
      <c r="R31" s="11"/>
    </row>
    <row r="32" spans="1:18" x14ac:dyDescent="0.25">
      <c r="A32" t="s">
        <v>10</v>
      </c>
      <c r="B32">
        <v>2020</v>
      </c>
      <c r="C32" t="str">
        <f>VLOOKUP(A32,'Regione-AreaG'!$A$2:$B$22,2,FALSE)</f>
        <v>CENTRO</v>
      </c>
      <c r="D32">
        <v>1040940</v>
      </c>
      <c r="E32">
        <v>1029213</v>
      </c>
      <c r="F32">
        <v>11727</v>
      </c>
      <c r="G32" s="14">
        <f>D32/Popolazione_P_BI!$D32*1000</f>
        <v>688.14653804658246</v>
      </c>
      <c r="H32" s="14">
        <f>E32/Popolazione_P_BI!$D32*1000</f>
        <v>680.39403122421777</v>
      </c>
      <c r="I32" s="14">
        <f>F32/Popolazione_P_BI!$D32*1000</f>
        <v>7.7525068223646638</v>
      </c>
      <c r="J32" s="11">
        <v>2.6219246998762182</v>
      </c>
      <c r="K32" s="11">
        <v>2.6318839248493604</v>
      </c>
      <c r="L32" s="11">
        <v>1.9682548207724984</v>
      </c>
      <c r="M32" s="11">
        <v>98.873422099256445</v>
      </c>
      <c r="N32" s="11">
        <v>1.1265779007435588</v>
      </c>
      <c r="O32" s="11"/>
      <c r="R32" s="11"/>
    </row>
    <row r="33" spans="1:18" x14ac:dyDescent="0.25">
      <c r="A33" t="s">
        <v>33</v>
      </c>
      <c r="B33">
        <v>2020</v>
      </c>
      <c r="C33" t="str">
        <f>VLOOKUP(A33,'Regione-AreaG'!$A$2:$B$22,2,FALSE)</f>
        <v>SUD</v>
      </c>
      <c r="D33">
        <v>215398</v>
      </c>
      <c r="E33">
        <v>214335</v>
      </c>
      <c r="F33">
        <v>1063</v>
      </c>
      <c r="G33" s="14">
        <f>D33/Popolazione_P_BI!$D33*1000</f>
        <v>716.76050526427878</v>
      </c>
      <c r="H33" s="14">
        <f>E33/Popolazione_P_BI!$D33*1000</f>
        <v>713.22325599968053</v>
      </c>
      <c r="I33" s="14">
        <f>F33/Popolazione_P_BI!$D33*1000</f>
        <v>3.5372492645982243</v>
      </c>
      <c r="J33" s="11">
        <v>0.54254552280048585</v>
      </c>
      <c r="K33" s="11">
        <v>0.54809338886371195</v>
      </c>
      <c r="L33" s="11">
        <v>0.17841347953280173</v>
      </c>
      <c r="M33" s="11">
        <v>99.506494953527891</v>
      </c>
      <c r="N33" s="11">
        <v>0.49350504647211207</v>
      </c>
      <c r="O33" s="11"/>
      <c r="R33" s="11"/>
    </row>
    <row r="34" spans="1:18" x14ac:dyDescent="0.25">
      <c r="A34" t="s">
        <v>21</v>
      </c>
      <c r="B34">
        <v>2020</v>
      </c>
      <c r="C34" t="str">
        <f>VLOOKUP(A34,'Regione-AreaG'!$A$2:$B$22,2,FALSE)</f>
        <v>NORD-OVEST</v>
      </c>
      <c r="D34">
        <v>2915687</v>
      </c>
      <c r="E34">
        <v>2864648</v>
      </c>
      <c r="F34">
        <v>51039</v>
      </c>
      <c r="G34" s="14">
        <f>D34/Popolazione_P_BI!$D34*1000</f>
        <v>676.30253823920248</v>
      </c>
      <c r="H34" s="14">
        <f>E34/Popolazione_P_BI!$D34*1000</f>
        <v>664.46388571950797</v>
      </c>
      <c r="I34" s="14">
        <f>F34/Popolazione_P_BI!$D34*1000</f>
        <v>11.838652519694554</v>
      </c>
      <c r="J34" s="11">
        <v>7.3440464987491989</v>
      </c>
      <c r="K34" s="11">
        <v>7.3254234269795173</v>
      </c>
      <c r="L34" s="11">
        <v>8.5663646113590488</v>
      </c>
      <c r="M34" s="11">
        <v>98.249503461791335</v>
      </c>
      <c r="N34" s="11">
        <v>1.7504965382086624</v>
      </c>
      <c r="O34" s="11"/>
      <c r="R34" s="11"/>
    </row>
    <row r="35" spans="1:18" x14ac:dyDescent="0.25">
      <c r="A35" t="s">
        <v>34</v>
      </c>
      <c r="B35">
        <v>2020</v>
      </c>
      <c r="C35" t="str">
        <f>VLOOKUP(A35,'Regione-AreaG'!$A$2:$B$22,2,FALSE)</f>
        <v>SUD</v>
      </c>
      <c r="D35">
        <v>2424306</v>
      </c>
      <c r="E35">
        <v>2410502</v>
      </c>
      <c r="F35">
        <v>13804</v>
      </c>
      <c r="G35" s="14">
        <f>D35/Popolazione_P_BI!$D35*1000</f>
        <v>613.23525505874204</v>
      </c>
      <c r="H35" s="14">
        <f>E35/Popolazione_P_BI!$D35*1000</f>
        <v>609.74349310260652</v>
      </c>
      <c r="I35" s="14">
        <f>F35/Popolazione_P_BI!$D35*1000</f>
        <v>3.4917619561354361</v>
      </c>
      <c r="J35" s="11">
        <v>6.1063536625147607</v>
      </c>
      <c r="K35" s="11">
        <v>6.1640899061877699</v>
      </c>
      <c r="L35" s="11">
        <v>2.3168576401418579</v>
      </c>
      <c r="M35" s="11">
        <v>99.43059993251677</v>
      </c>
      <c r="N35" s="11">
        <v>0.56940006748323024</v>
      </c>
      <c r="O35" s="11"/>
      <c r="R35" s="11"/>
    </row>
    <row r="36" spans="1:18" x14ac:dyDescent="0.25">
      <c r="A36" t="s">
        <v>14</v>
      </c>
      <c r="B36">
        <v>2020</v>
      </c>
      <c r="C36" t="str">
        <f>VLOOKUP(A36,'Regione-AreaG'!$A$2:$B$22,2,FALSE)</f>
        <v>ISOLE</v>
      </c>
      <c r="D36">
        <v>1080370</v>
      </c>
      <c r="E36">
        <v>1072695</v>
      </c>
      <c r="F36">
        <v>7675</v>
      </c>
      <c r="G36" s="14">
        <f>D36/Popolazione_P_BI!$D36*1000</f>
        <v>670.36232464084298</v>
      </c>
      <c r="H36" s="14">
        <f>E36/Popolazione_P_BI!$D36*1000</f>
        <v>665.60003871878075</v>
      </c>
      <c r="I36" s="14">
        <f>F36/Popolazione_P_BI!$D36*1000</f>
        <v>4.762285922062321</v>
      </c>
      <c r="J36" s="11">
        <v>2.7212411743282705</v>
      </c>
      <c r="K36" s="11">
        <v>2.7430752689348896</v>
      </c>
      <c r="L36" s="11">
        <v>1.2881688197688177</v>
      </c>
      <c r="M36" s="11">
        <v>99.289595231263363</v>
      </c>
      <c r="N36" s="11">
        <v>0.71040476873663649</v>
      </c>
      <c r="O36" s="11"/>
      <c r="R36" s="11"/>
    </row>
    <row r="37" spans="1:18" x14ac:dyDescent="0.25">
      <c r="A37" t="s">
        <v>15</v>
      </c>
      <c r="B37">
        <v>2020</v>
      </c>
      <c r="C37" t="str">
        <f>VLOOKUP(A37,'Regione-AreaG'!$A$2:$B$22,2,FALSE)</f>
        <v>ISOLE</v>
      </c>
      <c r="D37">
        <v>3389773</v>
      </c>
      <c r="E37">
        <v>3373255</v>
      </c>
      <c r="F37">
        <v>16518</v>
      </c>
      <c r="G37" s="14">
        <f>D37/Popolazione_P_BI!$D37*1000</f>
        <v>695.29669004305379</v>
      </c>
      <c r="H37" s="14">
        <f>E37/Popolazione_P_BI!$D37*1000</f>
        <v>691.90858389962443</v>
      </c>
      <c r="I37" s="14">
        <f>F37/Popolazione_P_BI!$D37*1000</f>
        <v>3.3881061434294164</v>
      </c>
      <c r="J37" s="11">
        <v>8.5381766054465285</v>
      </c>
      <c r="K37" s="11">
        <v>8.6260235820162876</v>
      </c>
      <c r="L37" s="11">
        <v>2.7723742755623886</v>
      </c>
      <c r="M37" s="11">
        <v>99.512710733137581</v>
      </c>
      <c r="N37" s="11">
        <v>0.48728926686241231</v>
      </c>
      <c r="O37" s="11"/>
      <c r="R37" s="11"/>
    </row>
    <row r="38" spans="1:18" x14ac:dyDescent="0.25">
      <c r="A38" t="s">
        <v>11</v>
      </c>
      <c r="B38">
        <v>2020</v>
      </c>
      <c r="C38" t="str">
        <f>VLOOKUP(A38,'Regione-AreaG'!$A$2:$B$22,2,FALSE)</f>
        <v>CENTRO</v>
      </c>
      <c r="D38">
        <v>2597511</v>
      </c>
      <c r="E38">
        <v>2559766</v>
      </c>
      <c r="F38">
        <v>37745</v>
      </c>
      <c r="G38" s="14">
        <f>D38/Popolazione_P_BI!$D38*1000</f>
        <v>703.44544631021063</v>
      </c>
      <c r="H38" s="14">
        <f>E38/Popolazione_P_BI!$D38*1000</f>
        <v>693.22352679919459</v>
      </c>
      <c r="I38" s="14">
        <f>F38/Popolazione_P_BI!$D38*1000</f>
        <v>10.221919511016084</v>
      </c>
      <c r="J38" s="11">
        <v>6.5426232531175437</v>
      </c>
      <c r="K38" s="11">
        <v>6.5457849704346396</v>
      </c>
      <c r="L38" s="11">
        <v>6.3351051598923815</v>
      </c>
      <c r="M38" s="11">
        <v>98.546878146040569</v>
      </c>
      <c r="N38" s="11">
        <v>1.4531218539594251</v>
      </c>
      <c r="O38" s="11"/>
      <c r="R38" s="11"/>
    </row>
    <row r="39" spans="1:18" x14ac:dyDescent="0.25">
      <c r="A39" t="s">
        <v>22</v>
      </c>
      <c r="B39">
        <v>2020</v>
      </c>
      <c r="C39" t="str">
        <f>VLOOKUP(A39,'Regione-AreaG'!$A$2:$B$22,2,FALSE)</f>
        <v>NORD-EST</v>
      </c>
      <c r="D39">
        <v>1162970</v>
      </c>
      <c r="E39">
        <v>1134535</v>
      </c>
      <c r="F39">
        <v>28435</v>
      </c>
      <c r="G39" s="14">
        <f>D39/Popolazione_P_BI!$D39*1000</f>
        <v>1078.7528442057048</v>
      </c>
      <c r="H39" s="14">
        <f>E39/Popolazione_P_BI!$D39*1000</f>
        <v>1052.3769814362531</v>
      </c>
      <c r="I39" s="14">
        <f>F39/Popolazione_P_BI!$D39*1000</f>
        <v>26.375862769451675</v>
      </c>
      <c r="J39" s="11">
        <v>2.9292944532970639</v>
      </c>
      <c r="K39" s="11">
        <v>2.9012113417523575</v>
      </c>
      <c r="L39" s="11">
        <v>4.7725186176060372</v>
      </c>
      <c r="M39" s="11">
        <v>97.554967024084888</v>
      </c>
      <c r="N39" s="11">
        <v>2.4450329759151139</v>
      </c>
      <c r="O39" s="11"/>
      <c r="R39" s="11"/>
    </row>
    <row r="40" spans="1:18" x14ac:dyDescent="0.25">
      <c r="A40" t="s">
        <v>12</v>
      </c>
      <c r="B40">
        <v>2020</v>
      </c>
      <c r="C40" t="str">
        <f>VLOOKUP(A40,'Regione-AreaG'!$A$2:$B$22,2,FALSE)</f>
        <v>CENTRO</v>
      </c>
      <c r="D40">
        <v>646746</v>
      </c>
      <c r="E40">
        <v>639518</v>
      </c>
      <c r="F40">
        <v>7228</v>
      </c>
      <c r="G40" s="14">
        <f>D40/Popolazione_P_BI!$D40*1000</f>
        <v>743.24524659116378</v>
      </c>
      <c r="H40" s="14">
        <f>E40/Popolazione_P_BI!$D40*1000</f>
        <v>734.93877597926826</v>
      </c>
      <c r="I40" s="14">
        <f>F40/Popolazione_P_BI!$D40*1000</f>
        <v>8.3064706118954454</v>
      </c>
      <c r="J40" s="11">
        <v>1.6290269486676896</v>
      </c>
      <c r="K40" s="11">
        <v>1.6353632764566841</v>
      </c>
      <c r="L40" s="11">
        <v>1.2131445249887967</v>
      </c>
      <c r="M40" s="11">
        <v>98.882405148234398</v>
      </c>
      <c r="N40" s="11">
        <v>1.117594851765608</v>
      </c>
      <c r="O40" s="11"/>
      <c r="R40" s="11"/>
    </row>
    <row r="41" spans="1:18" x14ac:dyDescent="0.25">
      <c r="A41" t="s">
        <v>27</v>
      </c>
      <c r="B41">
        <v>2020</v>
      </c>
      <c r="C41" t="str">
        <f>VLOOKUP(A41,'Regione-AreaG'!$A$2:$B$22,2,FALSE)</f>
        <v>NORD-OVEST</v>
      </c>
      <c r="D41">
        <v>221721</v>
      </c>
      <c r="E41">
        <v>218219</v>
      </c>
      <c r="F41">
        <v>3502</v>
      </c>
      <c r="G41" s="14">
        <f>D41/Popolazione_P_BI!$D41*1000</f>
        <v>1773.2856662987667</v>
      </c>
      <c r="H41" s="14">
        <f>E41/Popolazione_P_BI!$D41*1000</f>
        <v>1745.2772845785946</v>
      </c>
      <c r="I41" s="14">
        <f>F41/Popolazione_P_BI!$D41*1000</f>
        <v>28.00838172017211</v>
      </c>
      <c r="J41" s="11">
        <v>0.55847192574140203</v>
      </c>
      <c r="K41" s="11">
        <v>0.55802547985373541</v>
      </c>
      <c r="L41" s="11">
        <v>0.5877742289029837</v>
      </c>
      <c r="M41" s="11">
        <v>98.420537522381736</v>
      </c>
      <c r="N41" s="11">
        <v>1.579462477618268</v>
      </c>
      <c r="O41" s="11"/>
      <c r="R41" s="11"/>
    </row>
    <row r="42" spans="1:18" x14ac:dyDescent="0.25">
      <c r="A42" t="s">
        <v>23</v>
      </c>
      <c r="B42">
        <v>2020</v>
      </c>
      <c r="C42" t="str">
        <f>VLOOKUP(A42,'Regione-AreaG'!$A$2:$B$22,2,FALSE)</f>
        <v>NORD-EST</v>
      </c>
      <c r="D42">
        <v>3198100</v>
      </c>
      <c r="E42">
        <v>3133836</v>
      </c>
      <c r="F42">
        <v>64264</v>
      </c>
      <c r="G42" s="14">
        <f>D42/Popolazione_P_BI!$D42*1000</f>
        <v>655.46481311331343</v>
      </c>
      <c r="H42" s="14">
        <f>E42/Popolazione_P_BI!$D42*1000</f>
        <v>642.29362060841549</v>
      </c>
      <c r="I42" s="14">
        <f>F42/Popolazione_P_BI!$D42*1000</f>
        <v>13.171192504897899</v>
      </c>
      <c r="J42" s="11">
        <v>8.0553897272408914</v>
      </c>
      <c r="K42" s="11">
        <v>8.0137858650388409</v>
      </c>
      <c r="L42" s="11">
        <v>10.786043131416717</v>
      </c>
      <c r="M42" s="11">
        <v>97.990556893155315</v>
      </c>
      <c r="N42" s="11">
        <v>2.0094431068446892</v>
      </c>
      <c r="O42" s="11"/>
      <c r="R42" s="11"/>
    </row>
    <row r="43" spans="1:18" x14ac:dyDescent="0.25">
      <c r="A43" t="s">
        <v>60</v>
      </c>
      <c r="B43">
        <v>2020</v>
      </c>
      <c r="C43" t="e">
        <f>VLOOKUP(A43,'Regione-AreaG'!$A$2:$B$22,2,FALSE)</f>
        <v>#N/A</v>
      </c>
      <c r="D43">
        <v>39701369</v>
      </c>
      <c r="E43">
        <v>39105562</v>
      </c>
      <c r="F43">
        <v>595807</v>
      </c>
      <c r="G43" s="14">
        <f>D43/Popolazione_P_BI!$D43*1000</f>
        <v>665.66697665222569</v>
      </c>
      <c r="H43" s="14">
        <f>E43/Popolazione_P_BI!$D43*1000</f>
        <v>655.67716888619543</v>
      </c>
      <c r="I43" s="14">
        <f>F43/Popolazione_P_BI!$D43*1000</f>
        <v>9.9898077660302516</v>
      </c>
      <c r="J43" s="11">
        <v>100</v>
      </c>
      <c r="K43" s="11">
        <v>100</v>
      </c>
      <c r="L43" s="11">
        <v>100</v>
      </c>
      <c r="M43" s="11">
        <v>98.499278450574337</v>
      </c>
      <c r="N43" s="11">
        <v>1.5007215494256634</v>
      </c>
      <c r="O43" s="11"/>
      <c r="R43" s="11"/>
    </row>
    <row r="44" spans="1:18" x14ac:dyDescent="0.25">
      <c r="A44" t="s">
        <v>29</v>
      </c>
      <c r="B44">
        <v>2021</v>
      </c>
      <c r="C44" t="str">
        <f>VLOOKUP(A44,'Regione-AreaG'!$A$2:$B$22,2,FALSE)</f>
        <v>SUD</v>
      </c>
      <c r="D44">
        <v>899809</v>
      </c>
      <c r="E44">
        <v>883435</v>
      </c>
      <c r="F44">
        <v>16374</v>
      </c>
      <c r="G44" s="14">
        <f>D44/Popolazione_P_BI!$D44*1000</f>
        <v>702.4204300974543</v>
      </c>
      <c r="H44" s="14">
        <f>E44/Popolazione_P_BI!$D44*1000</f>
        <v>689.63834843077188</v>
      </c>
      <c r="I44" s="14">
        <f>F44/Popolazione_P_BI!$D44*1000</f>
        <v>12.782081666682279</v>
      </c>
      <c r="J44" s="11">
        <v>2.2604543965297772</v>
      </c>
      <c r="K44" s="11">
        <v>2.2853154818479831</v>
      </c>
      <c r="L44" s="11">
        <v>1.4244107146585381</v>
      </c>
      <c r="M44" s="11">
        <v>98.180280481746678</v>
      </c>
      <c r="N44" s="11">
        <v>1.8197195182533181</v>
      </c>
      <c r="O44" s="11"/>
      <c r="R44" s="11"/>
    </row>
    <row r="45" spans="1:18" x14ac:dyDescent="0.25">
      <c r="A45" t="s">
        <v>30</v>
      </c>
      <c r="B45">
        <v>2021</v>
      </c>
      <c r="C45" t="str">
        <f>VLOOKUP(A45,'Regione-AreaG'!$A$2:$B$22,2,FALSE)</f>
        <v>SUD</v>
      </c>
      <c r="D45">
        <v>382469</v>
      </c>
      <c r="E45">
        <v>378031</v>
      </c>
      <c r="F45">
        <v>4438</v>
      </c>
      <c r="G45" s="14">
        <f>D45/Popolazione_P_BI!$D45*1000</f>
        <v>701.61062498853494</v>
      </c>
      <c r="H45" s="14">
        <f>E45/Popolazione_P_BI!$D45*1000</f>
        <v>693.46944765468788</v>
      </c>
      <c r="I45" s="14">
        <f>F45/Popolazione_P_BI!$D45*1000</f>
        <v>8.1411773338469722</v>
      </c>
      <c r="J45" s="11">
        <v>0.96081916560775393</v>
      </c>
      <c r="K45" s="11">
        <v>0.97791019929986334</v>
      </c>
      <c r="L45" s="11">
        <v>0.38607150065070189</v>
      </c>
      <c r="M45" s="11">
        <v>98.839644520209475</v>
      </c>
      <c r="N45" s="11">
        <v>1.1603554797905191</v>
      </c>
      <c r="O45" s="11"/>
      <c r="R45" s="11"/>
    </row>
    <row r="46" spans="1:18" x14ac:dyDescent="0.25">
      <c r="A46" t="s">
        <v>31</v>
      </c>
      <c r="B46">
        <v>2021</v>
      </c>
      <c r="C46" t="str">
        <f>VLOOKUP(A46,'Regione-AreaG'!$A$2:$B$22,2,FALSE)</f>
        <v>SUD</v>
      </c>
      <c r="D46">
        <v>1329395</v>
      </c>
      <c r="E46">
        <v>1314739</v>
      </c>
      <c r="F46">
        <v>14656</v>
      </c>
      <c r="G46" s="14">
        <f>D46/Popolazione_P_BI!$D46*1000</f>
        <v>714.49762737954029</v>
      </c>
      <c r="H46" s="14">
        <f>E46/Popolazione_P_BI!$D46*1000</f>
        <v>706.62060269773042</v>
      </c>
      <c r="I46" s="14">
        <f>F46/Popolazione_P_BI!$D46*1000</f>
        <v>7.8770246818098029</v>
      </c>
      <c r="J46" s="11">
        <v>3.3396384926964542</v>
      </c>
      <c r="K46" s="11">
        <v>3.4010350408228507</v>
      </c>
      <c r="L46" s="11">
        <v>1.2749580697468874</v>
      </c>
      <c r="M46" s="11">
        <v>98.897543619465992</v>
      </c>
      <c r="N46" s="11">
        <v>1.1024563805340024</v>
      </c>
      <c r="O46" s="11"/>
      <c r="R46" s="11"/>
    </row>
    <row r="47" spans="1:18" x14ac:dyDescent="0.25">
      <c r="A47" t="s">
        <v>32</v>
      </c>
      <c r="B47">
        <v>2021</v>
      </c>
      <c r="C47" t="str">
        <f>VLOOKUP(A47,'Regione-AreaG'!$A$2:$B$22,2,FALSE)</f>
        <v>SUD</v>
      </c>
      <c r="D47">
        <v>3583649</v>
      </c>
      <c r="E47">
        <v>3550163</v>
      </c>
      <c r="F47">
        <v>33486</v>
      </c>
      <c r="G47" s="14">
        <f>D47/Popolazione_P_BI!$D47*1000</f>
        <v>637.17697972711073</v>
      </c>
      <c r="H47" s="14">
        <f>E47/Popolazione_P_BI!$D47*1000</f>
        <v>631.22312979840899</v>
      </c>
      <c r="I47" s="14">
        <f>F47/Popolazione_P_BI!$D47*1000</f>
        <v>5.9538499287017315</v>
      </c>
      <c r="J47" s="11">
        <v>9.0026607176295634</v>
      </c>
      <c r="K47" s="11">
        <v>9.1837457956543265</v>
      </c>
      <c r="L47" s="11">
        <v>2.9130216923815686</v>
      </c>
      <c r="M47" s="11">
        <v>99.065589291808436</v>
      </c>
      <c r="N47" s="11">
        <v>0.9344107081915668</v>
      </c>
      <c r="O47" s="11"/>
      <c r="R47" s="11"/>
    </row>
    <row r="48" spans="1:18" x14ac:dyDescent="0.25">
      <c r="A48" t="s">
        <v>19</v>
      </c>
      <c r="B48">
        <v>2021</v>
      </c>
      <c r="C48" t="str">
        <f>VLOOKUP(A48,'Regione-AreaG'!$A$2:$B$22,2,FALSE)</f>
        <v>NORD-EST</v>
      </c>
      <c r="D48">
        <v>2933430</v>
      </c>
      <c r="E48">
        <v>2832729</v>
      </c>
      <c r="F48">
        <v>100701</v>
      </c>
      <c r="G48" s="14">
        <f>D48/Popolazione_P_BI!$D48*1000</f>
        <v>660.84064720900528</v>
      </c>
      <c r="H48" s="14">
        <f>E48/Popolazione_P_BI!$D48*1000</f>
        <v>638.15481048728566</v>
      </c>
      <c r="I48" s="14">
        <f>F48/Popolazione_P_BI!$D48*1000</f>
        <v>22.685836721719635</v>
      </c>
      <c r="J48" s="11">
        <v>7.3692136224602605</v>
      </c>
      <c r="K48" s="11">
        <v>7.3278503110922193</v>
      </c>
      <c r="L48" s="11">
        <v>8.7602041881537467</v>
      </c>
      <c r="M48" s="11">
        <v>96.567124492488318</v>
      </c>
      <c r="N48" s="11">
        <v>3.4328755075116844</v>
      </c>
      <c r="O48" s="11"/>
      <c r="R48" s="11"/>
    </row>
    <row r="49" spans="1:18" x14ac:dyDescent="0.25">
      <c r="A49" t="s">
        <v>20</v>
      </c>
      <c r="B49">
        <v>2021</v>
      </c>
      <c r="C49" t="str">
        <f>VLOOKUP(A49,'Regione-AreaG'!$A$2:$B$22,2,FALSE)</f>
        <v>NORD-EST</v>
      </c>
      <c r="D49">
        <v>808518</v>
      </c>
      <c r="E49">
        <v>782543</v>
      </c>
      <c r="F49">
        <v>25975</v>
      </c>
      <c r="G49" s="14">
        <f>D49/Popolazione_P_BI!$D49*1000</f>
        <v>672.91824454228436</v>
      </c>
      <c r="H49" s="14">
        <f>E49/Popolazione_P_BI!$D49*1000</f>
        <v>651.2996146515635</v>
      </c>
      <c r="I49" s="14">
        <f>F49/Popolazione_P_BI!$D49*1000</f>
        <v>21.618629890720843</v>
      </c>
      <c r="J49" s="11">
        <v>2.0311177903015669</v>
      </c>
      <c r="K49" s="11">
        <v>2.0243228229714307</v>
      </c>
      <c r="L49" s="11">
        <v>2.259623080081564</v>
      </c>
      <c r="M49" s="11">
        <v>96.787331883767578</v>
      </c>
      <c r="N49" s="11">
        <v>3.2126681162324151</v>
      </c>
      <c r="O49" s="11"/>
      <c r="R49" s="11"/>
    </row>
    <row r="50" spans="1:18" x14ac:dyDescent="0.25">
      <c r="A50" t="s">
        <v>6</v>
      </c>
      <c r="B50">
        <v>2021</v>
      </c>
      <c r="C50" t="str">
        <f>VLOOKUP(A50,'Regione-AreaG'!$A$2:$B$22,2,FALSE)</f>
        <v>CENTRO</v>
      </c>
      <c r="D50">
        <v>3814906</v>
      </c>
      <c r="E50">
        <v>3686542</v>
      </c>
      <c r="F50">
        <v>128364</v>
      </c>
      <c r="G50" s="14">
        <f>D50/Popolazione_P_BI!$D50*1000</f>
        <v>665.73130422506358</v>
      </c>
      <c r="H50" s="14">
        <f>E50/Popolazione_P_BI!$D50*1000</f>
        <v>643.33076981201486</v>
      </c>
      <c r="I50" s="14">
        <f>F50/Popolazione_P_BI!$D50*1000</f>
        <v>22.400534413048725</v>
      </c>
      <c r="J50" s="11">
        <v>9.5836127889894716</v>
      </c>
      <c r="K50" s="11">
        <v>9.5365380668445638</v>
      </c>
      <c r="L50" s="11">
        <v>11.166670146355722</v>
      </c>
      <c r="M50" s="11">
        <v>96.635198875149214</v>
      </c>
      <c r="N50" s="11">
        <v>3.3648011248507825</v>
      </c>
      <c r="O50" s="11"/>
      <c r="R50" s="11"/>
    </row>
    <row r="51" spans="1:18" x14ac:dyDescent="0.25">
      <c r="A51" t="s">
        <v>25</v>
      </c>
      <c r="B51">
        <v>2021</v>
      </c>
      <c r="C51" t="str">
        <f>VLOOKUP(A51,'Regione-AreaG'!$A$2:$B$22,2,FALSE)</f>
        <v>NORD-OVEST</v>
      </c>
      <c r="D51">
        <v>843818</v>
      </c>
      <c r="E51">
        <v>815385</v>
      </c>
      <c r="F51">
        <v>28433</v>
      </c>
      <c r="G51" s="14">
        <f>D51/Popolazione_P_BI!$D51*1000</f>
        <v>555.69363086477074</v>
      </c>
      <c r="H51" s="14">
        <f>E51/Popolazione_P_BI!$D51*1000</f>
        <v>536.96917013226903</v>
      </c>
      <c r="I51" s="14">
        <f>F51/Popolazione_P_BI!$D51*1000</f>
        <v>18.724460732501591</v>
      </c>
      <c r="J51" s="11">
        <v>2.1197966545911004</v>
      </c>
      <c r="K51" s="11">
        <v>2.1092802120887417</v>
      </c>
      <c r="L51" s="11">
        <v>2.4734499725104562</v>
      </c>
      <c r="M51" s="11">
        <v>96.630434524980501</v>
      </c>
      <c r="N51" s="11">
        <v>3.3695654750194945</v>
      </c>
      <c r="O51" s="11"/>
      <c r="R51" s="11"/>
    </row>
    <row r="52" spans="1:18" x14ac:dyDescent="0.25">
      <c r="A52" t="s">
        <v>26</v>
      </c>
      <c r="B52">
        <v>2021</v>
      </c>
      <c r="C52" t="str">
        <f>VLOOKUP(A52,'Regione-AreaG'!$A$2:$B$22,2,FALSE)</f>
        <v>NORD-OVEST</v>
      </c>
      <c r="D52">
        <v>6222101</v>
      </c>
      <c r="E52">
        <v>5964080</v>
      </c>
      <c r="F52">
        <v>258021</v>
      </c>
      <c r="G52" s="14">
        <f>D52/Popolazione_P_BI!$D52*1000</f>
        <v>623.35994976333347</v>
      </c>
      <c r="H52" s="14">
        <f>E52/Popolazione_P_BI!$D52*1000</f>
        <v>597.51016725451768</v>
      </c>
      <c r="I52" s="14">
        <f>F52/Popolazione_P_BI!$D52*1000</f>
        <v>25.84978250881576</v>
      </c>
      <c r="J52" s="11">
        <v>15.630845614016225</v>
      </c>
      <c r="K52" s="11">
        <v>15.428191501332773</v>
      </c>
      <c r="L52" s="11">
        <v>22.445821241413867</v>
      </c>
      <c r="M52" s="11">
        <v>95.853153139108485</v>
      </c>
      <c r="N52" s="11">
        <v>4.1468468608915217</v>
      </c>
      <c r="O52" s="11"/>
      <c r="R52" s="11"/>
    </row>
    <row r="53" spans="1:18" x14ac:dyDescent="0.25">
      <c r="A53" t="s">
        <v>10</v>
      </c>
      <c r="B53">
        <v>2021</v>
      </c>
      <c r="C53" t="str">
        <f>VLOOKUP(A53,'Regione-AreaG'!$A$2:$B$22,2,FALSE)</f>
        <v>CENTRO</v>
      </c>
      <c r="D53">
        <v>1039819</v>
      </c>
      <c r="E53">
        <v>1018161</v>
      </c>
      <c r="F53">
        <v>21658</v>
      </c>
      <c r="G53" s="14">
        <f>D53/Popolazione_P_BI!$D53*1000</f>
        <v>694.02884458790209</v>
      </c>
      <c r="H53" s="14">
        <f>E53/Popolazione_P_BI!$D53*1000</f>
        <v>679.57317805739547</v>
      </c>
      <c r="I53" s="14">
        <f>F53/Popolazione_P_BI!$D53*1000</f>
        <v>14.455666530506543</v>
      </c>
      <c r="J53" s="11">
        <v>2.6121803962231951</v>
      </c>
      <c r="K53" s="11">
        <v>2.6338316868969693</v>
      </c>
      <c r="L53" s="11">
        <v>1.8840776388221947</v>
      </c>
      <c r="M53" s="11">
        <v>97.917137501815219</v>
      </c>
      <c r="N53" s="11">
        <v>2.0828624981847801</v>
      </c>
      <c r="O53" s="11"/>
      <c r="R53" s="11"/>
    </row>
    <row r="54" spans="1:18" x14ac:dyDescent="0.25">
      <c r="A54" t="s">
        <v>33</v>
      </c>
      <c r="B54">
        <v>2021</v>
      </c>
      <c r="C54" t="str">
        <f>VLOOKUP(A54,'Regione-AreaG'!$A$2:$B$22,2,FALSE)</f>
        <v>SUD</v>
      </c>
      <c r="D54">
        <v>215383</v>
      </c>
      <c r="E54">
        <v>213085</v>
      </c>
      <c r="F54">
        <v>2298</v>
      </c>
      <c r="G54" s="14">
        <f>D54/Popolazione_P_BI!$D54*1000</f>
        <v>731.86337472051753</v>
      </c>
      <c r="H54" s="14">
        <f>E54/Popolazione_P_BI!$D54*1000</f>
        <v>724.05485670791791</v>
      </c>
      <c r="I54" s="14">
        <f>F54/Popolazione_P_BI!$D54*1000</f>
        <v>7.8085180125996452</v>
      </c>
      <c r="J54" s="11">
        <v>0.54107421607004713</v>
      </c>
      <c r="K54" s="11">
        <v>0.5512193307369273</v>
      </c>
      <c r="L54" s="11">
        <v>0.19990813620894837</v>
      </c>
      <c r="M54" s="11">
        <v>98.933063426547122</v>
      </c>
      <c r="N54" s="11">
        <v>1.0669365734528722</v>
      </c>
      <c r="O54" s="11"/>
      <c r="R54" s="11"/>
    </row>
    <row r="55" spans="1:18" x14ac:dyDescent="0.25">
      <c r="A55" t="s">
        <v>21</v>
      </c>
      <c r="B55">
        <v>2021</v>
      </c>
      <c r="C55" t="str">
        <f>VLOOKUP(A55,'Regione-AreaG'!$A$2:$B$22,2,FALSE)</f>
        <v>NORD-OVEST</v>
      </c>
      <c r="D55">
        <v>2878450</v>
      </c>
      <c r="E55">
        <v>2782912</v>
      </c>
      <c r="F55">
        <v>95538</v>
      </c>
      <c r="G55" s="14">
        <f>D55/Popolazione_P_BI!$D55*1000</f>
        <v>673.33030015590839</v>
      </c>
      <c r="H55" s="14">
        <f>E55/Popolazione_P_BI!$D55*1000</f>
        <v>650.98194245773925</v>
      </c>
      <c r="I55" s="14">
        <f>F55/Popolazione_P_BI!$D55*1000</f>
        <v>22.348357698169217</v>
      </c>
      <c r="J55" s="11">
        <v>7.2310956632920291</v>
      </c>
      <c r="K55" s="11">
        <v>7.1989811114802267</v>
      </c>
      <c r="L55" s="11">
        <v>8.311063323381422</v>
      </c>
      <c r="M55" s="11">
        <v>96.68092202400598</v>
      </c>
      <c r="N55" s="11">
        <v>3.3190779759940248</v>
      </c>
      <c r="O55" s="11"/>
      <c r="R55" s="11"/>
    </row>
    <row r="56" spans="1:18" x14ac:dyDescent="0.25">
      <c r="A56" t="s">
        <v>34</v>
      </c>
      <c r="B56">
        <v>2021</v>
      </c>
      <c r="C56" t="str">
        <f>VLOOKUP(A56,'Regione-AreaG'!$A$2:$B$22,2,FALSE)</f>
        <v>SUD</v>
      </c>
      <c r="D56">
        <v>2435650</v>
      </c>
      <c r="E56">
        <v>2406087</v>
      </c>
      <c r="F56">
        <v>29563</v>
      </c>
      <c r="G56" s="14">
        <f>D56/Popolazione_P_BI!$D56*1000</f>
        <v>619.16321133607721</v>
      </c>
      <c r="H56" s="14">
        <f>E56/Popolazione_P_BI!$D56*1000</f>
        <v>611.64804207254258</v>
      </c>
      <c r="I56" s="14">
        <f>F56/Popolazione_P_BI!$D56*1000</f>
        <v>7.5151692635347658</v>
      </c>
      <c r="J56" s="11">
        <v>6.1187160285213338</v>
      </c>
      <c r="K56" s="11">
        <v>6.2241906555356845</v>
      </c>
      <c r="L56" s="11">
        <v>2.5717511883138124</v>
      </c>
      <c r="M56" s="11">
        <v>98.786237759940875</v>
      </c>
      <c r="N56" s="11">
        <v>1.2137622400591217</v>
      </c>
      <c r="O56" s="11"/>
      <c r="R56" s="11"/>
    </row>
    <row r="57" spans="1:18" x14ac:dyDescent="0.25">
      <c r="A57" t="s">
        <v>14</v>
      </c>
      <c r="B57">
        <v>2021</v>
      </c>
      <c r="C57" t="str">
        <f>VLOOKUP(A57,'Regione-AreaG'!$A$2:$B$22,2,FALSE)</f>
        <v>ISOLE</v>
      </c>
      <c r="D57">
        <v>1089897</v>
      </c>
      <c r="E57">
        <v>1073654</v>
      </c>
      <c r="F57">
        <v>16243</v>
      </c>
      <c r="G57" s="14">
        <f>D57/Popolazione_P_BI!$D57*1000</f>
        <v>685.45084286975714</v>
      </c>
      <c r="H57" s="14">
        <f>E57/Popolazione_P_BI!$D57*1000</f>
        <v>675.23540229075422</v>
      </c>
      <c r="I57" s="14">
        <f>F57/Popolazione_P_BI!$D57*1000</f>
        <v>10.215440579002845</v>
      </c>
      <c r="J57" s="11">
        <v>2.7379838003560923</v>
      </c>
      <c r="K57" s="11">
        <v>2.777383857723561</v>
      </c>
      <c r="L57" s="11">
        <v>1.4130147330034588</v>
      </c>
      <c r="M57" s="11">
        <v>98.509675684950039</v>
      </c>
      <c r="N57" s="11">
        <v>1.4903243150499543</v>
      </c>
      <c r="O57" s="11"/>
      <c r="R57" s="11"/>
    </row>
    <row r="58" spans="1:18" x14ac:dyDescent="0.25">
      <c r="A58" t="s">
        <v>15</v>
      </c>
      <c r="B58">
        <v>2021</v>
      </c>
      <c r="C58" t="str">
        <f>VLOOKUP(A58,'Regione-AreaG'!$A$2:$B$22,2,FALSE)</f>
        <v>ISOLE</v>
      </c>
      <c r="D58">
        <v>3418030</v>
      </c>
      <c r="E58">
        <v>3380734</v>
      </c>
      <c r="F58">
        <v>37296</v>
      </c>
      <c r="G58" s="14">
        <f>D58/Popolazione_P_BI!$D58*1000</f>
        <v>707.12424527355313</v>
      </c>
      <c r="H58" s="14">
        <f>E58/Popolazione_P_BI!$D58*1000</f>
        <v>699.40842480043773</v>
      </c>
      <c r="I58" s="14">
        <f>F58/Popolazione_P_BI!$D58*1000</f>
        <v>7.7158204731153432</v>
      </c>
      <c r="J58" s="11">
        <v>8.5866010908655888</v>
      </c>
      <c r="K58" s="11">
        <v>8.7454580701578024</v>
      </c>
      <c r="L58" s="11">
        <v>3.2444620748689896</v>
      </c>
      <c r="M58" s="11">
        <v>98.908845153494852</v>
      </c>
      <c r="N58" s="11">
        <v>1.0911548465051506</v>
      </c>
      <c r="O58" s="11"/>
      <c r="R58" s="11"/>
    </row>
    <row r="59" spans="1:18" x14ac:dyDescent="0.25">
      <c r="A59" t="s">
        <v>11</v>
      </c>
      <c r="B59">
        <v>2021</v>
      </c>
      <c r="C59" t="str">
        <f>VLOOKUP(A59,'Regione-AreaG'!$A$2:$B$22,2,FALSE)</f>
        <v>CENTRO</v>
      </c>
      <c r="D59">
        <v>2601701</v>
      </c>
      <c r="E59">
        <v>2507327</v>
      </c>
      <c r="F59">
        <v>94374</v>
      </c>
      <c r="G59" s="14">
        <f>D59/Popolazione_P_BI!$D59*1000</f>
        <v>704.52101552588579</v>
      </c>
      <c r="H59" s="14">
        <f>E59/Popolazione_P_BI!$D59*1000</f>
        <v>678.96524784956932</v>
      </c>
      <c r="I59" s="14">
        <f>F59/Popolazione_P_BI!$D59*1000</f>
        <v>25.555767676316357</v>
      </c>
      <c r="J59" s="11">
        <v>6.5358609037094739</v>
      </c>
      <c r="K59" s="11">
        <v>6.486083538863026</v>
      </c>
      <c r="L59" s="11">
        <v>8.2098043718813276</v>
      </c>
      <c r="M59" s="11">
        <v>96.372603923356294</v>
      </c>
      <c r="N59" s="11">
        <v>3.6273960766437034</v>
      </c>
      <c r="O59" s="11"/>
      <c r="R59" s="11"/>
    </row>
    <row r="60" spans="1:18" x14ac:dyDescent="0.25">
      <c r="A60" t="s">
        <v>22</v>
      </c>
      <c r="B60">
        <v>2021</v>
      </c>
      <c r="C60" t="str">
        <f>VLOOKUP(A60,'Regione-AreaG'!$A$2:$B$22,2,FALSE)</f>
        <v>NORD-EST</v>
      </c>
      <c r="D60">
        <v>1214564</v>
      </c>
      <c r="E60">
        <v>1116121</v>
      </c>
      <c r="F60">
        <v>98443</v>
      </c>
      <c r="G60" s="14">
        <f>D60/Popolazione_P_BI!$D60*1000</f>
        <v>1127.6472084658678</v>
      </c>
      <c r="H60" s="14">
        <f>E60/Popolazione_P_BI!$D60*1000</f>
        <v>1036.2489996081993</v>
      </c>
      <c r="I60" s="14">
        <f>F60/Popolazione_P_BI!$D60*1000</f>
        <v>91.398208857668607</v>
      </c>
      <c r="J60" s="11">
        <v>3.0511658959476873</v>
      </c>
      <c r="K60" s="11">
        <v>2.8872396960904338</v>
      </c>
      <c r="L60" s="11">
        <v>8.5637757409997839</v>
      </c>
      <c r="M60" s="11">
        <v>91.894786935888106</v>
      </c>
      <c r="N60" s="11">
        <v>8.1052130641118953</v>
      </c>
      <c r="O60" s="11"/>
      <c r="R60" s="11"/>
    </row>
    <row r="61" spans="1:18" x14ac:dyDescent="0.25">
      <c r="A61" t="s">
        <v>12</v>
      </c>
      <c r="B61">
        <v>2021</v>
      </c>
      <c r="C61" t="str">
        <f>VLOOKUP(A61,'Regione-AreaG'!$A$2:$B$22,2,FALSE)</f>
        <v>CENTRO</v>
      </c>
      <c r="D61">
        <v>645183</v>
      </c>
      <c r="E61">
        <v>632130</v>
      </c>
      <c r="F61">
        <v>13053</v>
      </c>
      <c r="G61" s="14">
        <f>D61/Popolazione_P_BI!$D61*1000</f>
        <v>745.48675143162188</v>
      </c>
      <c r="H61" s="14">
        <f>E61/Popolazione_P_BI!$D61*1000</f>
        <v>730.40445917277907</v>
      </c>
      <c r="I61" s="14">
        <f>F61/Popolazione_P_BI!$D61*1000</f>
        <v>15.082292258842777</v>
      </c>
      <c r="J61" s="11">
        <v>1.6207959121505471</v>
      </c>
      <c r="K61" s="11">
        <v>1.6352266726364311</v>
      </c>
      <c r="L61" s="11">
        <v>1.1355095308683216</v>
      </c>
      <c r="M61" s="11">
        <v>97.976853078893896</v>
      </c>
      <c r="N61" s="11">
        <v>2.0231469211061048</v>
      </c>
      <c r="O61" s="11"/>
      <c r="R61" s="11"/>
    </row>
    <row r="62" spans="1:18" x14ac:dyDescent="0.25">
      <c r="A62" t="s">
        <v>27</v>
      </c>
      <c r="B62">
        <v>2021</v>
      </c>
      <c r="C62" t="str">
        <f>VLOOKUP(A62,'Regione-AreaG'!$A$2:$B$22,2,FALSE)</f>
        <v>NORD-OVEST</v>
      </c>
      <c r="D62">
        <v>249376</v>
      </c>
      <c r="E62">
        <v>227640</v>
      </c>
      <c r="F62">
        <v>21736</v>
      </c>
      <c r="G62" s="14">
        <f>D62/Popolazione_P_BI!$D62*1000</f>
        <v>2009.6543609828429</v>
      </c>
      <c r="H62" s="14">
        <f>E62/Popolazione_P_BI!$D62*1000</f>
        <v>1834.4897613809444</v>
      </c>
      <c r="I62" s="14">
        <f>F62/Popolazione_P_BI!$D62*1000</f>
        <v>175.16459960189866</v>
      </c>
      <c r="J62" s="11">
        <v>0.62646970144665115</v>
      </c>
      <c r="K62" s="11">
        <v>0.58887095970600534</v>
      </c>
      <c r="L62" s="11">
        <v>1.8908630324794178</v>
      </c>
      <c r="M62" s="11">
        <v>91.283844475811634</v>
      </c>
      <c r="N62" s="11">
        <v>8.7161555241883732</v>
      </c>
      <c r="O62" s="11"/>
      <c r="R62" s="11"/>
    </row>
    <row r="63" spans="1:18" x14ac:dyDescent="0.25">
      <c r="A63" t="s">
        <v>23</v>
      </c>
      <c r="B63">
        <v>2021</v>
      </c>
      <c r="C63" t="str">
        <f>VLOOKUP(A63,'Regione-AreaG'!$A$2:$B$22,2,FALSE)</f>
        <v>NORD-EST</v>
      </c>
      <c r="D63">
        <v>3200406</v>
      </c>
      <c r="E63">
        <v>3091528</v>
      </c>
      <c r="F63">
        <v>108878</v>
      </c>
      <c r="G63" s="14">
        <f>D63/Popolazione_P_BI!$D63*1000</f>
        <v>657.19049740956052</v>
      </c>
      <c r="H63" s="14">
        <f>E63/Popolazione_P_BI!$D63*1000</f>
        <v>634.83283810728506</v>
      </c>
      <c r="I63" s="14">
        <f>F63/Popolazione_P_BI!$D63*1000</f>
        <v>22.35765930227544</v>
      </c>
      <c r="J63" s="11">
        <v>8.0398971485951787</v>
      </c>
      <c r="K63" s="11">
        <v>7.9973249882181836</v>
      </c>
      <c r="L63" s="11">
        <v>9.4715396232192681</v>
      </c>
      <c r="M63" s="11">
        <v>96.597994129494822</v>
      </c>
      <c r="N63" s="11">
        <v>3.4020058705051794</v>
      </c>
      <c r="O63" s="11"/>
      <c r="R63" s="11"/>
    </row>
    <row r="64" spans="1:18" x14ac:dyDescent="0.25">
      <c r="A64" t="s">
        <v>60</v>
      </c>
      <c r="B64">
        <v>2021</v>
      </c>
      <c r="C64" t="e">
        <f>VLOOKUP(A64,'Regione-AreaG'!$A$2:$B$22,2,FALSE)</f>
        <v>#N/A</v>
      </c>
      <c r="D64">
        <v>39806554</v>
      </c>
      <c r="E64">
        <v>38657026</v>
      </c>
      <c r="F64">
        <v>1149528</v>
      </c>
      <c r="G64" s="14">
        <f>D64/Popolazione_P_BI!$D64*1000</f>
        <v>671.99694214078136</v>
      </c>
      <c r="H64" s="14">
        <f>E64/Popolazione_P_BI!$D64*1000</f>
        <v>652.59111010354434</v>
      </c>
      <c r="I64" s="14">
        <f>F64/Popolazione_P_BI!$D64*1000</f>
        <v>19.405832037237086</v>
      </c>
      <c r="J64" s="11">
        <v>100</v>
      </c>
      <c r="K64" s="11">
        <v>100</v>
      </c>
      <c r="L64" s="11">
        <v>100</v>
      </c>
      <c r="M64" s="11">
        <v>97.112214234871971</v>
      </c>
      <c r="N64" s="11">
        <v>2.8877857651280237</v>
      </c>
      <c r="O64" s="11"/>
      <c r="R64" s="11"/>
    </row>
    <row r="65" spans="1:18" x14ac:dyDescent="0.25">
      <c r="A65" t="s">
        <v>29</v>
      </c>
      <c r="B65">
        <v>2022</v>
      </c>
      <c r="C65" t="str">
        <f>VLOOKUP(A65,'Regione-AreaG'!$A$2:$B$22,2,FALSE)</f>
        <v>SUD</v>
      </c>
      <c r="D65">
        <v>903081</v>
      </c>
      <c r="E65">
        <v>879012</v>
      </c>
      <c r="F65">
        <v>24069</v>
      </c>
      <c r="G65" s="14">
        <f>D65/Popolazione_P_BI!$D65*1000</f>
        <v>707.77146439907528</v>
      </c>
      <c r="H65" s="14">
        <f>E65/Popolazione_P_BI!$D65*1000</f>
        <v>688.90787256553938</v>
      </c>
      <c r="I65" s="14">
        <f>F65/Popolazione_P_BI!$D65*1000</f>
        <v>18.8635918335358</v>
      </c>
      <c r="J65" s="11">
        <v>2.2466346789177796</v>
      </c>
      <c r="K65" s="11">
        <v>2.2841978930316151</v>
      </c>
      <c r="L65" s="11">
        <v>1.4036440276168376</v>
      </c>
      <c r="M65" s="11">
        <v>97.334790566959114</v>
      </c>
      <c r="N65" s="11">
        <v>2.6652094330408898</v>
      </c>
      <c r="O65" s="11"/>
      <c r="R65" s="11"/>
    </row>
    <row r="66" spans="1:18" x14ac:dyDescent="0.25">
      <c r="A66" t="s">
        <v>30</v>
      </c>
      <c r="B66">
        <v>2022</v>
      </c>
      <c r="C66" t="str">
        <f>VLOOKUP(A66,'Regione-AreaG'!$A$2:$B$22,2,FALSE)</f>
        <v>SUD</v>
      </c>
      <c r="D66">
        <v>383305</v>
      </c>
      <c r="E66">
        <v>376948</v>
      </c>
      <c r="F66">
        <v>6357</v>
      </c>
      <c r="G66" s="14">
        <f>D66/Popolazione_P_BI!$D66*1000</f>
        <v>708.29206457144539</v>
      </c>
      <c r="H66" s="14">
        <f>E66/Popolazione_P_BI!$D66*1000</f>
        <v>696.54525027348257</v>
      </c>
      <c r="I66" s="14">
        <f>F66/Popolazione_P_BI!$D66*1000</f>
        <v>11.746814297962924</v>
      </c>
      <c r="J66" s="11">
        <v>0.95356485808313929</v>
      </c>
      <c r="K66" s="11">
        <v>0.9795359191711619</v>
      </c>
      <c r="L66" s="11">
        <v>0.37072437922473872</v>
      </c>
      <c r="M66" s="11">
        <v>98.341529591317624</v>
      </c>
      <c r="N66" s="11">
        <v>1.6584704086823807</v>
      </c>
      <c r="O66" s="11"/>
      <c r="R66" s="11"/>
    </row>
    <row r="67" spans="1:18" x14ac:dyDescent="0.25">
      <c r="A67" t="s">
        <v>31</v>
      </c>
      <c r="B67">
        <v>2022</v>
      </c>
      <c r="C67" t="str">
        <f>VLOOKUP(A67,'Regione-AreaG'!$A$2:$B$22,2,FALSE)</f>
        <v>SUD</v>
      </c>
      <c r="D67">
        <v>1338121</v>
      </c>
      <c r="E67">
        <v>1315588</v>
      </c>
      <c r="F67">
        <v>22533</v>
      </c>
      <c r="G67" s="14">
        <f>D67/Popolazione_P_BI!$D67*1000</f>
        <v>721.18252460044823</v>
      </c>
      <c r="H67" s="14">
        <f>E67/Popolazione_P_BI!$D67*1000</f>
        <v>709.03832700783744</v>
      </c>
      <c r="I67" s="14">
        <f>F67/Popolazione_P_BI!$D67*1000</f>
        <v>12.144197592610759</v>
      </c>
      <c r="J67" s="11">
        <v>3.3289029922987394</v>
      </c>
      <c r="K67" s="11">
        <v>3.4186829505145289</v>
      </c>
      <c r="L67" s="11">
        <v>1.3140683399513982</v>
      </c>
      <c r="M67" s="11">
        <v>98.316071566024291</v>
      </c>
      <c r="N67" s="11">
        <v>1.6839284339757017</v>
      </c>
      <c r="O67" s="11"/>
      <c r="R67" s="11"/>
    </row>
    <row r="68" spans="1:18" x14ac:dyDescent="0.25">
      <c r="A68" t="s">
        <v>32</v>
      </c>
      <c r="B68">
        <v>2022</v>
      </c>
      <c r="C68" t="str">
        <f>VLOOKUP(A68,'Regione-AreaG'!$A$2:$B$22,2,FALSE)</f>
        <v>SUD</v>
      </c>
      <c r="D68">
        <v>3612878</v>
      </c>
      <c r="E68">
        <v>3561284</v>
      </c>
      <c r="F68">
        <v>51594</v>
      </c>
      <c r="G68" s="14">
        <f>D68/Popolazione_P_BI!$D68*1000</f>
        <v>642.35565622766433</v>
      </c>
      <c r="H68" s="14">
        <f>E68/Popolazione_P_BI!$D68*1000</f>
        <v>633.18244370086165</v>
      </c>
      <c r="I68" s="14">
        <f>F68/Popolazione_P_BI!$D68*1000</f>
        <v>9.1732125268027627</v>
      </c>
      <c r="J68" s="11">
        <v>8.9879169260554814</v>
      </c>
      <c r="K68" s="11">
        <v>9.2543417032841457</v>
      </c>
      <c r="L68" s="11">
        <v>3.0088333524809143</v>
      </c>
      <c r="M68" s="11">
        <v>98.571941814808028</v>
      </c>
      <c r="N68" s="11">
        <v>1.4280581851919716</v>
      </c>
      <c r="O68" s="11"/>
      <c r="R68" s="11"/>
    </row>
    <row r="69" spans="1:18" x14ac:dyDescent="0.25">
      <c r="A69" t="s">
        <v>19</v>
      </c>
      <c r="B69">
        <v>2022</v>
      </c>
      <c r="C69" t="str">
        <f>VLOOKUP(A69,'Regione-AreaG'!$A$2:$B$22,2,FALSE)</f>
        <v>NORD-EST</v>
      </c>
      <c r="D69">
        <v>2961375</v>
      </c>
      <c r="E69">
        <v>2821053</v>
      </c>
      <c r="F69">
        <v>140322</v>
      </c>
      <c r="G69" s="14">
        <f>D69/Popolazione_P_BI!$D69*1000</f>
        <v>669.1819388498036</v>
      </c>
      <c r="H69" s="14">
        <f>E69/Popolazione_P_BI!$D69*1000</f>
        <v>637.47337508355236</v>
      </c>
      <c r="I69" s="14">
        <f>F69/Popolazione_P_BI!$D69*1000</f>
        <v>31.708563766251196</v>
      </c>
      <c r="J69" s="11">
        <v>7.3671440017895842</v>
      </c>
      <c r="K69" s="11">
        <v>7.3307796921208324</v>
      </c>
      <c r="L69" s="11">
        <v>8.183228935279816</v>
      </c>
      <c r="M69" s="11">
        <v>95.261593010003793</v>
      </c>
      <c r="N69" s="11">
        <v>4.7384069899962009</v>
      </c>
      <c r="O69" s="11"/>
      <c r="R69" s="11"/>
    </row>
    <row r="70" spans="1:18" x14ac:dyDescent="0.25">
      <c r="A70" t="s">
        <v>20</v>
      </c>
      <c r="B70">
        <v>2022</v>
      </c>
      <c r="C70" t="str">
        <f>VLOOKUP(A70,'Regione-AreaG'!$A$2:$B$22,2,FALSE)</f>
        <v>NORD-EST</v>
      </c>
      <c r="D70">
        <v>812503</v>
      </c>
      <c r="E70">
        <v>777987</v>
      </c>
      <c r="F70">
        <v>34516</v>
      </c>
      <c r="G70" s="14">
        <f>D70/Popolazione_P_BI!$D70*1000</f>
        <v>680.1197341139266</v>
      </c>
      <c r="H70" s="14">
        <f>E70/Popolazione_P_BI!$D70*1000</f>
        <v>651.22751741727893</v>
      </c>
      <c r="I70" s="14">
        <f>F70/Popolazione_P_BI!$D70*1000</f>
        <v>28.89221669664763</v>
      </c>
      <c r="J70" s="11">
        <v>2.0212997688188903</v>
      </c>
      <c r="K70" s="11">
        <v>2.0216746372131293</v>
      </c>
      <c r="L70" s="11">
        <v>2.0128870022528051</v>
      </c>
      <c r="M70" s="11">
        <v>95.751892608396517</v>
      </c>
      <c r="N70" s="11">
        <v>4.2481073916034768</v>
      </c>
      <c r="O70" s="11"/>
      <c r="R70" s="11"/>
    </row>
    <row r="71" spans="1:18" x14ac:dyDescent="0.25">
      <c r="A71" t="s">
        <v>6</v>
      </c>
      <c r="B71">
        <v>2022</v>
      </c>
      <c r="C71" t="str">
        <f>VLOOKUP(A71,'Regione-AreaG'!$A$2:$B$22,2,FALSE)</f>
        <v>CENTRO</v>
      </c>
      <c r="D71">
        <v>3857390</v>
      </c>
      <c r="E71">
        <v>3666033</v>
      </c>
      <c r="F71">
        <v>191357</v>
      </c>
      <c r="G71" s="14">
        <f>D71/Popolazione_P_BI!$D71*1000</f>
        <v>674.97281658658915</v>
      </c>
      <c r="H71" s="14">
        <f>E71/Popolazione_P_BI!$D71*1000</f>
        <v>641.48883564000096</v>
      </c>
      <c r="I71" s="14">
        <f>F71/Popolazione_P_BI!$D71*1000</f>
        <v>33.483980946588218</v>
      </c>
      <c r="J71" s="11">
        <v>9.5962002789458012</v>
      </c>
      <c r="K71" s="11">
        <v>9.526542134105533</v>
      </c>
      <c r="L71" s="11">
        <v>11.15946280247103</v>
      </c>
      <c r="M71" s="11">
        <v>95.03921045058965</v>
      </c>
      <c r="N71" s="11">
        <v>4.9607895494103529</v>
      </c>
      <c r="O71" s="11"/>
      <c r="R71" s="11"/>
    </row>
    <row r="72" spans="1:18" x14ac:dyDescent="0.25">
      <c r="A72" t="s">
        <v>25</v>
      </c>
      <c r="B72">
        <v>2022</v>
      </c>
      <c r="C72" t="str">
        <f>VLOOKUP(A72,'Regione-AreaG'!$A$2:$B$22,2,FALSE)</f>
        <v>NORD-OVEST</v>
      </c>
      <c r="D72">
        <v>843142</v>
      </c>
      <c r="E72">
        <v>802549</v>
      </c>
      <c r="F72">
        <v>40593</v>
      </c>
      <c r="G72" s="14">
        <f>D72/Popolazione_P_BI!$D72*1000</f>
        <v>558.65817401888523</v>
      </c>
      <c r="H72" s="14">
        <f>E72/Popolazione_P_BI!$D72*1000</f>
        <v>531.76162366562482</v>
      </c>
      <c r="I72" s="14">
        <f>F72/Popolazione_P_BI!$D72*1000</f>
        <v>26.896550353260313</v>
      </c>
      <c r="J72" s="11">
        <v>2.0975217687583885</v>
      </c>
      <c r="K72" s="11">
        <v>2.0855013752424654</v>
      </c>
      <c r="L72" s="11">
        <v>2.3672824800801981</v>
      </c>
      <c r="M72" s="11">
        <v>95.185508490859192</v>
      </c>
      <c r="N72" s="11">
        <v>4.8144915091408089</v>
      </c>
      <c r="O72" s="11"/>
      <c r="R72" s="11"/>
    </row>
    <row r="73" spans="1:18" x14ac:dyDescent="0.25">
      <c r="A73" t="s">
        <v>26</v>
      </c>
      <c r="B73">
        <v>2022</v>
      </c>
      <c r="C73" t="str">
        <f>VLOOKUP(A73,'Regione-AreaG'!$A$2:$B$22,2,FALSE)</f>
        <v>NORD-OVEST</v>
      </c>
      <c r="D73">
        <v>6272187</v>
      </c>
      <c r="E73">
        <v>5913400</v>
      </c>
      <c r="F73">
        <v>358787</v>
      </c>
      <c r="G73" s="14">
        <f>D73/Popolazione_P_BI!$D73*1000</f>
        <v>630.81408797582708</v>
      </c>
      <c r="H73" s="14">
        <f>E73/Popolazione_P_BI!$D73*1000</f>
        <v>594.72972152077989</v>
      </c>
      <c r="I73" s="14">
        <f>F73/Popolazione_P_BI!$D73*1000</f>
        <v>36.084366455047189</v>
      </c>
      <c r="J73" s="11">
        <v>15.603597935132363</v>
      </c>
      <c r="K73" s="11">
        <v>15.366543142361145</v>
      </c>
      <c r="L73" s="11">
        <v>20.923562663033877</v>
      </c>
      <c r="M73" s="11">
        <v>94.279714555704416</v>
      </c>
      <c r="N73" s="11">
        <v>5.7202854442955866</v>
      </c>
      <c r="O73" s="11"/>
      <c r="R73" s="11"/>
    </row>
    <row r="74" spans="1:18" x14ac:dyDescent="0.25">
      <c r="A74" t="s">
        <v>10</v>
      </c>
      <c r="B74">
        <v>2022</v>
      </c>
      <c r="C74" t="str">
        <f>VLOOKUP(A74,'Regione-AreaG'!$A$2:$B$22,2,FALSE)</f>
        <v>CENTRO</v>
      </c>
      <c r="D74">
        <v>1043160</v>
      </c>
      <c r="E74">
        <v>1011709</v>
      </c>
      <c r="F74">
        <v>31451</v>
      </c>
      <c r="G74" s="14">
        <f>D74/Popolazione_P_BI!$D74*1000</f>
        <v>701.44908045590557</v>
      </c>
      <c r="H74" s="14">
        <f>E74/Popolazione_P_BI!$D74*1000</f>
        <v>680.30057492519245</v>
      </c>
      <c r="I74" s="14">
        <f>F74/Popolazione_P_BI!$D74*1000</f>
        <v>21.148505530713109</v>
      </c>
      <c r="J74" s="11">
        <v>2.5951154233782692</v>
      </c>
      <c r="K74" s="11">
        <v>2.6290239111196692</v>
      </c>
      <c r="L74" s="11">
        <v>1.83414384945686</v>
      </c>
      <c r="M74" s="11">
        <v>96.985026266344562</v>
      </c>
      <c r="N74" s="11">
        <v>3.0149737336554314</v>
      </c>
      <c r="O74" s="11"/>
      <c r="R74" s="11"/>
    </row>
    <row r="75" spans="1:18" x14ac:dyDescent="0.25">
      <c r="A75" t="s">
        <v>33</v>
      </c>
      <c r="B75">
        <v>2022</v>
      </c>
      <c r="C75" t="str">
        <f>VLOOKUP(A75,'Regione-AreaG'!$A$2:$B$22,2,FALSE)</f>
        <v>SUD</v>
      </c>
      <c r="D75">
        <v>215043</v>
      </c>
      <c r="E75">
        <v>211638</v>
      </c>
      <c r="F75">
        <v>3405</v>
      </c>
      <c r="G75" s="14">
        <f>D75/Popolazione_P_BI!$D75*1000</f>
        <v>736.07051172342972</v>
      </c>
      <c r="H75" s="14">
        <f>E75/Popolazione_P_BI!$D75*1000</f>
        <v>724.41553996234813</v>
      </c>
      <c r="I75" s="14">
        <f>F75/Popolazione_P_BI!$D75*1000</f>
        <v>11.654971761081635</v>
      </c>
      <c r="J75" s="11">
        <v>0.53497201387086657</v>
      </c>
      <c r="K75" s="11">
        <v>0.54996185909341966</v>
      </c>
      <c r="L75" s="11">
        <v>0.19857110449272228</v>
      </c>
      <c r="M75" s="11">
        <v>98.416595750617319</v>
      </c>
      <c r="N75" s="11">
        <v>1.5834042493826817</v>
      </c>
      <c r="O75" s="11"/>
      <c r="R75" s="11"/>
    </row>
    <row r="76" spans="1:18" x14ac:dyDescent="0.25">
      <c r="A76" t="s">
        <v>21</v>
      </c>
      <c r="B76">
        <v>2022</v>
      </c>
      <c r="C76" t="str">
        <f>VLOOKUP(A76,'Regione-AreaG'!$A$2:$B$22,2,FALSE)</f>
        <v>NORD-OVEST</v>
      </c>
      <c r="D76">
        <v>2900449</v>
      </c>
      <c r="E76">
        <v>2764476</v>
      </c>
      <c r="F76">
        <v>135973</v>
      </c>
      <c r="G76" s="14">
        <f>D76/Popolazione_P_BI!$D76*1000</f>
        <v>681.44043605436593</v>
      </c>
      <c r="H76" s="14">
        <f>E76/Popolazione_P_BI!$D76*1000</f>
        <v>649.49451995254151</v>
      </c>
      <c r="I76" s="14">
        <f>F76/Popolazione_P_BI!$D76*1000</f>
        <v>31.945916101824331</v>
      </c>
      <c r="J76" s="11">
        <v>7.2155756879309765</v>
      </c>
      <c r="K76" s="11">
        <v>7.1837588730716622</v>
      </c>
      <c r="L76" s="11">
        <v>7.9296061060760428</v>
      </c>
      <c r="M76" s="11">
        <v>95.312001693530902</v>
      </c>
      <c r="N76" s="11">
        <v>4.687998306469102</v>
      </c>
      <c r="O76" s="11"/>
      <c r="R76" s="11"/>
    </row>
    <row r="77" spans="1:18" x14ac:dyDescent="0.25">
      <c r="A77" t="s">
        <v>34</v>
      </c>
      <c r="B77">
        <v>2022</v>
      </c>
      <c r="C77" t="str">
        <f>VLOOKUP(A77,'Regione-AreaG'!$A$2:$B$22,2,FALSE)</f>
        <v>SUD</v>
      </c>
      <c r="D77">
        <v>2451311</v>
      </c>
      <c r="E77">
        <v>2407911</v>
      </c>
      <c r="F77">
        <v>43400</v>
      </c>
      <c r="G77" s="14">
        <f>D77/Popolazione_P_BI!$D77*1000</f>
        <v>624.86563014840146</v>
      </c>
      <c r="H77" s="14">
        <f>E77/Popolazione_P_BI!$D77*1000</f>
        <v>613.80250174550167</v>
      </c>
      <c r="I77" s="14">
        <f>F77/Popolazione_P_BI!$D77*1000</f>
        <v>11.063128402899762</v>
      </c>
      <c r="J77" s="11">
        <v>6.098235154335681</v>
      </c>
      <c r="K77" s="11">
        <v>6.2571901553194378</v>
      </c>
      <c r="L77" s="11">
        <v>2.5309797165885892</v>
      </c>
      <c r="M77" s="11">
        <v>98.229518816665859</v>
      </c>
      <c r="N77" s="11">
        <v>1.7704811833341425</v>
      </c>
      <c r="O77" s="11"/>
      <c r="R77" s="11"/>
    </row>
    <row r="78" spans="1:18" x14ac:dyDescent="0.25">
      <c r="A78" t="s">
        <v>14</v>
      </c>
      <c r="B78">
        <v>2022</v>
      </c>
      <c r="C78" t="str">
        <f>VLOOKUP(A78,'Regione-AreaG'!$A$2:$B$22,2,FALSE)</f>
        <v>ISOLE</v>
      </c>
      <c r="D78">
        <v>1097782</v>
      </c>
      <c r="E78">
        <v>1073302</v>
      </c>
      <c r="F78">
        <v>24480</v>
      </c>
      <c r="G78" s="14">
        <f>D78/Popolazione_P_BI!$D78*1000</f>
        <v>691.55411981633006</v>
      </c>
      <c r="H78" s="14">
        <f>E78/Popolazione_P_BI!$D78*1000</f>
        <v>676.13280223861079</v>
      </c>
      <c r="I78" s="14">
        <f>F78/Popolazione_P_BI!$D78*1000</f>
        <v>15.42131757771922</v>
      </c>
      <c r="J78" s="11">
        <v>2.7310009966899069</v>
      </c>
      <c r="K78" s="11">
        <v>2.7890792924176449</v>
      </c>
      <c r="L78" s="11">
        <v>1.4276125221679414</v>
      </c>
      <c r="M78" s="11">
        <v>97.77004906256434</v>
      </c>
      <c r="N78" s="11">
        <v>2.2299509374356661</v>
      </c>
      <c r="O78" s="11"/>
      <c r="R78" s="11"/>
    </row>
    <row r="79" spans="1:18" x14ac:dyDescent="0.25">
      <c r="A79" t="s">
        <v>15</v>
      </c>
      <c r="B79">
        <v>2022</v>
      </c>
      <c r="C79" t="str">
        <f>VLOOKUP(A79,'Regione-AreaG'!$A$2:$B$22,2,FALSE)</f>
        <v>ISOLE</v>
      </c>
      <c r="D79">
        <v>3438078</v>
      </c>
      <c r="E79">
        <v>3380738</v>
      </c>
      <c r="F79">
        <v>57340</v>
      </c>
      <c r="G79" s="14">
        <f>D79/Popolazione_P_BI!$D79*1000</f>
        <v>711.32712050017699</v>
      </c>
      <c r="H79" s="14">
        <f>E79/Popolazione_P_BI!$D79*1000</f>
        <v>699.46366158811031</v>
      </c>
      <c r="I79" s="14">
        <f>F79/Popolazione_P_BI!$D79*1000</f>
        <v>11.86345891206661</v>
      </c>
      <c r="J79" s="11">
        <v>8.5530592091122291</v>
      </c>
      <c r="K79" s="11">
        <v>8.7851754202353529</v>
      </c>
      <c r="L79" s="11">
        <v>3.3439257361564452</v>
      </c>
      <c r="M79" s="11">
        <v>98.332207704420895</v>
      </c>
      <c r="N79" s="11">
        <v>1.6677922955790996</v>
      </c>
      <c r="O79" s="11"/>
      <c r="R79" s="11"/>
    </row>
    <row r="80" spans="1:18" x14ac:dyDescent="0.25">
      <c r="A80" t="s">
        <v>11</v>
      </c>
      <c r="B80">
        <v>2022</v>
      </c>
      <c r="C80" t="str">
        <f>VLOOKUP(A80,'Regione-AreaG'!$A$2:$B$22,2,FALSE)</f>
        <v>CENTRO</v>
      </c>
      <c r="D80">
        <v>2634922</v>
      </c>
      <c r="E80">
        <v>2479654</v>
      </c>
      <c r="F80">
        <v>155268</v>
      </c>
      <c r="G80" s="14">
        <f>D80/Popolazione_P_BI!$D80*1000</f>
        <v>719.2969189976717</v>
      </c>
      <c r="H80" s="14">
        <f>E80/Popolazione_P_BI!$D80*1000</f>
        <v>676.91092274467815</v>
      </c>
      <c r="I80" s="14">
        <f>F80/Popolazione_P_BI!$D80*1000</f>
        <v>42.385996252993635</v>
      </c>
      <c r="J80" s="11">
        <v>6.5550123869767978</v>
      </c>
      <c r="K80" s="11">
        <v>6.4436212955538918</v>
      </c>
      <c r="L80" s="11">
        <v>9.0548423648681347</v>
      </c>
      <c r="M80" s="11">
        <v>94.107301848024349</v>
      </c>
      <c r="N80" s="11">
        <v>5.8926981519756563</v>
      </c>
      <c r="O80" s="11"/>
      <c r="R80" s="11"/>
    </row>
    <row r="81" spans="1:18" x14ac:dyDescent="0.25">
      <c r="A81" t="s">
        <v>22</v>
      </c>
      <c r="B81">
        <v>2022</v>
      </c>
      <c r="C81" t="str">
        <f>VLOOKUP(A81,'Regione-AreaG'!$A$2:$B$22,2,FALSE)</f>
        <v>NORD-EST</v>
      </c>
      <c r="D81">
        <v>1276378</v>
      </c>
      <c r="E81">
        <v>1106746</v>
      </c>
      <c r="F81">
        <v>169632</v>
      </c>
      <c r="G81" s="14">
        <f>D81/Popolazione_P_BI!$D81*1000</f>
        <v>1188.9054690221635</v>
      </c>
      <c r="H81" s="14">
        <f>E81/Popolazione_P_BI!$D81*1000</f>
        <v>1030.8986618528393</v>
      </c>
      <c r="I81" s="14">
        <f>F81/Popolazione_P_BI!$D81*1000</f>
        <v>158.00680716932413</v>
      </c>
      <c r="J81" s="11">
        <v>3.1753021912848545</v>
      </c>
      <c r="K81" s="11">
        <v>2.8759867684641032</v>
      </c>
      <c r="L81" s="11">
        <v>9.8925150065519709</v>
      </c>
      <c r="M81" s="11">
        <v>86.709893150775088</v>
      </c>
      <c r="N81" s="11">
        <v>13.290106849224918</v>
      </c>
      <c r="O81" s="11"/>
      <c r="R81" s="11"/>
    </row>
    <row r="82" spans="1:18" x14ac:dyDescent="0.25">
      <c r="A82" t="s">
        <v>12</v>
      </c>
      <c r="B82">
        <v>2022</v>
      </c>
      <c r="C82" t="str">
        <f>VLOOKUP(A82,'Regione-AreaG'!$A$2:$B$22,2,FALSE)</f>
        <v>CENTRO</v>
      </c>
      <c r="D82">
        <v>646307</v>
      </c>
      <c r="E82">
        <v>627762</v>
      </c>
      <c r="F82">
        <v>18545</v>
      </c>
      <c r="G82" s="14">
        <f>D82/Popolazione_P_BI!$D82*1000</f>
        <v>752.5593494268827</v>
      </c>
      <c r="H82" s="14">
        <f>E82/Popolazione_P_BI!$D82*1000</f>
        <v>730.96556638705556</v>
      </c>
      <c r="I82" s="14">
        <f>F82/Popolazione_P_BI!$D82*1000</f>
        <v>21.593783039827109</v>
      </c>
      <c r="J82" s="11">
        <v>1.6078466044876518</v>
      </c>
      <c r="K82" s="11">
        <v>1.6313004119685659</v>
      </c>
      <c r="L82" s="11">
        <v>1.0814981300492026</v>
      </c>
      <c r="M82" s="11">
        <v>97.130620587429817</v>
      </c>
      <c r="N82" s="11">
        <v>2.8693794125701872</v>
      </c>
      <c r="O82" s="11"/>
      <c r="R82" s="11"/>
    </row>
    <row r="83" spans="1:18" x14ac:dyDescent="0.25">
      <c r="A83" t="s">
        <v>27</v>
      </c>
      <c r="B83">
        <v>2022</v>
      </c>
      <c r="C83" t="str">
        <f>VLOOKUP(A83,'Regione-AreaG'!$A$2:$B$22,2,FALSE)</f>
        <v>NORD-OVEST</v>
      </c>
      <c r="D83">
        <v>287951</v>
      </c>
      <c r="E83">
        <v>231840</v>
      </c>
      <c r="F83">
        <v>56111</v>
      </c>
      <c r="G83" s="14">
        <f>D83/Popolazione_P_BI!$D83*1000</f>
        <v>2334.233138780804</v>
      </c>
      <c r="H83" s="14">
        <f>E83/Popolazione_P_BI!$D83*1000</f>
        <v>1879.3774319066147</v>
      </c>
      <c r="I83" s="14">
        <f>F83/Popolazione_P_BI!$D83*1000</f>
        <v>454.85570687418937</v>
      </c>
      <c r="J83" s="11">
        <v>0.71634848084397029</v>
      </c>
      <c r="K83" s="11">
        <v>0.60245871446629817</v>
      </c>
      <c r="L83" s="11">
        <v>3.2722535225230951</v>
      </c>
      <c r="M83" s="11">
        <v>80.513698511205035</v>
      </c>
      <c r="N83" s="11">
        <v>19.486301488794968</v>
      </c>
      <c r="O83" s="11"/>
      <c r="R83" s="11"/>
    </row>
    <row r="84" spans="1:18" x14ac:dyDescent="0.25">
      <c r="A84" t="s">
        <v>23</v>
      </c>
      <c r="B84">
        <v>2022</v>
      </c>
      <c r="C84" t="str">
        <f>VLOOKUP(A84,'Regione-AreaG'!$A$2:$B$22,2,FALSE)</f>
        <v>NORD-EST</v>
      </c>
      <c r="D84">
        <v>3221693</v>
      </c>
      <c r="E84">
        <v>3072675</v>
      </c>
      <c r="F84">
        <v>149018</v>
      </c>
      <c r="G84" s="14">
        <f>D84/Popolazione_P_BI!$D84*1000</f>
        <v>664.57559133163977</v>
      </c>
      <c r="H84" s="14">
        <f>E84/Popolazione_P_BI!$D84*1000</f>
        <v>633.8359381526875</v>
      </c>
      <c r="I84" s="14">
        <f>F84/Popolazione_P_BI!$D84*1000</f>
        <v>30.739653178952274</v>
      </c>
      <c r="J84" s="11">
        <v>8.0147486422886303</v>
      </c>
      <c r="K84" s="11">
        <v>7.984643851245397</v>
      </c>
      <c r="L84" s="11">
        <v>8.6903579586773816</v>
      </c>
      <c r="M84" s="11">
        <v>95.374543756962566</v>
      </c>
      <c r="N84" s="11">
        <v>4.6254562430374335</v>
      </c>
      <c r="O84" s="11"/>
      <c r="R84" s="11"/>
    </row>
    <row r="85" spans="1:18" x14ac:dyDescent="0.25">
      <c r="A85" t="s">
        <v>60</v>
      </c>
      <c r="B85">
        <v>2022</v>
      </c>
      <c r="C85" t="e">
        <f>VLOOKUP(A85,'Regione-AreaG'!$A$2:$B$22,2,FALSE)</f>
        <v>#N/A</v>
      </c>
      <c r="D85">
        <v>40197056</v>
      </c>
      <c r="E85">
        <v>38482305</v>
      </c>
      <c r="F85">
        <v>1714751</v>
      </c>
      <c r="G85" s="14">
        <f>D85/Popolazione_P_BI!$D85*1000</f>
        <v>680.95824889976109</v>
      </c>
      <c r="H85" s="14">
        <f>E85/Popolazione_P_BI!$D85*1000</f>
        <v>651.90950865721413</v>
      </c>
      <c r="I85" s="14">
        <f>F85/Popolazione_P_BI!$D85*1000</f>
        <v>29.048740242546973</v>
      </c>
      <c r="J85" s="11">
        <v>100</v>
      </c>
      <c r="K85" s="11">
        <v>100</v>
      </c>
      <c r="L85" s="11">
        <v>100</v>
      </c>
      <c r="M85" s="11">
        <v>95.734137843328625</v>
      </c>
      <c r="N85" s="11">
        <v>4.2658621566713739</v>
      </c>
      <c r="O85" s="11"/>
      <c r="R85" s="11"/>
    </row>
    <row r="86" spans="1:18" x14ac:dyDescent="0.25">
      <c r="A86" t="s">
        <v>29</v>
      </c>
      <c r="B86">
        <v>2023</v>
      </c>
      <c r="C86" t="str">
        <f>VLOOKUP(A86,'Regione-AreaG'!$A$2:$B$22,2,FALSE)</f>
        <v>SUD</v>
      </c>
      <c r="D86">
        <v>913702</v>
      </c>
      <c r="E86">
        <v>879547</v>
      </c>
      <c r="F86">
        <v>34155</v>
      </c>
      <c r="G86" s="14">
        <f>D86/Popolazione_P_BI!$D86*1000</f>
        <v>717.96527969310716</v>
      </c>
      <c r="H86" s="14">
        <f>E86/Popolazione_P_BI!$D86*1000</f>
        <v>691.12709379889009</v>
      </c>
      <c r="I86" s="14">
        <f>F86/Popolazione_P_BI!$D86*1000</f>
        <v>26.83818589421724</v>
      </c>
      <c r="J86" s="11">
        <v>2.2340251232775983</v>
      </c>
      <c r="K86" s="11">
        <v>2.2864447948492725</v>
      </c>
      <c r="L86" s="11">
        <v>1.404703484388482</v>
      </c>
      <c r="M86" s="11">
        <v>96.261910338381654</v>
      </c>
      <c r="N86" s="11">
        <v>3.7380896616183392</v>
      </c>
      <c r="O86" s="11"/>
      <c r="R86" s="11"/>
    </row>
    <row r="87" spans="1:18" x14ac:dyDescent="0.25">
      <c r="A87" t="s">
        <v>30</v>
      </c>
      <c r="B87">
        <v>2023</v>
      </c>
      <c r="C87" t="str">
        <f>VLOOKUP(A87,'Regione-AreaG'!$A$2:$B$22,2,FALSE)</f>
        <v>SUD</v>
      </c>
      <c r="D87">
        <v>386908</v>
      </c>
      <c r="E87">
        <v>377865</v>
      </c>
      <c r="F87">
        <v>9043</v>
      </c>
      <c r="G87" s="14">
        <f>D87/Popolazione_P_BI!$D87*1000</f>
        <v>719.72573231369643</v>
      </c>
      <c r="H87" s="14">
        <f>E87/Popolazione_P_BI!$D87*1000</f>
        <v>702.90395608443066</v>
      </c>
      <c r="I87" s="14">
        <f>F87/Popolazione_P_BI!$D87*1000</f>
        <v>16.821776229265762</v>
      </c>
      <c r="J87" s="11">
        <v>0.94600010987946725</v>
      </c>
      <c r="K87" s="11">
        <v>0.9822868617660232</v>
      </c>
      <c r="L87" s="11">
        <v>0.37191432028473265</v>
      </c>
      <c r="M87" s="11">
        <v>97.662751868661289</v>
      </c>
      <c r="N87" s="11">
        <v>2.3372481313387161</v>
      </c>
      <c r="O87" s="11"/>
      <c r="R87" s="11"/>
    </row>
    <row r="88" spans="1:18" x14ac:dyDescent="0.25">
      <c r="A88" t="s">
        <v>31</v>
      </c>
      <c r="B88">
        <v>2023</v>
      </c>
      <c r="C88" t="str">
        <f>VLOOKUP(A88,'Regione-AreaG'!$A$2:$B$22,2,FALSE)</f>
        <v>SUD</v>
      </c>
      <c r="D88">
        <v>1357152</v>
      </c>
      <c r="E88">
        <v>1324468</v>
      </c>
      <c r="F88">
        <v>32684</v>
      </c>
      <c r="G88" s="14">
        <f>D88/Popolazione_P_BI!$D88*1000</f>
        <v>734.94240798002829</v>
      </c>
      <c r="H88" s="14">
        <f>E88/Popolazione_P_BI!$D88*1000</f>
        <v>717.24294788829252</v>
      </c>
      <c r="I88" s="14">
        <f>F88/Popolazione_P_BI!$D88*1000</f>
        <v>17.699460091735666</v>
      </c>
      <c r="J88" s="11">
        <v>3.3182718918273562</v>
      </c>
      <c r="K88" s="11">
        <v>3.4430484835312116</v>
      </c>
      <c r="L88" s="11">
        <v>1.3442052022764792</v>
      </c>
      <c r="M88" s="11">
        <v>97.591721487349986</v>
      </c>
      <c r="N88" s="11">
        <v>2.4082785126500204</v>
      </c>
      <c r="O88" s="11"/>
      <c r="R88" s="11"/>
    </row>
    <row r="89" spans="1:18" x14ac:dyDescent="0.25">
      <c r="A89" t="s">
        <v>32</v>
      </c>
      <c r="B89">
        <v>2023</v>
      </c>
      <c r="C89" t="str">
        <f>VLOOKUP(A89,'Regione-AreaG'!$A$2:$B$22,2,FALSE)</f>
        <v>SUD</v>
      </c>
      <c r="D89">
        <v>3672772</v>
      </c>
      <c r="E89">
        <v>3597147</v>
      </c>
      <c r="F89">
        <v>75625</v>
      </c>
      <c r="G89" s="14">
        <f>D89/Popolazione_P_BI!$D89*1000</f>
        <v>654.7372189072322</v>
      </c>
      <c r="H89" s="14">
        <f>E89/Popolazione_P_BI!$D89*1000</f>
        <v>641.25571170235833</v>
      </c>
      <c r="I89" s="14">
        <f>F89/Popolazione_P_BI!$D89*1000</f>
        <v>13.481507204873987</v>
      </c>
      <c r="J89" s="11">
        <v>8.9800229397227014</v>
      </c>
      <c r="K89" s="11">
        <v>9.3510386988502905</v>
      </c>
      <c r="L89" s="11">
        <v>3.1102532866894732</v>
      </c>
      <c r="M89" s="11">
        <v>97.940928541167267</v>
      </c>
      <c r="N89" s="11">
        <v>2.059071458832729</v>
      </c>
      <c r="O89" s="11"/>
      <c r="R89" s="11"/>
    </row>
    <row r="90" spans="1:18" x14ac:dyDescent="0.25">
      <c r="A90" t="s">
        <v>19</v>
      </c>
      <c r="B90">
        <v>2023</v>
      </c>
      <c r="C90" t="str">
        <f>VLOOKUP(A90,'Regione-AreaG'!$A$2:$B$22,2,FALSE)</f>
        <v>NORD-EST</v>
      </c>
      <c r="D90">
        <v>3031429</v>
      </c>
      <c r="E90">
        <v>2830967</v>
      </c>
      <c r="F90">
        <v>200462</v>
      </c>
      <c r="G90" s="14">
        <f>D90/Popolazione_P_BI!$D90*1000</f>
        <v>683.1269219380481</v>
      </c>
      <c r="H90" s="14">
        <f>E90/Popolazione_P_BI!$D90*1000</f>
        <v>637.95318076662545</v>
      </c>
      <c r="I90" s="14">
        <f>F90/Popolazione_P_BI!$D90*1000</f>
        <v>45.17374117142279</v>
      </c>
      <c r="J90" s="11">
        <v>7.4119226459308258</v>
      </c>
      <c r="K90" s="11">
        <v>7.3592994593126475</v>
      </c>
      <c r="L90" s="11">
        <v>8.2444640576045636</v>
      </c>
      <c r="M90" s="11">
        <v>93.387211113966387</v>
      </c>
      <c r="N90" s="11">
        <v>6.6127888860336164</v>
      </c>
      <c r="O90" s="11"/>
      <c r="R90" s="11"/>
    </row>
    <row r="91" spans="1:18" x14ac:dyDescent="0.25">
      <c r="A91" t="s">
        <v>20</v>
      </c>
      <c r="B91">
        <v>2023</v>
      </c>
      <c r="C91" t="str">
        <f>VLOOKUP(A91,'Regione-AreaG'!$A$2:$B$22,2,FALSE)</f>
        <v>NORD-EST</v>
      </c>
      <c r="D91">
        <v>821675</v>
      </c>
      <c r="E91">
        <v>776367</v>
      </c>
      <c r="F91">
        <v>45308</v>
      </c>
      <c r="G91" s="14">
        <f>D91/Popolazione_P_BI!$D91*1000</f>
        <v>688.0271099470126</v>
      </c>
      <c r="H91" s="14">
        <f>E91/Popolazione_P_BI!$D91*1000</f>
        <v>650.08859131436691</v>
      </c>
      <c r="I91" s="14">
        <f>F91/Popolazione_P_BI!$D91*1000</f>
        <v>37.938518632645817</v>
      </c>
      <c r="J91" s="11">
        <v>2.0090167178895535</v>
      </c>
      <c r="K91" s="11">
        <v>2.0182210683940087</v>
      </c>
      <c r="L91" s="11">
        <v>1.8633964418291127</v>
      </c>
      <c r="M91" s="11">
        <v>94.485897708948187</v>
      </c>
      <c r="N91" s="11">
        <v>5.5141022910518149</v>
      </c>
      <c r="O91" s="11"/>
      <c r="R91" s="11"/>
    </row>
    <row r="92" spans="1:18" x14ac:dyDescent="0.25">
      <c r="A92" t="s">
        <v>6</v>
      </c>
      <c r="B92">
        <v>2023</v>
      </c>
      <c r="C92" t="str">
        <f>VLOOKUP(A92,'Regione-AreaG'!$A$2:$B$22,2,FALSE)</f>
        <v>CENTRO</v>
      </c>
      <c r="D92">
        <v>3937061</v>
      </c>
      <c r="E92">
        <v>3663797</v>
      </c>
      <c r="F92">
        <v>273264</v>
      </c>
      <c r="G92" s="14">
        <f>D92/Popolazione_P_BI!$D92*1000</f>
        <v>688.23288586943602</v>
      </c>
      <c r="H92" s="14">
        <f>E92/Popolazione_P_BI!$D92*1000</f>
        <v>640.46393554729843</v>
      </c>
      <c r="I92" s="14">
        <f>F92/Popolazione_P_BI!$D92*1000</f>
        <v>47.768950322137648</v>
      </c>
      <c r="J92" s="11">
        <v>9.6262164095913381</v>
      </c>
      <c r="K92" s="11">
        <v>9.5243000999768963</v>
      </c>
      <c r="L92" s="11">
        <v>11.238614930696359</v>
      </c>
      <c r="M92" s="11">
        <v>93.059188059316327</v>
      </c>
      <c r="N92" s="11">
        <v>6.9408119406836724</v>
      </c>
      <c r="O92" s="11"/>
      <c r="R92" s="11"/>
    </row>
    <row r="93" spans="1:18" x14ac:dyDescent="0.25">
      <c r="A93" t="s">
        <v>25</v>
      </c>
      <c r="B93">
        <v>2023</v>
      </c>
      <c r="C93" t="str">
        <f>VLOOKUP(A93,'Regione-AreaG'!$A$2:$B$22,2,FALSE)</f>
        <v>NORD-OVEST</v>
      </c>
      <c r="D93">
        <v>847692</v>
      </c>
      <c r="E93">
        <v>791435</v>
      </c>
      <c r="F93">
        <v>56257</v>
      </c>
      <c r="G93" s="14">
        <f>D93/Popolazione_P_BI!$D93*1000</f>
        <v>562.26569277995486</v>
      </c>
      <c r="H93" s="14">
        <f>E93/Popolazione_P_BI!$D93*1000</f>
        <v>524.95098286323753</v>
      </c>
      <c r="I93" s="14">
        <f>F93/Popolazione_P_BI!$D93*1000</f>
        <v>37.314709916717298</v>
      </c>
      <c r="J93" s="11">
        <v>2.0726289586773738</v>
      </c>
      <c r="K93" s="11">
        <v>2.0573914028602611</v>
      </c>
      <c r="L93" s="11">
        <v>2.3136994267674669</v>
      </c>
      <c r="M93" s="11">
        <v>93.363509387843692</v>
      </c>
      <c r="N93" s="11">
        <v>6.6364906121563028</v>
      </c>
      <c r="O93" s="11"/>
      <c r="R93" s="11"/>
    </row>
    <row r="94" spans="1:18" x14ac:dyDescent="0.25">
      <c r="A94" t="s">
        <v>26</v>
      </c>
      <c r="B94">
        <v>2023</v>
      </c>
      <c r="C94" t="str">
        <f>VLOOKUP(A94,'Regione-AreaG'!$A$2:$B$22,2,FALSE)</f>
        <v>NORD-OVEST</v>
      </c>
      <c r="D94">
        <v>6374904</v>
      </c>
      <c r="E94">
        <v>5885783</v>
      </c>
      <c r="F94">
        <v>489121</v>
      </c>
      <c r="G94" s="14">
        <f>D94/Popolazione_P_BI!$D94*1000</f>
        <v>638.99145482653296</v>
      </c>
      <c r="H94" s="14">
        <f>E94/Popolazione_P_BI!$D94*1000</f>
        <v>589.96418486667039</v>
      </c>
      <c r="I94" s="14">
        <f>F94/Popolazione_P_BI!$D94*1000</f>
        <v>49.027269959862714</v>
      </c>
      <c r="J94" s="11">
        <v>15.586805867211471</v>
      </c>
      <c r="K94" s="11">
        <v>15.30051026717428</v>
      </c>
      <c r="L94" s="11">
        <v>20.116234021009475</v>
      </c>
      <c r="M94" s="11">
        <v>92.327398185133461</v>
      </c>
      <c r="N94" s="11">
        <v>7.6726018148665451</v>
      </c>
      <c r="O94" s="11"/>
      <c r="R94" s="11"/>
    </row>
    <row r="95" spans="1:18" x14ac:dyDescent="0.25">
      <c r="A95" t="s">
        <v>10</v>
      </c>
      <c r="B95">
        <v>2023</v>
      </c>
      <c r="C95" t="str">
        <f>VLOOKUP(A95,'Regione-AreaG'!$A$2:$B$22,2,FALSE)</f>
        <v>CENTRO</v>
      </c>
      <c r="D95">
        <v>1054742</v>
      </c>
      <c r="E95">
        <v>1011777</v>
      </c>
      <c r="F95">
        <v>42965</v>
      </c>
      <c r="G95" s="14">
        <f>D95/Popolazione_P_BI!$D95*1000</f>
        <v>710.59989301339749</v>
      </c>
      <c r="H95" s="14">
        <f>E95/Popolazione_P_BI!$D95*1000</f>
        <v>681.65354935464438</v>
      </c>
      <c r="I95" s="14">
        <f>F95/Popolazione_P_BI!$D95*1000</f>
        <v>28.946343658753161</v>
      </c>
      <c r="J95" s="11">
        <v>2.5788715867712457</v>
      </c>
      <c r="K95" s="11">
        <v>2.6301860562291868</v>
      </c>
      <c r="L95" s="11">
        <v>1.767035140001497</v>
      </c>
      <c r="M95" s="11">
        <v>95.926491976236846</v>
      </c>
      <c r="N95" s="11">
        <v>4.0735080237631571</v>
      </c>
      <c r="O95" s="11"/>
      <c r="R95" s="11"/>
    </row>
    <row r="96" spans="1:18" x14ac:dyDescent="0.25">
      <c r="A96" t="s">
        <v>33</v>
      </c>
      <c r="B96">
        <v>2023</v>
      </c>
      <c r="C96" t="str">
        <f>VLOOKUP(A96,'Regione-AreaG'!$A$2:$B$22,2,FALSE)</f>
        <v>SUD</v>
      </c>
      <c r="D96">
        <v>217621</v>
      </c>
      <c r="E96">
        <v>212728</v>
      </c>
      <c r="F96">
        <v>4893</v>
      </c>
      <c r="G96" s="14">
        <f>D96/Popolazione_P_BI!$D96*1000</f>
        <v>748.7751001252426</v>
      </c>
      <c r="H96" s="14">
        <f>E96/Popolazione_P_BI!$D96*1000</f>
        <v>731.93960830729839</v>
      </c>
      <c r="I96" s="14">
        <f>F96/Popolazione_P_BI!$D96*1000</f>
        <v>16.835491817944096</v>
      </c>
      <c r="J96" s="11">
        <v>0.53208899767407125</v>
      </c>
      <c r="K96" s="11">
        <v>0.55300152046302942</v>
      </c>
      <c r="L96" s="11">
        <v>0.20123595810607064</v>
      </c>
      <c r="M96" s="11">
        <v>97.751595664021394</v>
      </c>
      <c r="N96" s="11">
        <v>2.2484043359786052</v>
      </c>
      <c r="O96" s="11"/>
      <c r="R96" s="11"/>
    </row>
    <row r="97" spans="1:18" x14ac:dyDescent="0.25">
      <c r="A97" t="s">
        <v>21</v>
      </c>
      <c r="B97">
        <v>2023</v>
      </c>
      <c r="C97" t="str">
        <f>VLOOKUP(A97,'Regione-AreaG'!$A$2:$B$22,2,FALSE)</f>
        <v>NORD-OVEST</v>
      </c>
      <c r="D97">
        <v>2997121</v>
      </c>
      <c r="E97">
        <v>2777705</v>
      </c>
      <c r="F97">
        <v>219416</v>
      </c>
      <c r="G97" s="14">
        <f>D97/Popolazione_P_BI!$D97*1000</f>
        <v>704.9808402082067</v>
      </c>
      <c r="H97" s="14">
        <f>E97/Popolazione_P_BI!$D97*1000</f>
        <v>653.36995228105127</v>
      </c>
      <c r="I97" s="14">
        <f>F97/Popolazione_P_BI!$D97*1000</f>
        <v>51.610887927155389</v>
      </c>
      <c r="J97" s="11">
        <v>7.3280386947854756</v>
      </c>
      <c r="K97" s="11">
        <v>7.2208411135241191</v>
      </c>
      <c r="L97" s="11">
        <v>9.0239912086248921</v>
      </c>
      <c r="M97" s="11">
        <v>92.679107717039116</v>
      </c>
      <c r="N97" s="11">
        <v>7.3208922829608811</v>
      </c>
      <c r="O97" s="11"/>
      <c r="R97" s="11"/>
    </row>
    <row r="98" spans="1:18" x14ac:dyDescent="0.25">
      <c r="A98" t="s">
        <v>34</v>
      </c>
      <c r="B98">
        <v>2023</v>
      </c>
      <c r="C98" t="str">
        <f>VLOOKUP(A98,'Regione-AreaG'!$A$2:$B$22,2,FALSE)</f>
        <v>SUD</v>
      </c>
      <c r="D98">
        <v>2487037</v>
      </c>
      <c r="E98">
        <v>2425764</v>
      </c>
      <c r="F98">
        <v>61273</v>
      </c>
      <c r="G98" s="14">
        <f>D98/Popolazione_P_BI!$D98*1000</f>
        <v>636.44799232691082</v>
      </c>
      <c r="H98" s="14">
        <f>E98/Popolazione_P_BI!$D98*1000</f>
        <v>620.76785655335914</v>
      </c>
      <c r="I98" s="14">
        <f>F98/Popolazione_P_BI!$D98*1000</f>
        <v>15.680135773551745</v>
      </c>
      <c r="J98" s="11">
        <v>6.0808700654271837</v>
      </c>
      <c r="K98" s="11">
        <v>6.3059455280192536</v>
      </c>
      <c r="L98" s="11">
        <v>2.5199940447646161</v>
      </c>
      <c r="M98" s="11">
        <v>97.536305249982206</v>
      </c>
      <c r="N98" s="11">
        <v>2.4636947500177921</v>
      </c>
      <c r="O98" s="11"/>
      <c r="R98" s="11"/>
    </row>
    <row r="99" spans="1:18" x14ac:dyDescent="0.25">
      <c r="A99" t="s">
        <v>14</v>
      </c>
      <c r="B99">
        <v>2023</v>
      </c>
      <c r="C99" t="str">
        <f>VLOOKUP(A99,'Regione-AreaG'!$A$2:$B$22,2,FALSE)</f>
        <v>ISOLE</v>
      </c>
      <c r="D99">
        <v>1111711</v>
      </c>
      <c r="E99">
        <v>1077299</v>
      </c>
      <c r="F99">
        <v>34412</v>
      </c>
      <c r="G99" s="14">
        <f>D99/Popolazione_P_BI!$D99*1000</f>
        <v>704.44116070376253</v>
      </c>
      <c r="H99" s="14">
        <f>E99/Popolazione_P_BI!$D99*1000</f>
        <v>682.63582710344929</v>
      </c>
      <c r="I99" s="14">
        <f>F99/Popolazione_P_BI!$D99*1000</f>
        <v>21.805333600313279</v>
      </c>
      <c r="J99" s="11">
        <v>2.7181622715327998</v>
      </c>
      <c r="K99" s="11">
        <v>2.8005151413697353</v>
      </c>
      <c r="L99" s="11">
        <v>1.4152732046487027</v>
      </c>
      <c r="M99" s="11">
        <v>96.904591211205073</v>
      </c>
      <c r="N99" s="11">
        <v>3.0954087887949298</v>
      </c>
      <c r="O99" s="11"/>
      <c r="R99" s="11"/>
    </row>
    <row r="100" spans="1:18" x14ac:dyDescent="0.25">
      <c r="A100" t="s">
        <v>15</v>
      </c>
      <c r="B100">
        <v>2023</v>
      </c>
      <c r="C100" t="str">
        <f>VLOOKUP(A100,'Regione-AreaG'!$A$2:$B$22,2,FALSE)</f>
        <v>ISOLE</v>
      </c>
      <c r="D100">
        <v>3473139</v>
      </c>
      <c r="E100">
        <v>3391908</v>
      </c>
      <c r="F100">
        <v>81231</v>
      </c>
      <c r="G100" s="14">
        <f>D100/Popolazione_P_BI!$D100*1000</f>
        <v>721.46395026522555</v>
      </c>
      <c r="H100" s="14">
        <f>E100/Popolazione_P_BI!$D100*1000</f>
        <v>704.59009691700237</v>
      </c>
      <c r="I100" s="14">
        <f>F100/Popolazione_P_BI!$D100*1000</f>
        <v>16.873853348223186</v>
      </c>
      <c r="J100" s="11">
        <v>8.4919150692843335</v>
      </c>
      <c r="K100" s="11">
        <v>8.8175053649294544</v>
      </c>
      <c r="L100" s="11">
        <v>3.3408130212373237</v>
      </c>
      <c r="M100" s="11">
        <v>97.661164727354702</v>
      </c>
      <c r="N100" s="11">
        <v>2.338835272645293</v>
      </c>
      <c r="O100" s="11"/>
      <c r="R100" s="11"/>
    </row>
    <row r="101" spans="1:18" x14ac:dyDescent="0.25">
      <c r="A101" t="s">
        <v>11</v>
      </c>
      <c r="B101">
        <v>2023</v>
      </c>
      <c r="C101" t="str">
        <f>VLOOKUP(A101,'Regione-AreaG'!$A$2:$B$22,2,FALSE)</f>
        <v>CENTRO</v>
      </c>
      <c r="D101">
        <v>2693948</v>
      </c>
      <c r="E101">
        <v>2457608</v>
      </c>
      <c r="F101">
        <v>236340</v>
      </c>
      <c r="G101" s="14">
        <f>D101/Popolazione_P_BI!$D101*1000</f>
        <v>735.65318880682344</v>
      </c>
      <c r="H101" s="14">
        <f>E101/Popolazione_P_BI!$D101*1000</f>
        <v>671.11435040214576</v>
      </c>
      <c r="I101" s="14">
        <f>F101/Popolazione_P_BI!$D101*1000</f>
        <v>64.538838404677676</v>
      </c>
      <c r="J101" s="11">
        <v>6.5867728349105512</v>
      </c>
      <c r="K101" s="11">
        <v>6.3887262640653999</v>
      </c>
      <c r="L101" s="11">
        <v>9.7200299077843315</v>
      </c>
      <c r="M101" s="11">
        <v>91.227002154458802</v>
      </c>
      <c r="N101" s="11">
        <v>8.772997845541191</v>
      </c>
      <c r="O101" s="11"/>
      <c r="R101" s="11"/>
    </row>
    <row r="102" spans="1:18" x14ac:dyDescent="0.25">
      <c r="A102" t="s">
        <v>22</v>
      </c>
      <c r="B102">
        <v>2023</v>
      </c>
      <c r="C102" t="str">
        <f>VLOOKUP(A102,'Regione-AreaG'!$A$2:$B$22,2,FALSE)</f>
        <v>NORD-EST</v>
      </c>
      <c r="D102">
        <v>1320718</v>
      </c>
      <c r="E102">
        <v>1080277</v>
      </c>
      <c r="F102">
        <v>240441</v>
      </c>
      <c r="G102" s="14">
        <f>D102/Popolazione_P_BI!$D102*1000</f>
        <v>1226.130606613978</v>
      </c>
      <c r="H102" s="14">
        <f>E102/Popolazione_P_BI!$D102*1000</f>
        <v>1002.9095486857362</v>
      </c>
      <c r="I102" s="14">
        <f>F102/Popolazione_P_BI!$D102*1000</f>
        <v>223.22105792824166</v>
      </c>
      <c r="J102" s="11">
        <v>3.2291898154594643</v>
      </c>
      <c r="K102" s="11">
        <v>2.8082566635386028</v>
      </c>
      <c r="L102" s="11">
        <v>9.8886930314698009</v>
      </c>
      <c r="M102" s="11">
        <v>81.794675320545338</v>
      </c>
      <c r="N102" s="11">
        <v>18.205324679454659</v>
      </c>
      <c r="O102" s="11"/>
      <c r="R102" s="11"/>
    </row>
    <row r="103" spans="1:18" x14ac:dyDescent="0.25">
      <c r="A103" t="s">
        <v>12</v>
      </c>
      <c r="B103">
        <v>2023</v>
      </c>
      <c r="C103" t="str">
        <f>VLOOKUP(A103,'Regione-AreaG'!$A$2:$B$22,2,FALSE)</f>
        <v>CENTRO</v>
      </c>
      <c r="D103">
        <v>652771</v>
      </c>
      <c r="E103" s="11">
        <v>627608</v>
      </c>
      <c r="F103">
        <v>25163</v>
      </c>
      <c r="G103" s="14">
        <f>D103/Popolazione_P_BI!$D103*1000</f>
        <v>762.22053299424215</v>
      </c>
      <c r="H103" s="14">
        <f>E103/Popolazione_P_BI!$D103*1000</f>
        <v>732.83847516426181</v>
      </c>
      <c r="I103" s="14">
        <f>F103/Popolazione_P_BI!$D103*1000</f>
        <v>29.382057829980372</v>
      </c>
      <c r="J103" s="11">
        <v>1.596042050632527</v>
      </c>
      <c r="K103" s="11">
        <v>1.6315114994488777</v>
      </c>
      <c r="L103" s="11">
        <v>1.0348866572293185</v>
      </c>
      <c r="M103" s="11">
        <v>96.145202528911369</v>
      </c>
      <c r="N103" s="11">
        <v>3.8547974710886361</v>
      </c>
      <c r="O103" s="11"/>
      <c r="R103" s="11"/>
    </row>
    <row r="104" spans="1:18" x14ac:dyDescent="0.25">
      <c r="A104" t="s">
        <v>27</v>
      </c>
      <c r="B104">
        <v>2023</v>
      </c>
      <c r="C104" t="str">
        <f>VLOOKUP(A104,'Regione-AreaG'!$A$2:$B$22,2,FALSE)</f>
        <v>NORD-OVEST</v>
      </c>
      <c r="D104" s="11">
        <v>282019</v>
      </c>
      <c r="E104" s="11">
        <v>214999</v>
      </c>
      <c r="F104">
        <v>67020</v>
      </c>
      <c r="G104" s="14">
        <f>D104/Popolazione_P_BI!$D104*1000</f>
        <v>2290.4166328270935</v>
      </c>
      <c r="H104" s="14">
        <f>E104/Popolazione_P_BI!$D104*1000</f>
        <v>1746.1138633964104</v>
      </c>
      <c r="I104" s="14">
        <f>F104/Popolazione_P_BI!$D104*1000</f>
        <v>544.30276943068304</v>
      </c>
      <c r="J104" s="11">
        <v>0.68954378040282827</v>
      </c>
      <c r="K104" s="11">
        <v>0.55890514599879115</v>
      </c>
      <c r="L104" s="11">
        <v>2.7563527308949221</v>
      </c>
      <c r="M104" s="11">
        <v>76.235643697765042</v>
      </c>
      <c r="N104" s="11">
        <v>23.764356302234958</v>
      </c>
      <c r="O104" s="11"/>
      <c r="R104" s="11"/>
    </row>
    <row r="105" spans="1:18" x14ac:dyDescent="0.25">
      <c r="A105" t="s">
        <v>23</v>
      </c>
      <c r="B105">
        <v>2023</v>
      </c>
      <c r="C105" t="str">
        <f>VLOOKUP(A105,'Regione-AreaG'!$A$2:$B$22,2,FALSE)</f>
        <v>NORD-EST</v>
      </c>
      <c r="D105" s="11">
        <v>3265239</v>
      </c>
      <c r="E105" s="11">
        <v>3062838</v>
      </c>
      <c r="F105">
        <v>202401</v>
      </c>
      <c r="G105" s="14">
        <f>D105/Popolazione_P_BI!$D105*1000</f>
        <v>673.30720996347509</v>
      </c>
      <c r="H105" s="14">
        <f>E105/Popolazione_P_BI!$D105*1000</f>
        <v>631.5711984176686</v>
      </c>
      <c r="I105" s="14">
        <f>F105/Popolazione_P_BI!$D105*1000</f>
        <v>41.736011545806392</v>
      </c>
      <c r="J105" s="11">
        <v>7.9835941691118348</v>
      </c>
      <c r="K105" s="11">
        <v>7.9620645656986566</v>
      </c>
      <c r="L105" s="11">
        <v>8.3242099236923774</v>
      </c>
      <c r="M105" s="11">
        <v>93.801341953835532</v>
      </c>
      <c r="N105" s="11">
        <v>6.1986580461644616</v>
      </c>
      <c r="O105" s="11"/>
      <c r="R105" s="11"/>
    </row>
    <row r="106" spans="1:18" x14ac:dyDescent="0.25">
      <c r="A106" t="s">
        <v>60</v>
      </c>
      <c r="B106">
        <v>2023</v>
      </c>
      <c r="C106" t="e">
        <f>VLOOKUP(A106,'Regione-AreaG'!$A$2:$B$22,2,FALSE)</f>
        <v>#N/A</v>
      </c>
      <c r="D106" s="11">
        <v>40899361</v>
      </c>
      <c r="E106" s="11">
        <v>38467887</v>
      </c>
      <c r="F106">
        <v>2431474</v>
      </c>
      <c r="G106" s="14">
        <f>D106/Popolazione_P_BI!$D106*1000</f>
        <v>693.2423963638546</v>
      </c>
      <c r="H106" s="14">
        <f>E106/Popolazione_P_BI!$D106*1000</f>
        <v>652.02901744440385</v>
      </c>
      <c r="I106" s="14">
        <f>F106/Popolazione_P_BI!$D106*1000</f>
        <v>41.213378919450776</v>
      </c>
      <c r="J106" s="11">
        <v>100</v>
      </c>
      <c r="K106" s="11">
        <v>100</v>
      </c>
      <c r="L106" s="11">
        <v>100</v>
      </c>
      <c r="M106" s="11">
        <v>94.054982912813728</v>
      </c>
      <c r="N106" s="11">
        <v>5.9450170871862769</v>
      </c>
      <c r="O106" s="11"/>
      <c r="R106" s="11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B77FC-E6E0-432C-B8A6-4985C419601B}">
  <sheetPr>
    <tabColor rgb="FF00B0F0"/>
  </sheetPr>
  <dimension ref="A1:N85"/>
  <sheetViews>
    <sheetView workbookViewId="0">
      <selection activeCell="C2" sqref="C2"/>
    </sheetView>
  </sheetViews>
  <sheetFormatPr defaultRowHeight="15" x14ac:dyDescent="0.25"/>
  <cols>
    <col min="1" max="1" width="21.140625" bestFit="1" customWidth="1"/>
    <col min="2" max="2" width="5.7109375" bestFit="1" customWidth="1"/>
    <col min="3" max="3" width="17.7109375" bestFit="1" customWidth="1"/>
    <col min="4" max="4" width="22.85546875" bestFit="1" customWidth="1"/>
    <col min="5" max="5" width="20.7109375" bestFit="1" customWidth="1"/>
    <col min="6" max="6" width="24.42578125" bestFit="1" customWidth="1"/>
    <col min="7" max="7" width="26.5703125" bestFit="1" customWidth="1"/>
    <col min="8" max="8" width="32.7109375" bestFit="1" customWidth="1"/>
    <col min="9" max="9" width="27" bestFit="1" customWidth="1"/>
    <col min="10" max="10" width="24.85546875" bestFit="1" customWidth="1"/>
    <col min="11" max="11" width="20.7109375" bestFit="1" customWidth="1"/>
    <col min="12" max="15" width="20.7109375" customWidth="1"/>
  </cols>
  <sheetData>
    <row r="1" spans="1:14" x14ac:dyDescent="0.25">
      <c r="A1" t="s">
        <v>1</v>
      </c>
      <c r="B1" t="s">
        <v>36</v>
      </c>
      <c r="C1" t="s">
        <v>87</v>
      </c>
      <c r="D1" t="s">
        <v>88</v>
      </c>
      <c r="E1" t="s">
        <v>89</v>
      </c>
    </row>
    <row r="2" spans="1:14" x14ac:dyDescent="0.25">
      <c r="A2" t="s">
        <v>29</v>
      </c>
      <c r="B2">
        <v>2020</v>
      </c>
      <c r="C2" s="11">
        <v>0.75222618137295572</v>
      </c>
      <c r="D2" s="11">
        <v>0.32400741747161554</v>
      </c>
      <c r="E2" s="11">
        <v>90.145813734713073</v>
      </c>
      <c r="N2" s="11"/>
    </row>
    <row r="3" spans="1:14" x14ac:dyDescent="0.25">
      <c r="A3" t="s">
        <v>30</v>
      </c>
      <c r="B3">
        <v>2020</v>
      </c>
      <c r="C3" s="11">
        <v>0.60926194303875991</v>
      </c>
      <c r="D3" s="11">
        <v>0.31585713945595328</v>
      </c>
      <c r="E3" s="11">
        <v>139.25</v>
      </c>
      <c r="N3" s="11"/>
    </row>
    <row r="4" spans="1:14" x14ac:dyDescent="0.25">
      <c r="A4" t="s">
        <v>31</v>
      </c>
      <c r="B4">
        <v>2020</v>
      </c>
      <c r="C4" s="11">
        <v>1.2878733197061818</v>
      </c>
      <c r="D4" s="11">
        <v>1.0433863069111933</v>
      </c>
      <c r="E4" s="11">
        <v>108.0672268907563</v>
      </c>
      <c r="I4" s="11"/>
      <c r="J4" s="11"/>
      <c r="K4" s="11"/>
      <c r="N4" s="11"/>
    </row>
    <row r="5" spans="1:14" x14ac:dyDescent="0.25">
      <c r="A5" t="s">
        <v>32</v>
      </c>
      <c r="B5">
        <v>2020</v>
      </c>
      <c r="C5" s="11">
        <v>0.87175702603187655</v>
      </c>
      <c r="D5" s="11">
        <v>0.65534139872546882</v>
      </c>
      <c r="E5" s="11">
        <v>111.14153934851542</v>
      </c>
      <c r="N5" s="11"/>
    </row>
    <row r="6" spans="1:14" x14ac:dyDescent="0.25">
      <c r="A6" t="s">
        <v>19</v>
      </c>
      <c r="B6">
        <v>2020</v>
      </c>
      <c r="C6" s="11">
        <v>0.43449073019047479</v>
      </c>
      <c r="D6" s="11">
        <v>-0.31782805102764983</v>
      </c>
      <c r="E6" s="11">
        <v>53.507244955500532</v>
      </c>
      <c r="N6" s="11"/>
    </row>
    <row r="7" spans="1:14" x14ac:dyDescent="0.25">
      <c r="A7" t="s">
        <v>20</v>
      </c>
      <c r="B7">
        <v>2020</v>
      </c>
      <c r="C7" s="11">
        <v>0.19383832099328507</v>
      </c>
      <c r="D7" s="11">
        <v>-0.66845472459439859</v>
      </c>
      <c r="E7" s="11">
        <v>80.241888591696707</v>
      </c>
      <c r="N7" s="11"/>
    </row>
    <row r="8" spans="1:14" x14ac:dyDescent="0.25">
      <c r="A8" t="s">
        <v>6</v>
      </c>
      <c r="B8">
        <v>2020</v>
      </c>
      <c r="C8" s="11">
        <v>2.9227115639859084E-2</v>
      </c>
      <c r="D8" s="11">
        <v>-0.70754641956222297</v>
      </c>
      <c r="E8" s="11">
        <v>60.397480451781064</v>
      </c>
      <c r="N8" s="11"/>
    </row>
    <row r="9" spans="1:14" x14ac:dyDescent="0.25">
      <c r="A9" t="s">
        <v>25</v>
      </c>
      <c r="B9">
        <v>2020</v>
      </c>
      <c r="C9" s="11">
        <v>-1.5137144897954357E-2</v>
      </c>
      <c r="D9" s="11">
        <v>-0.88134792423295161</v>
      </c>
      <c r="E9" s="11">
        <v>97.383954923530993</v>
      </c>
      <c r="N9" s="11"/>
    </row>
    <row r="10" spans="1:14" x14ac:dyDescent="0.25">
      <c r="A10" t="s">
        <v>26</v>
      </c>
      <c r="B10">
        <v>2020</v>
      </c>
      <c r="C10" s="11">
        <v>0.31324049546082977</v>
      </c>
      <c r="D10" s="11">
        <v>-0.57622412039023152</v>
      </c>
      <c r="E10" s="11">
        <v>54.340545214219695</v>
      </c>
      <c r="N10" s="11"/>
    </row>
    <row r="11" spans="1:14" x14ac:dyDescent="0.25">
      <c r="A11" t="s">
        <v>10</v>
      </c>
      <c r="B11">
        <v>2020</v>
      </c>
      <c r="C11" s="11">
        <v>0.41828895122920617</v>
      </c>
      <c r="D11" s="11">
        <v>-0.11064169270143338</v>
      </c>
      <c r="E11" s="11">
        <v>87.601983682610779</v>
      </c>
      <c r="N11" s="11"/>
    </row>
    <row r="12" spans="1:14" x14ac:dyDescent="0.25">
      <c r="A12" t="s">
        <v>33</v>
      </c>
      <c r="B12">
        <v>2020</v>
      </c>
      <c r="C12" s="11">
        <v>0.28540168075051797</v>
      </c>
      <c r="D12" s="11">
        <v>4.0140210689431459E-2</v>
      </c>
      <c r="E12" s="11">
        <v>98.320895522388057</v>
      </c>
      <c r="N12" s="11"/>
    </row>
    <row r="13" spans="1:14" x14ac:dyDescent="0.25">
      <c r="A13" t="s">
        <v>21</v>
      </c>
      <c r="B13">
        <v>2020</v>
      </c>
      <c r="C13" s="11">
        <v>-0.76020533542635149</v>
      </c>
      <c r="D13" s="11">
        <v>-1.5511465975297816</v>
      </c>
      <c r="E13" s="11">
        <v>80.739402953362372</v>
      </c>
      <c r="I13" s="11"/>
      <c r="J13" s="11"/>
      <c r="K13" s="11"/>
      <c r="N13" s="11"/>
    </row>
    <row r="14" spans="1:14" x14ac:dyDescent="0.25">
      <c r="A14" t="s">
        <v>34</v>
      </c>
      <c r="B14">
        <v>2020</v>
      </c>
      <c r="C14" s="11">
        <v>0.88576004953764453</v>
      </c>
      <c r="D14" s="11">
        <v>0.60660242540801879</v>
      </c>
      <c r="E14" s="11">
        <v>95.718134127321704</v>
      </c>
      <c r="I14" s="11"/>
      <c r="J14" s="11"/>
      <c r="K14" s="11"/>
      <c r="N14" s="11"/>
    </row>
    <row r="15" spans="1:14" x14ac:dyDescent="0.25">
      <c r="A15" t="s">
        <v>14</v>
      </c>
      <c r="B15">
        <v>2020</v>
      </c>
      <c r="C15" s="11">
        <v>0.90522080401390526</v>
      </c>
      <c r="D15" s="11">
        <v>0.57134767359115546</v>
      </c>
      <c r="E15" s="11">
        <v>88.251165072357125</v>
      </c>
      <c r="I15" s="11"/>
      <c r="J15" s="11"/>
      <c r="K15" s="11"/>
      <c r="N15" s="11"/>
    </row>
    <row r="16" spans="1:14" x14ac:dyDescent="0.25">
      <c r="A16" t="s">
        <v>15</v>
      </c>
      <c r="B16">
        <v>2020</v>
      </c>
      <c r="C16" s="11">
        <v>1.0517840113447912</v>
      </c>
      <c r="D16" s="11">
        <v>0.80566716323575771</v>
      </c>
      <c r="E16" s="11">
        <v>101.53733528550512</v>
      </c>
      <c r="I16" s="11"/>
      <c r="J16" s="11"/>
      <c r="K16" s="11"/>
      <c r="N16" s="11"/>
    </row>
    <row r="17" spans="1:14" x14ac:dyDescent="0.25">
      <c r="A17" t="s">
        <v>11</v>
      </c>
      <c r="B17">
        <v>2020</v>
      </c>
      <c r="C17" s="11">
        <v>0.76003193274572733</v>
      </c>
      <c r="D17" s="11">
        <v>0.13143452174654574</v>
      </c>
      <c r="E17" s="11">
        <v>75.460208255857196</v>
      </c>
      <c r="I17" s="11"/>
      <c r="J17" s="11"/>
      <c r="K17" s="11"/>
      <c r="N17" s="11"/>
    </row>
    <row r="18" spans="1:14" x14ac:dyDescent="0.25">
      <c r="A18" t="s">
        <v>22</v>
      </c>
      <c r="B18">
        <v>2020</v>
      </c>
      <c r="C18" s="11">
        <v>-0.86935471360051286</v>
      </c>
      <c r="D18" s="11">
        <v>-1.8802604222521266</v>
      </c>
      <c r="E18" s="11">
        <v>68.324157935239455</v>
      </c>
      <c r="I18" s="11"/>
      <c r="J18" s="11"/>
      <c r="K18" s="11"/>
      <c r="N18" s="11"/>
    </row>
    <row r="19" spans="1:14" x14ac:dyDescent="0.25">
      <c r="A19" t="s">
        <v>12</v>
      </c>
      <c r="B19">
        <v>2020</v>
      </c>
      <c r="C19" s="11">
        <v>0.38026000471832822</v>
      </c>
      <c r="D19" s="11">
        <v>-0.11885443689391656</v>
      </c>
      <c r="E19" s="11">
        <v>79.935275080906152</v>
      </c>
      <c r="I19" s="11"/>
      <c r="J19" s="11"/>
      <c r="K19" s="11"/>
      <c r="N19" s="11"/>
    </row>
    <row r="20" spans="1:14" x14ac:dyDescent="0.25">
      <c r="A20" t="s">
        <v>27</v>
      </c>
      <c r="B20">
        <v>2020</v>
      </c>
      <c r="C20" s="11">
        <v>3.6544431146682625</v>
      </c>
      <c r="D20" s="11">
        <v>2.6386465295448454</v>
      </c>
      <c r="E20" s="11">
        <v>170.42471042471044</v>
      </c>
      <c r="I20" s="11"/>
      <c r="J20" s="11"/>
      <c r="K20" s="11"/>
      <c r="N20" s="11"/>
    </row>
    <row r="21" spans="1:14" x14ac:dyDescent="0.25">
      <c r="A21" t="s">
        <v>23</v>
      </c>
      <c r="B21">
        <v>2020</v>
      </c>
      <c r="C21" s="11">
        <v>0.40414701997691216</v>
      </c>
      <c r="D21" s="11">
        <v>-0.33805421969898863</v>
      </c>
      <c r="E21" s="11">
        <v>57.660508819705115</v>
      </c>
      <c r="I21" s="11"/>
      <c r="J21" s="11"/>
      <c r="K21" s="11"/>
      <c r="N21" s="11"/>
    </row>
    <row r="22" spans="1:14" x14ac:dyDescent="0.25">
      <c r="A22" t="s">
        <v>60</v>
      </c>
      <c r="B22">
        <v>2020</v>
      </c>
      <c r="C22" s="11">
        <v>0.43706324665551055</v>
      </c>
      <c r="D22" s="11">
        <v>-0.16784223799726064</v>
      </c>
      <c r="E22" s="11">
        <v>66.754455689400388</v>
      </c>
      <c r="I22" s="11"/>
      <c r="J22" s="11"/>
      <c r="K22" s="11"/>
      <c r="N22" s="11"/>
    </row>
    <row r="23" spans="1:14" x14ac:dyDescent="0.25">
      <c r="A23" t="s">
        <v>29</v>
      </c>
      <c r="B23">
        <v>2021</v>
      </c>
      <c r="C23" s="11">
        <v>0.13509979467947184</v>
      </c>
      <c r="D23" s="11">
        <v>-0.79448855150419417</v>
      </c>
      <c r="E23" s="11">
        <v>102.52319109461968</v>
      </c>
      <c r="H23" s="11"/>
      <c r="I23" s="11"/>
      <c r="J23" s="11"/>
      <c r="K23" s="11"/>
      <c r="N23" s="11"/>
    </row>
    <row r="24" spans="1:14" x14ac:dyDescent="0.25">
      <c r="A24" t="s">
        <v>30</v>
      </c>
      <c r="B24">
        <v>2021</v>
      </c>
      <c r="C24" s="11">
        <v>0.35211359992863273</v>
      </c>
      <c r="D24" s="11">
        <v>-0.31169817490434137</v>
      </c>
      <c r="E24" s="11">
        <v>131.87042842215254</v>
      </c>
      <c r="H24" s="11"/>
      <c r="I24" s="11"/>
      <c r="J24" s="11"/>
      <c r="K24" s="11"/>
      <c r="N24" s="11"/>
    </row>
    <row r="25" spans="1:14" x14ac:dyDescent="0.25">
      <c r="A25" t="s">
        <v>31</v>
      </c>
      <c r="B25">
        <v>2021</v>
      </c>
      <c r="C25" s="11">
        <v>0.78244283489781463</v>
      </c>
      <c r="D25" s="11">
        <v>0.14129199533241321</v>
      </c>
      <c r="E25" s="11">
        <v>136.76898222940227</v>
      </c>
      <c r="H25" s="11"/>
      <c r="I25" s="11"/>
      <c r="J25" s="11"/>
      <c r="K25" s="11"/>
      <c r="N25" s="11"/>
    </row>
    <row r="26" spans="1:14" x14ac:dyDescent="0.25">
      <c r="A26" t="s">
        <v>32</v>
      </c>
      <c r="B26">
        <v>2021</v>
      </c>
      <c r="C26" s="11">
        <v>0.30028660031570814</v>
      </c>
      <c r="D26" s="11">
        <v>-0.22786347639064028</v>
      </c>
      <c r="E26" s="11">
        <v>128.58898218308417</v>
      </c>
      <c r="H26" s="11"/>
      <c r="I26" s="11"/>
      <c r="J26" s="11"/>
      <c r="K26" s="11"/>
      <c r="N26" s="11"/>
    </row>
    <row r="27" spans="1:14" x14ac:dyDescent="0.25">
      <c r="A27" t="s">
        <v>19</v>
      </c>
      <c r="B27">
        <v>2021</v>
      </c>
      <c r="C27" s="11">
        <v>8.946338347650204E-2</v>
      </c>
      <c r="D27" s="11">
        <v>-1.2365956731702878</v>
      </c>
      <c r="E27" s="11">
        <v>60.835955343310275</v>
      </c>
      <c r="H27" s="11"/>
      <c r="I27" s="11"/>
      <c r="J27" s="11"/>
      <c r="K27" s="11"/>
      <c r="N27" s="11"/>
    </row>
    <row r="28" spans="1:14" x14ac:dyDescent="0.25">
      <c r="A28" t="s">
        <v>20</v>
      </c>
      <c r="B28">
        <v>2021</v>
      </c>
      <c r="C28" s="11">
        <v>1.1874986084000684E-2</v>
      </c>
      <c r="D28" s="11">
        <v>-1.3090804529569706</v>
      </c>
      <c r="E28" s="11">
        <v>67.591457513387965</v>
      </c>
      <c r="H28" s="11"/>
      <c r="I28" s="11"/>
      <c r="J28" s="11"/>
      <c r="K28" s="11"/>
      <c r="N28" s="11"/>
    </row>
    <row r="29" spans="1:14" x14ac:dyDescent="0.25">
      <c r="A29" t="s">
        <v>6</v>
      </c>
      <c r="B29">
        <v>2021</v>
      </c>
      <c r="C29" s="11">
        <v>-0.11996372288641827</v>
      </c>
      <c r="D29" s="11">
        <v>-1.5778073766279255</v>
      </c>
      <c r="E29" s="11">
        <v>73.824258263707392</v>
      </c>
      <c r="H29" s="11"/>
      <c r="I29" s="11"/>
      <c r="J29" s="11"/>
      <c r="K29" s="11"/>
      <c r="N29" s="11"/>
    </row>
    <row r="30" spans="1:14" x14ac:dyDescent="0.25">
      <c r="A30" t="s">
        <v>25</v>
      </c>
      <c r="B30">
        <v>2021</v>
      </c>
      <c r="C30" s="11">
        <v>-0.19586646070724822</v>
      </c>
      <c r="D30" s="11">
        <v>-1.8508331517728924</v>
      </c>
      <c r="E30" s="11">
        <v>93.250866580574993</v>
      </c>
      <c r="H30" s="11"/>
      <c r="I30" s="11"/>
      <c r="J30" s="11"/>
      <c r="K30" s="11"/>
      <c r="N30" s="11"/>
    </row>
    <row r="31" spans="1:14" x14ac:dyDescent="0.25">
      <c r="A31" t="s">
        <v>26</v>
      </c>
      <c r="B31">
        <v>2021</v>
      </c>
      <c r="C31" s="11">
        <v>-0.15786418962059803</v>
      </c>
      <c r="D31" s="11">
        <v>-1.8523394507490982</v>
      </c>
      <c r="E31" s="11">
        <v>66.144662876129274</v>
      </c>
      <c r="H31" s="11"/>
      <c r="I31" s="11"/>
      <c r="J31" s="11"/>
      <c r="K31" s="11"/>
      <c r="N31" s="11"/>
    </row>
    <row r="32" spans="1:14" x14ac:dyDescent="0.25">
      <c r="A32" t="s">
        <v>10</v>
      </c>
      <c r="B32">
        <v>2021</v>
      </c>
      <c r="C32" s="11">
        <v>-0.10769112532902952</v>
      </c>
      <c r="D32" s="11">
        <v>-1.0738301984137393</v>
      </c>
      <c r="E32" s="11">
        <v>84.684915153065575</v>
      </c>
      <c r="H32" s="11"/>
      <c r="I32" s="11"/>
      <c r="J32" s="11"/>
      <c r="K32" s="11"/>
      <c r="N32" s="11"/>
    </row>
    <row r="33" spans="1:14" x14ac:dyDescent="0.25">
      <c r="A33" t="s">
        <v>33</v>
      </c>
      <c r="B33">
        <v>2021</v>
      </c>
      <c r="C33" s="11">
        <v>-6.9638529605660212E-3</v>
      </c>
      <c r="D33" s="11">
        <v>-0.58319919751790428</v>
      </c>
      <c r="E33" s="11">
        <v>116.18062088428975</v>
      </c>
      <c r="H33" s="11"/>
      <c r="I33" s="11"/>
      <c r="J33" s="11"/>
      <c r="K33" s="11"/>
      <c r="N33" s="11"/>
    </row>
    <row r="34" spans="1:14" x14ac:dyDescent="0.25">
      <c r="A34" t="s">
        <v>21</v>
      </c>
      <c r="B34">
        <v>2021</v>
      </c>
      <c r="C34" s="11">
        <v>-1.2771261112732608</v>
      </c>
      <c r="D34" s="11">
        <v>-2.8532650433840385</v>
      </c>
      <c r="E34" s="11">
        <v>87.186269323458532</v>
      </c>
      <c r="H34" s="11"/>
      <c r="I34" s="11"/>
      <c r="J34" s="11"/>
      <c r="K34" s="11"/>
      <c r="N34" s="11"/>
    </row>
    <row r="35" spans="1:14" x14ac:dyDescent="0.25">
      <c r="A35" t="s">
        <v>34</v>
      </c>
      <c r="B35">
        <v>2021</v>
      </c>
      <c r="C35" s="11">
        <v>0.46792772859531762</v>
      </c>
      <c r="D35" s="11">
        <v>-0.18315686939898826</v>
      </c>
      <c r="E35" s="11">
        <v>114.16256157635468</v>
      </c>
      <c r="H35" s="11"/>
      <c r="I35" s="11"/>
      <c r="J35" s="11"/>
      <c r="K35" s="11"/>
      <c r="N35" s="11"/>
    </row>
    <row r="36" spans="1:14" x14ac:dyDescent="0.25">
      <c r="A36" t="s">
        <v>14</v>
      </c>
      <c r="B36">
        <v>2021</v>
      </c>
      <c r="C36" s="11">
        <v>0.88182752205263004</v>
      </c>
      <c r="D36" s="11">
        <v>8.9400994690941982E-2</v>
      </c>
      <c r="E36" s="11">
        <v>111.63517915309447</v>
      </c>
      <c r="H36" s="11"/>
      <c r="I36" s="11"/>
      <c r="J36" s="11"/>
      <c r="K36" s="11"/>
      <c r="N36" s="11"/>
    </row>
    <row r="37" spans="1:14" x14ac:dyDescent="0.25">
      <c r="A37" t="s">
        <v>15</v>
      </c>
      <c r="B37">
        <v>2021</v>
      </c>
      <c r="C37" s="11">
        <v>0.83359564195006564</v>
      </c>
      <c r="D37" s="11">
        <v>0.22171463467778155</v>
      </c>
      <c r="E37" s="11">
        <v>125.79004722121323</v>
      </c>
      <c r="H37" s="11"/>
      <c r="I37" s="11"/>
      <c r="J37" s="11"/>
      <c r="K37" s="11"/>
      <c r="N37" s="11"/>
    </row>
    <row r="38" spans="1:14" x14ac:dyDescent="0.25">
      <c r="A38" t="s">
        <v>11</v>
      </c>
      <c r="B38">
        <v>2021</v>
      </c>
      <c r="C38" s="11">
        <v>0.16130826779944338</v>
      </c>
      <c r="D38" s="11">
        <v>-2.0485856910358211</v>
      </c>
      <c r="E38" s="11">
        <v>150.03046761160419</v>
      </c>
      <c r="H38" s="11"/>
      <c r="I38" s="11"/>
      <c r="J38" s="11"/>
      <c r="K38" s="11"/>
      <c r="N38" s="11"/>
    </row>
    <row r="39" spans="1:14" x14ac:dyDescent="0.25">
      <c r="A39" t="s">
        <v>22</v>
      </c>
      <c r="B39">
        <v>2021</v>
      </c>
      <c r="C39" s="11">
        <v>4.4363999071343194</v>
      </c>
      <c r="D39" s="11">
        <v>-1.6230438020863172</v>
      </c>
      <c r="E39" s="11">
        <v>246.20362229646565</v>
      </c>
      <c r="H39" s="11"/>
      <c r="I39" s="11"/>
      <c r="J39" s="11"/>
      <c r="K39" s="11"/>
      <c r="N39" s="11"/>
    </row>
    <row r="40" spans="1:14" x14ac:dyDescent="0.25">
      <c r="A40" t="s">
        <v>12</v>
      </c>
      <c r="B40">
        <v>2021</v>
      </c>
      <c r="C40" s="11">
        <v>-0.24167138258296147</v>
      </c>
      <c r="D40" s="11">
        <v>-1.155245043923705</v>
      </c>
      <c r="E40" s="11">
        <v>80.589374654122864</v>
      </c>
      <c r="H40" s="11"/>
      <c r="I40" s="11"/>
      <c r="J40" s="11"/>
      <c r="K40" s="11"/>
      <c r="N40" s="11"/>
    </row>
    <row r="41" spans="1:14" x14ac:dyDescent="0.25">
      <c r="A41" t="s">
        <v>27</v>
      </c>
      <c r="B41">
        <v>2021</v>
      </c>
      <c r="C41" s="11">
        <v>12.472882586674244</v>
      </c>
      <c r="D41" s="11">
        <v>4.3172226066474506</v>
      </c>
      <c r="E41" s="11">
        <v>520.67390062821244</v>
      </c>
      <c r="H41" s="11"/>
      <c r="I41" s="11"/>
      <c r="J41" s="11"/>
      <c r="K41" s="11"/>
      <c r="N41" s="11"/>
    </row>
    <row r="42" spans="1:14" x14ac:dyDescent="0.25">
      <c r="A42" t="s">
        <v>23</v>
      </c>
      <c r="B42">
        <v>2021</v>
      </c>
      <c r="C42" s="11">
        <v>7.2105312529314278E-2</v>
      </c>
      <c r="D42" s="11">
        <v>-1.350038738466212</v>
      </c>
      <c r="E42" s="11">
        <v>69.423005103946224</v>
      </c>
      <c r="H42" s="11"/>
      <c r="I42" s="11"/>
      <c r="J42" s="11"/>
      <c r="K42" s="11"/>
      <c r="N42" s="11"/>
    </row>
    <row r="43" spans="1:14" x14ac:dyDescent="0.25">
      <c r="A43" t="s">
        <v>60</v>
      </c>
      <c r="B43">
        <v>2021</v>
      </c>
      <c r="C43" s="11">
        <v>0.26494048605729437</v>
      </c>
      <c r="D43" s="11">
        <v>-1.146987735401936</v>
      </c>
      <c r="E43" s="11">
        <v>92.93630319885466</v>
      </c>
      <c r="H43" s="11"/>
      <c r="I43" s="11"/>
      <c r="J43" s="11"/>
      <c r="K43" s="11"/>
      <c r="N43" s="11"/>
    </row>
    <row r="44" spans="1:14" x14ac:dyDescent="0.25">
      <c r="A44" t="s">
        <v>29</v>
      </c>
      <c r="B44">
        <v>2022</v>
      </c>
      <c r="C44" s="11">
        <v>0.36363272650084633</v>
      </c>
      <c r="D44" s="11">
        <v>-0.50065935807388207</v>
      </c>
      <c r="E44" s="11">
        <v>46.995236350311473</v>
      </c>
      <c r="G44" s="11"/>
      <c r="H44" s="11"/>
      <c r="I44" s="11"/>
      <c r="J44" s="11"/>
      <c r="K44" s="11"/>
      <c r="N44" s="11"/>
    </row>
    <row r="45" spans="1:14" x14ac:dyDescent="0.25">
      <c r="A45" t="s">
        <v>30</v>
      </c>
      <c r="B45">
        <v>2022</v>
      </c>
      <c r="C45" s="11">
        <v>0.21857980646797517</v>
      </c>
      <c r="D45" s="11">
        <v>-0.28648444175213145</v>
      </c>
      <c r="E45" s="11">
        <v>43.240198287516904</v>
      </c>
      <c r="G45" s="11"/>
      <c r="H45" s="11"/>
      <c r="I45" s="11"/>
      <c r="J45" s="11"/>
      <c r="K45" s="11"/>
      <c r="N45" s="11"/>
    </row>
    <row r="46" spans="1:14" x14ac:dyDescent="0.25">
      <c r="A46" t="s">
        <v>31</v>
      </c>
      <c r="B46">
        <v>2022</v>
      </c>
      <c r="C46" s="11">
        <v>0.65638880844293834</v>
      </c>
      <c r="D46" s="11">
        <v>6.457555453972233E-2</v>
      </c>
      <c r="E46" s="11">
        <v>53.745906113537124</v>
      </c>
      <c r="G46" s="11"/>
      <c r="H46" s="11"/>
      <c r="I46" s="11"/>
      <c r="J46" s="11"/>
      <c r="K46" s="11"/>
      <c r="N46" s="11"/>
    </row>
    <row r="47" spans="1:14" x14ac:dyDescent="0.25">
      <c r="A47" t="s">
        <v>32</v>
      </c>
      <c r="B47">
        <v>2022</v>
      </c>
      <c r="C47" s="11">
        <v>0.81562117272087753</v>
      </c>
      <c r="D47" s="11">
        <v>0.31325322245767306</v>
      </c>
      <c r="E47" s="11">
        <v>54.076330406737142</v>
      </c>
      <c r="G47" s="11"/>
      <c r="H47" s="11"/>
      <c r="I47" s="11"/>
      <c r="J47" s="11"/>
      <c r="K47" s="11"/>
      <c r="N47" s="11"/>
    </row>
    <row r="48" spans="1:14" x14ac:dyDescent="0.25">
      <c r="A48" t="s">
        <v>19</v>
      </c>
      <c r="B48">
        <v>2022</v>
      </c>
      <c r="C48" s="11">
        <v>0.95263906075822491</v>
      </c>
      <c r="D48" s="11">
        <v>-0.41218203365023626</v>
      </c>
      <c r="E48" s="11">
        <v>39.345190216581763</v>
      </c>
      <c r="G48" s="11"/>
      <c r="H48" s="11"/>
      <c r="I48" s="11"/>
      <c r="J48" s="11"/>
      <c r="K48" s="11"/>
      <c r="N48" s="11"/>
    </row>
    <row r="49" spans="1:14" x14ac:dyDescent="0.25">
      <c r="A49" t="s">
        <v>20</v>
      </c>
      <c r="B49">
        <v>2022</v>
      </c>
      <c r="C49" s="11">
        <v>0.49287709117174877</v>
      </c>
      <c r="D49" s="11">
        <v>-0.58220442838284925</v>
      </c>
      <c r="E49" s="11">
        <v>32.881616939364768</v>
      </c>
      <c r="G49" s="11"/>
      <c r="H49" s="11"/>
      <c r="I49" s="11"/>
      <c r="J49" s="11"/>
      <c r="K49" s="11"/>
      <c r="N49" s="11"/>
    </row>
    <row r="50" spans="1:14" x14ac:dyDescent="0.25">
      <c r="A50" t="s">
        <v>6</v>
      </c>
      <c r="B50">
        <v>2022</v>
      </c>
      <c r="C50" s="11">
        <v>1.1136316333875593</v>
      </c>
      <c r="D50" s="11">
        <v>-0.55632080144482288</v>
      </c>
      <c r="E50" s="11">
        <v>49.073727836465054</v>
      </c>
      <c r="G50" s="11"/>
      <c r="H50" s="11"/>
      <c r="I50" s="11"/>
      <c r="J50" s="11"/>
      <c r="K50" s="11"/>
      <c r="N50" s="11"/>
    </row>
    <row r="51" spans="1:14" x14ac:dyDescent="0.25">
      <c r="A51" t="s">
        <v>25</v>
      </c>
      <c r="B51">
        <v>2022</v>
      </c>
      <c r="C51" s="11">
        <v>-8.0112062079737575E-2</v>
      </c>
      <c r="D51" s="11">
        <v>-1.5742256725350603</v>
      </c>
      <c r="E51" s="11">
        <v>42.767207118489083</v>
      </c>
      <c r="G51" s="11"/>
      <c r="H51" s="11"/>
      <c r="I51" s="11"/>
      <c r="J51" s="11"/>
      <c r="K51" s="11"/>
      <c r="N51" s="11"/>
    </row>
    <row r="52" spans="1:14" x14ac:dyDescent="0.25">
      <c r="A52" t="s">
        <v>26</v>
      </c>
      <c r="B52">
        <v>2022</v>
      </c>
      <c r="C52" s="11">
        <v>0.80496925395457264</v>
      </c>
      <c r="D52" s="11">
        <v>-0.84975385977384599</v>
      </c>
      <c r="E52" s="11">
        <v>39.053410381325548</v>
      </c>
      <c r="G52" s="11"/>
      <c r="H52" s="11"/>
      <c r="I52" s="11"/>
      <c r="J52" s="11"/>
      <c r="K52" s="11"/>
      <c r="N52" s="11"/>
    </row>
    <row r="53" spans="1:14" x14ac:dyDescent="0.25">
      <c r="A53" t="s">
        <v>10</v>
      </c>
      <c r="B53">
        <v>2022</v>
      </c>
      <c r="C53" s="11">
        <v>0.32130591958792826</v>
      </c>
      <c r="D53" s="11">
        <v>-0.63369152815713814</v>
      </c>
      <c r="E53" s="11">
        <v>45.216548157724631</v>
      </c>
      <c r="G53" s="11"/>
      <c r="H53" s="11"/>
      <c r="I53" s="11"/>
      <c r="J53" s="11"/>
      <c r="K53" s="11"/>
      <c r="N53" s="11"/>
    </row>
    <row r="54" spans="1:14" x14ac:dyDescent="0.25">
      <c r="A54" t="s">
        <v>33</v>
      </c>
      <c r="B54">
        <v>2022</v>
      </c>
      <c r="C54" s="11">
        <v>-0.15785832679459383</v>
      </c>
      <c r="D54" s="11">
        <v>-0.679071731937959</v>
      </c>
      <c r="E54" s="11">
        <v>48.172323759791126</v>
      </c>
      <c r="G54" s="11"/>
      <c r="H54" s="11"/>
      <c r="I54" s="11"/>
      <c r="J54" s="11"/>
      <c r="K54" s="11"/>
      <c r="N54" s="11"/>
    </row>
    <row r="55" spans="1:14" x14ac:dyDescent="0.25">
      <c r="A55" t="s">
        <v>21</v>
      </c>
      <c r="B55">
        <v>2022</v>
      </c>
      <c r="C55" s="11">
        <v>0.76426549010752309</v>
      </c>
      <c r="D55" s="11">
        <v>-0.66247154060207436</v>
      </c>
      <c r="E55" s="11">
        <v>42.323473382319079</v>
      </c>
      <c r="G55" s="11"/>
      <c r="H55" s="11"/>
      <c r="I55" s="11"/>
      <c r="J55" s="11"/>
      <c r="K55" s="11"/>
      <c r="N55" s="11"/>
    </row>
    <row r="56" spans="1:14" x14ac:dyDescent="0.25">
      <c r="A56" t="s">
        <v>34</v>
      </c>
      <c r="B56">
        <v>2022</v>
      </c>
      <c r="C56" s="11">
        <v>0.6429905774639213</v>
      </c>
      <c r="D56" s="11">
        <v>7.5807732638096634E-2</v>
      </c>
      <c r="E56" s="11">
        <v>46.805128031661198</v>
      </c>
      <c r="G56" s="11"/>
      <c r="H56" s="11"/>
      <c r="I56" s="11"/>
      <c r="J56" s="11"/>
      <c r="K56" s="11"/>
      <c r="N56" s="11"/>
    </row>
    <row r="57" spans="1:14" x14ac:dyDescent="0.25">
      <c r="A57" t="s">
        <v>14</v>
      </c>
      <c r="B57">
        <v>2022</v>
      </c>
      <c r="C57" s="11">
        <v>0.72346285933441423</v>
      </c>
      <c r="D57" s="11">
        <v>-3.2785236212038514E-2</v>
      </c>
      <c r="E57" s="11">
        <v>50.71107554023272</v>
      </c>
      <c r="G57" s="11"/>
      <c r="H57" s="11"/>
      <c r="I57" s="11"/>
      <c r="J57" s="11"/>
      <c r="K57" s="11"/>
      <c r="N57" s="11"/>
    </row>
    <row r="58" spans="1:14" x14ac:dyDescent="0.25">
      <c r="A58" t="s">
        <v>15</v>
      </c>
      <c r="B58">
        <v>2022</v>
      </c>
      <c r="C58" s="11">
        <v>0.58653668926252844</v>
      </c>
      <c r="D58" s="11">
        <v>1.1831750146565805E-4</v>
      </c>
      <c r="E58" s="11">
        <v>53.743028743028745</v>
      </c>
      <c r="G58" s="11"/>
      <c r="H58" s="11"/>
      <c r="I58" s="11"/>
      <c r="J58" s="11"/>
      <c r="K58" s="11"/>
      <c r="N58" s="11"/>
    </row>
    <row r="59" spans="1:14" x14ac:dyDescent="0.25">
      <c r="A59" t="s">
        <v>11</v>
      </c>
      <c r="B59">
        <v>2022</v>
      </c>
      <c r="C59" s="11">
        <v>1.276895384980826</v>
      </c>
      <c r="D59" s="11">
        <v>-1.1036853190668787</v>
      </c>
      <c r="E59" s="11">
        <v>64.524127407972529</v>
      </c>
      <c r="G59" s="11"/>
      <c r="H59" s="11"/>
      <c r="I59" s="11"/>
      <c r="J59" s="11"/>
      <c r="K59" s="11"/>
      <c r="N59" s="11"/>
    </row>
    <row r="60" spans="1:14" x14ac:dyDescent="0.25">
      <c r="A60" t="s">
        <v>22</v>
      </c>
      <c r="B60">
        <v>2022</v>
      </c>
      <c r="C60" s="11">
        <v>5.0893983355343977</v>
      </c>
      <c r="D60" s="11">
        <v>-0.83996269221706243</v>
      </c>
      <c r="E60" s="11">
        <v>72.314943672988434</v>
      </c>
      <c r="G60" s="11"/>
      <c r="H60" s="11"/>
      <c r="I60" s="11"/>
      <c r="J60" s="11"/>
      <c r="K60" s="11"/>
      <c r="N60" s="11"/>
    </row>
    <row r="61" spans="1:14" x14ac:dyDescent="0.25">
      <c r="A61" t="s">
        <v>12</v>
      </c>
      <c r="B61">
        <v>2022</v>
      </c>
      <c r="C61" s="11">
        <v>0.17421413769426658</v>
      </c>
      <c r="D61" s="11">
        <v>-0.69099710502586498</v>
      </c>
      <c r="E61" s="11">
        <v>42.074618861564389</v>
      </c>
      <c r="G61" s="11"/>
      <c r="H61" s="11"/>
      <c r="I61" s="11"/>
      <c r="J61" s="11"/>
      <c r="K61" s="11"/>
      <c r="N61" s="11"/>
    </row>
    <row r="62" spans="1:14" x14ac:dyDescent="0.25">
      <c r="A62" t="s">
        <v>27</v>
      </c>
      <c r="B62">
        <v>2022</v>
      </c>
      <c r="C62" s="11">
        <v>15.468609649685616</v>
      </c>
      <c r="D62" s="11">
        <v>1.8450184501845017</v>
      </c>
      <c r="E62" s="11">
        <v>158.14777327935224</v>
      </c>
      <c r="G62" s="11"/>
      <c r="H62" s="11"/>
      <c r="I62" s="11"/>
      <c r="J62" s="11"/>
      <c r="K62" s="11"/>
      <c r="N62" s="11"/>
    </row>
    <row r="63" spans="1:14" x14ac:dyDescent="0.25">
      <c r="A63" t="s">
        <v>23</v>
      </c>
      <c r="B63">
        <v>2022</v>
      </c>
      <c r="C63" s="11">
        <v>0.66513436107793822</v>
      </c>
      <c r="D63" s="11">
        <v>-0.60982789093289791</v>
      </c>
      <c r="E63" s="11">
        <v>36.866952001322581</v>
      </c>
      <c r="G63" s="11"/>
      <c r="H63" s="11"/>
      <c r="I63" s="11"/>
      <c r="J63" s="11"/>
      <c r="K63" s="11"/>
      <c r="N63" s="11"/>
    </row>
    <row r="64" spans="1:14" x14ac:dyDescent="0.25">
      <c r="A64" t="s">
        <v>60</v>
      </c>
      <c r="B64">
        <v>2022</v>
      </c>
      <c r="C64" s="11">
        <v>0.98099925956916545</v>
      </c>
      <c r="D64" s="11">
        <v>-0.45197734559301073</v>
      </c>
      <c r="E64" s="11">
        <v>49.170007168159451</v>
      </c>
      <c r="G64" s="11"/>
      <c r="H64" s="11"/>
      <c r="I64" s="11"/>
      <c r="J64" s="11"/>
      <c r="K64" s="11"/>
      <c r="N64" s="11"/>
    </row>
    <row r="65" spans="1:14" x14ac:dyDescent="0.25">
      <c r="A65" t="s">
        <v>29</v>
      </c>
      <c r="B65">
        <v>2023</v>
      </c>
      <c r="C65" s="11">
        <v>1.1760849801955748</v>
      </c>
      <c r="D65" s="11">
        <v>6.0863787980141346E-2</v>
      </c>
      <c r="E65" s="11">
        <v>41.904524492085251</v>
      </c>
      <c r="F65" s="11"/>
      <c r="G65" s="11"/>
      <c r="H65" s="11"/>
      <c r="I65" s="11"/>
      <c r="J65" s="11"/>
      <c r="K65" s="11"/>
      <c r="N65" s="11"/>
    </row>
    <row r="66" spans="1:14" x14ac:dyDescent="0.25">
      <c r="A66" t="s">
        <v>30</v>
      </c>
      <c r="B66">
        <v>2023</v>
      </c>
      <c r="C66" s="11">
        <v>0.93998252044716346</v>
      </c>
      <c r="D66" s="11">
        <v>0.24326962870210214</v>
      </c>
      <c r="E66" s="11">
        <v>42.2526348906717</v>
      </c>
      <c r="F66" s="11"/>
      <c r="G66" s="11"/>
      <c r="H66" s="11"/>
      <c r="I66" s="11"/>
      <c r="J66" s="11"/>
      <c r="K66" s="11"/>
      <c r="N66" s="11"/>
    </row>
    <row r="67" spans="1:14" x14ac:dyDescent="0.25">
      <c r="A67" t="s">
        <v>31</v>
      </c>
      <c r="B67">
        <v>2023</v>
      </c>
      <c r="C67" s="11">
        <v>1.4222181701056931</v>
      </c>
      <c r="D67" s="11">
        <v>0.6749833534510804</v>
      </c>
      <c r="E67" s="11">
        <v>45.04948298051746</v>
      </c>
      <c r="F67" s="11"/>
      <c r="G67" s="11"/>
      <c r="H67" s="11"/>
      <c r="I67" s="11"/>
      <c r="J67" s="11"/>
      <c r="K67" s="11"/>
      <c r="N67" s="11"/>
    </row>
    <row r="68" spans="1:14" x14ac:dyDescent="0.25">
      <c r="A68" t="s">
        <v>32</v>
      </c>
      <c r="B68">
        <v>2023</v>
      </c>
      <c r="C68" s="11">
        <v>1.6577919320829544</v>
      </c>
      <c r="D68" s="11">
        <v>1.0070244327607683</v>
      </c>
      <c r="E68" s="11">
        <v>46.577121370702017</v>
      </c>
      <c r="F68" s="11"/>
      <c r="G68" s="11"/>
      <c r="H68" s="11"/>
      <c r="I68" s="11"/>
      <c r="J68" s="11"/>
      <c r="K68" s="11"/>
      <c r="N68" s="11"/>
    </row>
    <row r="69" spans="1:14" x14ac:dyDescent="0.25">
      <c r="A69" t="s">
        <v>19</v>
      </c>
      <c r="B69">
        <v>2023</v>
      </c>
      <c r="C69" s="11">
        <v>2.3655903085559915</v>
      </c>
      <c r="D69" s="11">
        <v>0.35142905858202594</v>
      </c>
      <c r="E69" s="11">
        <v>42.858568150396941</v>
      </c>
      <c r="F69" s="11"/>
      <c r="G69" s="11"/>
      <c r="H69" s="11"/>
      <c r="I69" s="11"/>
      <c r="J69" s="11"/>
      <c r="K69" s="11"/>
      <c r="N69" s="11"/>
    </row>
    <row r="70" spans="1:14" x14ac:dyDescent="0.25">
      <c r="A70" t="s">
        <v>20</v>
      </c>
      <c r="B70">
        <v>2023</v>
      </c>
      <c r="C70" s="11">
        <v>1.1288573703727864</v>
      </c>
      <c r="D70" s="11">
        <v>-0.20822970049628078</v>
      </c>
      <c r="E70" s="11">
        <v>31.266658940781088</v>
      </c>
      <c r="F70" s="11"/>
      <c r="G70" s="11"/>
      <c r="H70" s="11"/>
      <c r="I70" s="11"/>
      <c r="J70" s="11"/>
      <c r="K70" s="11"/>
      <c r="N70" s="11"/>
    </row>
    <row r="71" spans="1:14" x14ac:dyDescent="0.25">
      <c r="A71" t="s">
        <v>6</v>
      </c>
      <c r="B71">
        <v>2023</v>
      </c>
      <c r="C71" s="11">
        <v>2.0654121050762302</v>
      </c>
      <c r="D71" s="11">
        <v>-6.0992358770365677E-2</v>
      </c>
      <c r="E71" s="11">
        <v>42.803242107683545</v>
      </c>
      <c r="F71" s="11"/>
      <c r="G71" s="11"/>
      <c r="H71" s="11"/>
      <c r="I71" s="11"/>
      <c r="J71" s="11"/>
      <c r="K71" s="11"/>
      <c r="N71" s="11"/>
    </row>
    <row r="72" spans="1:14" x14ac:dyDescent="0.25">
      <c r="A72" t="s">
        <v>25</v>
      </c>
      <c r="B72">
        <v>2023</v>
      </c>
      <c r="C72" s="11">
        <v>0.5396481257012461</v>
      </c>
      <c r="D72" s="11">
        <v>-1.3848375613202435</v>
      </c>
      <c r="E72" s="11">
        <v>38.587933880225656</v>
      </c>
      <c r="F72" s="11"/>
      <c r="G72" s="11"/>
      <c r="H72" s="11"/>
      <c r="I72" s="11"/>
      <c r="J72" s="11"/>
      <c r="K72" s="11"/>
      <c r="N72" s="11"/>
    </row>
    <row r="73" spans="1:14" x14ac:dyDescent="0.25">
      <c r="A73" t="s">
        <v>26</v>
      </c>
      <c r="B73">
        <v>2023</v>
      </c>
      <c r="C73" s="11">
        <v>1.6376584435381152</v>
      </c>
      <c r="D73" s="11">
        <v>-0.46702404707951434</v>
      </c>
      <c r="E73" s="11">
        <v>36.326288299185869</v>
      </c>
      <c r="F73" s="11"/>
      <c r="G73" s="11"/>
      <c r="H73" s="11"/>
      <c r="I73" s="11"/>
      <c r="J73" s="11"/>
      <c r="K73" s="11"/>
      <c r="N73" s="11"/>
    </row>
    <row r="74" spans="1:14" x14ac:dyDescent="0.25">
      <c r="A74" t="s">
        <v>10</v>
      </c>
      <c r="B74">
        <v>2023</v>
      </c>
      <c r="C74" s="11">
        <v>1.1102803021588252</v>
      </c>
      <c r="D74" s="11">
        <v>6.7213002948476293E-3</v>
      </c>
      <c r="E74" s="11">
        <v>36.609328797176559</v>
      </c>
      <c r="F74" s="11"/>
      <c r="G74" s="11"/>
      <c r="H74" s="11"/>
      <c r="I74" s="11"/>
      <c r="J74" s="11"/>
      <c r="K74" s="11"/>
      <c r="N74" s="11"/>
    </row>
    <row r="75" spans="1:14" x14ac:dyDescent="0.25">
      <c r="A75" t="s">
        <v>33</v>
      </c>
      <c r="B75">
        <v>2023</v>
      </c>
      <c r="C75" s="11">
        <v>1.198830001441572</v>
      </c>
      <c r="D75" s="11">
        <v>0.51503038206749263</v>
      </c>
      <c r="E75" s="11">
        <v>43.70044052863436</v>
      </c>
      <c r="F75" s="11"/>
      <c r="G75" s="11"/>
      <c r="H75" s="11"/>
      <c r="I75" s="11"/>
      <c r="J75" s="11"/>
      <c r="K75" s="11"/>
      <c r="N75" s="11"/>
    </row>
    <row r="76" spans="1:14" x14ac:dyDescent="0.25">
      <c r="A76" t="s">
        <v>21</v>
      </c>
      <c r="B76">
        <v>2023</v>
      </c>
      <c r="C76" s="11">
        <v>3.3330012008485581</v>
      </c>
      <c r="D76" s="11">
        <v>0.47853553440145624</v>
      </c>
      <c r="E76" s="11">
        <v>61.367330278805355</v>
      </c>
      <c r="F76" s="11"/>
      <c r="G76" s="11"/>
      <c r="H76" s="11"/>
      <c r="I76" s="11"/>
      <c r="J76" s="11"/>
      <c r="K76" s="11"/>
      <c r="N76" s="11"/>
    </row>
    <row r="77" spans="1:14" x14ac:dyDescent="0.25">
      <c r="A77" t="s">
        <v>34</v>
      </c>
      <c r="B77">
        <v>2023</v>
      </c>
      <c r="C77" s="11">
        <v>1.4574242109630315</v>
      </c>
      <c r="D77" s="11">
        <v>0.74143105787547792</v>
      </c>
      <c r="E77" s="11">
        <v>41.182027649769587</v>
      </c>
      <c r="F77" s="11"/>
      <c r="G77" s="11"/>
      <c r="H77" s="11"/>
      <c r="I77" s="11"/>
      <c r="J77" s="11"/>
      <c r="K77" s="11"/>
      <c r="N77" s="11"/>
    </row>
    <row r="78" spans="1:14" x14ac:dyDescent="0.25">
      <c r="A78" t="s">
        <v>14</v>
      </c>
      <c r="B78">
        <v>2023</v>
      </c>
      <c r="C78" s="11">
        <v>1.2688311522688476</v>
      </c>
      <c r="D78" s="11">
        <v>0.37240217571568857</v>
      </c>
      <c r="E78" s="11">
        <v>40.571895424836605</v>
      </c>
      <c r="F78" s="11"/>
      <c r="G78" s="11"/>
      <c r="H78" s="11"/>
      <c r="I78" s="11"/>
      <c r="J78" s="11"/>
      <c r="K78" s="11"/>
      <c r="N78" s="11"/>
    </row>
    <row r="79" spans="1:14" x14ac:dyDescent="0.25">
      <c r="A79" t="s">
        <v>15</v>
      </c>
      <c r="B79">
        <v>2023</v>
      </c>
      <c r="C79" s="11">
        <v>1.0197848914422536</v>
      </c>
      <c r="D79" s="11">
        <v>0.33040123192036769</v>
      </c>
      <c r="E79" s="11">
        <v>41.665504011161488</v>
      </c>
      <c r="F79" s="11"/>
      <c r="G79" s="11"/>
      <c r="H79" s="11"/>
      <c r="I79" s="11"/>
      <c r="J79" s="11"/>
      <c r="K79" s="11"/>
      <c r="N79" s="11"/>
    </row>
    <row r="80" spans="1:14" x14ac:dyDescent="0.25">
      <c r="A80" t="s">
        <v>11</v>
      </c>
      <c r="B80">
        <v>2023</v>
      </c>
      <c r="C80" s="11">
        <v>2.2401422129383715</v>
      </c>
      <c r="D80" s="11">
        <v>-0.8890756532967905</v>
      </c>
      <c r="E80" s="11">
        <v>52.214236030605143</v>
      </c>
      <c r="F80" s="11"/>
      <c r="G80" s="11"/>
      <c r="H80" s="11"/>
      <c r="I80" s="11"/>
      <c r="J80" s="11"/>
      <c r="K80" s="11"/>
      <c r="N80" s="11"/>
    </row>
    <row r="81" spans="1:14" x14ac:dyDescent="0.25">
      <c r="A81" t="s">
        <v>22</v>
      </c>
      <c r="B81">
        <v>2023</v>
      </c>
      <c r="C81" s="11">
        <v>3.4738925302692465</v>
      </c>
      <c r="D81" s="11">
        <v>-2.3916056620037476</v>
      </c>
      <c r="E81" s="11">
        <v>41.742713638936053</v>
      </c>
      <c r="F81" s="11"/>
      <c r="G81" s="11"/>
      <c r="H81" s="11"/>
      <c r="I81" s="11"/>
      <c r="J81" s="11"/>
      <c r="K81" s="11"/>
      <c r="N81" s="11"/>
    </row>
    <row r="82" spans="1:14" x14ac:dyDescent="0.25">
      <c r="A82" t="s">
        <v>12</v>
      </c>
      <c r="B82">
        <v>2023</v>
      </c>
      <c r="C82" s="11">
        <v>1.0001438944650143</v>
      </c>
      <c r="D82" s="11">
        <v>-2.4531589997483123E-2</v>
      </c>
      <c r="E82" s="11">
        <v>35.68616877864654</v>
      </c>
      <c r="F82" s="11"/>
      <c r="G82" s="11"/>
      <c r="H82" s="11"/>
      <c r="I82" s="11"/>
      <c r="J82" s="11"/>
      <c r="K82" s="11"/>
      <c r="N82" s="11"/>
    </row>
    <row r="83" spans="1:14" x14ac:dyDescent="0.25">
      <c r="A83" t="s">
        <v>27</v>
      </c>
      <c r="B83">
        <v>2023</v>
      </c>
      <c r="C83" s="11">
        <v>-2.0600727207059535</v>
      </c>
      <c r="D83" s="11">
        <v>-7.2640614216701174</v>
      </c>
      <c r="E83" s="11">
        <v>19.441820676872627</v>
      </c>
      <c r="F83" s="11"/>
      <c r="G83" s="11"/>
      <c r="H83" s="11"/>
      <c r="I83" s="11"/>
      <c r="J83" s="11"/>
      <c r="K83" s="11"/>
      <c r="N83" s="11"/>
    </row>
    <row r="84" spans="1:14" x14ac:dyDescent="0.25">
      <c r="A84" t="s">
        <v>23</v>
      </c>
      <c r="B84">
        <v>2023</v>
      </c>
      <c r="C84" s="11">
        <v>1.3516495829987525</v>
      </c>
      <c r="D84" s="11">
        <v>-0.3201444994996217</v>
      </c>
      <c r="E84" s="11">
        <v>35.823189144935512</v>
      </c>
      <c r="F84" s="11"/>
      <c r="G84" s="11"/>
      <c r="H84" s="11"/>
      <c r="I84" s="11"/>
      <c r="J84" s="11"/>
      <c r="K84" s="11"/>
      <c r="N84" s="11"/>
    </row>
    <row r="85" spans="1:14" x14ac:dyDescent="0.25">
      <c r="A85" t="s">
        <v>60</v>
      </c>
      <c r="B85">
        <v>2023</v>
      </c>
      <c r="C85" s="11">
        <v>1.7471553140608109</v>
      </c>
      <c r="D85" s="11">
        <v>-3.7466570674495721E-2</v>
      </c>
      <c r="E85" s="11">
        <v>41.797497129320817</v>
      </c>
      <c r="F85" s="11"/>
      <c r="G85" s="11"/>
      <c r="H85" s="11"/>
      <c r="I85" s="11"/>
      <c r="J85" s="11"/>
      <c r="K85" s="11"/>
      <c r="N85" s="11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84D34-3EE5-4C26-A0BE-72047DAAA79C}">
  <sheetPr>
    <tabColor rgb="FF00B0F0"/>
  </sheetPr>
  <dimension ref="A1:Q106"/>
  <sheetViews>
    <sheetView workbookViewId="0"/>
  </sheetViews>
  <sheetFormatPr defaultRowHeight="15" x14ac:dyDescent="0.25"/>
  <cols>
    <col min="1" max="1" width="21.140625" bestFit="1" customWidth="1"/>
    <col min="2" max="2" width="5.7109375" bestFit="1" customWidth="1"/>
    <col min="3" max="3" width="14.140625" bestFit="1" customWidth="1"/>
    <col min="4" max="4" width="11.5703125" customWidth="1"/>
    <col min="5" max="5" width="12.140625" bestFit="1" customWidth="1"/>
    <col min="6" max="6" width="21.85546875" bestFit="1" customWidth="1"/>
    <col min="7" max="7" width="16" bestFit="1" customWidth="1"/>
    <col min="8" max="8" width="19.5703125" bestFit="1" customWidth="1"/>
    <col min="9" max="9" width="32.7109375" bestFit="1" customWidth="1"/>
    <col min="10" max="10" width="26.5703125" bestFit="1" customWidth="1"/>
    <col min="11" max="11" width="32.7109375" bestFit="1" customWidth="1"/>
    <col min="12" max="12" width="23" bestFit="1" customWidth="1"/>
    <col min="13" max="13" width="26.5703125" bestFit="1" customWidth="1"/>
    <col min="14" max="14" width="20.7109375" bestFit="1" customWidth="1"/>
    <col min="15" max="18" width="20.7109375" customWidth="1"/>
  </cols>
  <sheetData>
    <row r="1" spans="1:17" x14ac:dyDescent="0.25">
      <c r="A1" t="s">
        <v>1</v>
      </c>
      <c r="B1" t="s">
        <v>36</v>
      </c>
      <c r="C1" t="s">
        <v>74</v>
      </c>
      <c r="D1" t="s">
        <v>75</v>
      </c>
      <c r="E1" t="s">
        <v>76</v>
      </c>
      <c r="F1" t="s">
        <v>99</v>
      </c>
      <c r="G1" t="s">
        <v>100</v>
      </c>
      <c r="H1" t="s">
        <v>101</v>
      </c>
      <c r="I1" t="s">
        <v>84</v>
      </c>
      <c r="J1" t="s">
        <v>90</v>
      </c>
      <c r="K1" t="s">
        <v>91</v>
      </c>
      <c r="L1" t="s">
        <v>92</v>
      </c>
      <c r="M1" t="s">
        <v>93</v>
      </c>
    </row>
    <row r="2" spans="1:17" x14ac:dyDescent="0.25">
      <c r="A2" t="s">
        <v>29</v>
      </c>
      <c r="B2">
        <v>2019</v>
      </c>
      <c r="C2">
        <v>4252</v>
      </c>
      <c r="D2" s="12">
        <v>4065</v>
      </c>
      <c r="E2">
        <v>187</v>
      </c>
      <c r="F2" s="11">
        <f>C2/Popolazione_P_BI!$D2*1000</f>
        <v>3.269147230797028</v>
      </c>
      <c r="G2" s="11">
        <f>D2/Popolazione_P_BI!$D2*1000</f>
        <v>3.1253724113805075</v>
      </c>
      <c r="H2" s="11">
        <f>E2/Popolazione_P_BI!$D2*1000</f>
        <v>0.14377481941652026</v>
      </c>
      <c r="I2" s="11">
        <v>1.1900497066857731</v>
      </c>
      <c r="J2" s="11">
        <v>1.2149996413285191</v>
      </c>
      <c r="K2" s="11">
        <v>0.82277367124252021</v>
      </c>
      <c r="L2" s="11">
        <v>95.602069614299154</v>
      </c>
      <c r="M2" s="11">
        <v>4.3979303857008469</v>
      </c>
    </row>
    <row r="3" spans="1:17" x14ac:dyDescent="0.25">
      <c r="A3" t="s">
        <v>30</v>
      </c>
      <c r="B3">
        <v>2019</v>
      </c>
      <c r="C3">
        <v>800</v>
      </c>
      <c r="D3" s="12">
        <v>748</v>
      </c>
      <c r="E3">
        <v>52</v>
      </c>
      <c r="F3" s="11">
        <f>C3/Popolazione_P_BI!$D3*1000</f>
        <v>1.4321851385728634</v>
      </c>
      <c r="G3" s="11">
        <f>D3/Popolazione_P_BI!$D3*1000</f>
        <v>1.3390931045656271</v>
      </c>
      <c r="H3" s="11">
        <f>E3/Popolazione_P_BI!$D3*1000</f>
        <v>9.3092034007236105E-2</v>
      </c>
      <c r="I3" s="11">
        <v>0.22390398996910127</v>
      </c>
      <c r="J3" s="11">
        <v>0.22357188972047534</v>
      </c>
      <c r="K3" s="11">
        <v>0.22879267863428371</v>
      </c>
      <c r="L3" s="11">
        <v>93.5</v>
      </c>
      <c r="M3" s="11">
        <v>6.5</v>
      </c>
    </row>
    <row r="4" spans="1:17" x14ac:dyDescent="0.25">
      <c r="A4" t="s">
        <v>31</v>
      </c>
      <c r="B4">
        <v>2019</v>
      </c>
      <c r="C4">
        <v>2975</v>
      </c>
      <c r="D4" s="12">
        <v>2860</v>
      </c>
      <c r="E4">
        <v>115</v>
      </c>
      <c r="F4" s="11">
        <f>C4/Popolazione_P_BI!$D4*1000</f>
        <v>1.5559452537393679</v>
      </c>
      <c r="G4" s="11">
        <f>D4/Popolazione_P_BI!$D4*1000</f>
        <v>1.4957994708217117</v>
      </c>
      <c r="H4" s="11">
        <f>E4/Popolazione_P_BI!$D4*1000</f>
        <v>6.0145782917656238E-2</v>
      </c>
      <c r="I4" s="11">
        <v>0.8326429626975953</v>
      </c>
      <c r="J4" s="11">
        <v>0.85483369599005288</v>
      </c>
      <c r="K4" s="11">
        <v>0.50598380851812741</v>
      </c>
      <c r="L4" s="11">
        <v>96.134453781512605</v>
      </c>
      <c r="M4" s="11">
        <v>3.865546218487395</v>
      </c>
    </row>
    <row r="5" spans="1:17" x14ac:dyDescent="0.25">
      <c r="A5" t="s">
        <v>32</v>
      </c>
      <c r="B5">
        <v>2019</v>
      </c>
      <c r="C5">
        <v>6938</v>
      </c>
      <c r="D5" s="12">
        <v>6517</v>
      </c>
      <c r="E5">
        <v>421</v>
      </c>
      <c r="F5" s="11">
        <f>C5/Popolazione_P_BI!$D5*1000</f>
        <v>1.2086495266529171</v>
      </c>
      <c r="G5" s="11">
        <f>D5/Popolazione_P_BI!$D5*1000</f>
        <v>1.1353082970880743</v>
      </c>
      <c r="H5" s="11">
        <f>E5/Popolazione_P_BI!$D5*1000</f>
        <v>7.3341229564842611E-2</v>
      </c>
      <c r="I5" s="11">
        <v>1.9418073530070306</v>
      </c>
      <c r="J5" s="11">
        <v>1.9478850338346763</v>
      </c>
      <c r="K5" s="11">
        <v>1.8523407250967967</v>
      </c>
      <c r="L5" s="11">
        <v>93.931968867108679</v>
      </c>
      <c r="M5" s="11">
        <v>6.0680311328913232</v>
      </c>
    </row>
    <row r="6" spans="1:17" x14ac:dyDescent="0.25">
      <c r="A6" t="s">
        <v>19</v>
      </c>
      <c r="B6">
        <v>2019</v>
      </c>
      <c r="C6">
        <v>40787</v>
      </c>
      <c r="D6" s="12">
        <v>39245</v>
      </c>
      <c r="E6">
        <v>1542</v>
      </c>
      <c r="F6" s="11">
        <f>C6/Popolazione_P_BI!$D6*1000</f>
        <v>9.1461890056919533</v>
      </c>
      <c r="G6" s="11">
        <f>D6/Popolazione_P_BI!$D6*1000</f>
        <v>8.8004066866496853</v>
      </c>
      <c r="H6" s="11">
        <f>E6/Popolazione_P_BI!$D6*1000</f>
        <v>0.34578231904226819</v>
      </c>
      <c r="I6" s="11">
        <v>11.415465048587166</v>
      </c>
      <c r="J6" s="11">
        <v>11.73005188780756</v>
      </c>
      <c r="K6" s="11">
        <v>6.7845828933474124</v>
      </c>
      <c r="L6" s="11">
        <v>96.219383627136096</v>
      </c>
      <c r="M6" s="11">
        <v>3.7806163728639026</v>
      </c>
      <c r="Q6" s="11"/>
    </row>
    <row r="7" spans="1:17" x14ac:dyDescent="0.25">
      <c r="A7" t="s">
        <v>20</v>
      </c>
      <c r="B7">
        <v>2019</v>
      </c>
      <c r="C7">
        <v>8599</v>
      </c>
      <c r="D7" s="12">
        <v>8250</v>
      </c>
      <c r="E7">
        <v>349</v>
      </c>
      <c r="F7" s="11">
        <f>C7/Popolazione_P_BI!$D7*1000</f>
        <v>7.1041808835654576</v>
      </c>
      <c r="G7" s="11">
        <f>D7/Popolazione_P_BI!$D7*1000</f>
        <v>6.8158497836277512</v>
      </c>
      <c r="H7" s="11">
        <f>E7/Popolazione_P_BI!$D7*1000</f>
        <v>0.28833109993770728</v>
      </c>
      <c r="I7" s="11">
        <v>2.4066880121803771</v>
      </c>
      <c r="J7" s="11">
        <v>2.4658664307405367</v>
      </c>
      <c r="K7" s="11">
        <v>1.5355508623724041</v>
      </c>
      <c r="L7" s="11">
        <v>95.941388533550409</v>
      </c>
      <c r="M7" s="11">
        <v>4.0586114664495874</v>
      </c>
      <c r="Q7" s="11"/>
    </row>
    <row r="8" spans="1:17" x14ac:dyDescent="0.25">
      <c r="A8" t="s">
        <v>6</v>
      </c>
      <c r="B8">
        <v>2019</v>
      </c>
      <c r="C8">
        <v>46040</v>
      </c>
      <c r="D8" s="12">
        <v>43414</v>
      </c>
      <c r="E8">
        <v>2626</v>
      </c>
      <c r="F8" s="11">
        <f>C8/Popolazione_P_BI!$D8*1000</f>
        <v>7.9749513084532415</v>
      </c>
      <c r="G8" s="11">
        <f>D8/Popolazione_P_BI!$D8*1000</f>
        <v>7.5200811491135742</v>
      </c>
      <c r="H8" s="11">
        <f>E8/Popolazione_P_BI!$D8*1000</f>
        <v>0.45487015933966574</v>
      </c>
      <c r="I8" s="11">
        <v>12.885674622721776</v>
      </c>
      <c r="J8" s="11">
        <v>12.976136390808445</v>
      </c>
      <c r="K8" s="11">
        <v>11.554030271031326</v>
      </c>
      <c r="L8" s="11">
        <v>94.29626411815812</v>
      </c>
      <c r="M8" s="11">
        <v>5.7037358818418769</v>
      </c>
    </row>
    <row r="9" spans="1:17" x14ac:dyDescent="0.25">
      <c r="A9" t="s">
        <v>25</v>
      </c>
      <c r="B9">
        <v>2019</v>
      </c>
      <c r="C9">
        <v>7454</v>
      </c>
      <c r="D9" s="12">
        <v>7145</v>
      </c>
      <c r="E9">
        <v>309</v>
      </c>
      <c r="F9" s="11">
        <f>C9/Popolazione_P_BI!$D9*1000</f>
        <v>4.8624248196323503</v>
      </c>
      <c r="G9" s="11">
        <f>D9/Popolazione_P_BI!$D9*1000</f>
        <v>4.660856632180459</v>
      </c>
      <c r="H9" s="11">
        <f>E9/Popolazione_P_BI!$D9*1000</f>
        <v>0.20156818745189109</v>
      </c>
      <c r="I9" s="11">
        <v>2.086225426537101</v>
      </c>
      <c r="J9" s="11">
        <v>2.1355897754716531</v>
      </c>
      <c r="K9" s="11">
        <v>1.3595564941921858</v>
      </c>
      <c r="L9" s="11">
        <v>95.854574724979869</v>
      </c>
      <c r="M9" s="11">
        <v>4.1454252750201235</v>
      </c>
    </row>
    <row r="10" spans="1:17" x14ac:dyDescent="0.25">
      <c r="A10" t="s">
        <v>26</v>
      </c>
      <c r="B10">
        <v>2019</v>
      </c>
      <c r="C10">
        <v>100621</v>
      </c>
      <c r="D10" s="12">
        <v>96667</v>
      </c>
      <c r="E10">
        <v>3954</v>
      </c>
      <c r="F10" s="11">
        <f>C10/Popolazione_P_BI!$D10*1000</f>
        <v>10.051211522557612</v>
      </c>
      <c r="G10" s="11">
        <f>D10/Popolazione_P_BI!$D10*1000</f>
        <v>9.6562393958624622</v>
      </c>
      <c r="H10" s="11">
        <f>E10/Popolazione_P_BI!$D10*1000</f>
        <v>0.39497212669515119</v>
      </c>
      <c r="I10" s="11">
        <v>28.161804218351172</v>
      </c>
      <c r="J10" s="11">
        <v>28.893080031563091</v>
      </c>
      <c r="K10" s="11">
        <v>17.397043294614573</v>
      </c>
      <c r="L10" s="11">
        <v>96.070402798620563</v>
      </c>
      <c r="M10" s="11">
        <v>3.9295972013794338</v>
      </c>
    </row>
    <row r="11" spans="1:17" x14ac:dyDescent="0.25">
      <c r="A11" t="s">
        <v>10</v>
      </c>
      <c r="B11">
        <v>2019</v>
      </c>
      <c r="C11">
        <v>6251</v>
      </c>
      <c r="D11" s="12">
        <v>5978</v>
      </c>
      <c r="E11">
        <v>273</v>
      </c>
      <c r="F11" s="11">
        <f>C11/Popolazione_P_BI!$D11*1000</f>
        <v>4.1116316883079298</v>
      </c>
      <c r="G11" s="11">
        <f>D11/Popolazione_P_BI!$D11*1000</f>
        <v>3.9320643469372585</v>
      </c>
      <c r="H11" s="11">
        <f>E11/Popolazione_P_BI!$D11*1000</f>
        <v>0.17956734137067107</v>
      </c>
      <c r="I11" s="11">
        <v>1.749529801621065</v>
      </c>
      <c r="J11" s="11">
        <v>1.7867817603596279</v>
      </c>
      <c r="K11" s="11">
        <v>1.2011615628299894</v>
      </c>
      <c r="L11" s="11">
        <v>95.632698768197088</v>
      </c>
      <c r="M11" s="11">
        <v>4.3673012318029114</v>
      </c>
    </row>
    <row r="12" spans="1:17" x14ac:dyDescent="0.25">
      <c r="A12" t="s">
        <v>33</v>
      </c>
      <c r="B12">
        <v>2019</v>
      </c>
      <c r="C12">
        <v>536</v>
      </c>
      <c r="D12" s="12">
        <v>514</v>
      </c>
      <c r="E12">
        <v>22</v>
      </c>
      <c r="F12" s="11">
        <f>C12/Popolazione_P_BI!$D12*1000</f>
        <v>1.7643767075940617</v>
      </c>
      <c r="G12" s="11">
        <f>D12/Popolazione_P_BI!$D12*1000</f>
        <v>1.6919582606405741</v>
      </c>
      <c r="H12" s="11">
        <f>E12/Popolazione_P_BI!$D12*1000</f>
        <v>7.2418446953487606E-2</v>
      </c>
      <c r="I12" s="11">
        <v>0.15001567327929782</v>
      </c>
      <c r="J12" s="11">
        <v>0.15363095095765286</v>
      </c>
      <c r="K12" s="11">
        <v>9.6796902499120027E-2</v>
      </c>
      <c r="L12" s="11">
        <v>95.895522388059703</v>
      </c>
      <c r="M12" s="11">
        <v>4.1044776119402986</v>
      </c>
    </row>
    <row r="13" spans="1:17" x14ac:dyDescent="0.25">
      <c r="A13" t="s">
        <v>21</v>
      </c>
      <c r="B13">
        <v>2019</v>
      </c>
      <c r="C13">
        <v>28239</v>
      </c>
      <c r="D13" s="12">
        <v>26865</v>
      </c>
      <c r="E13">
        <v>1374</v>
      </c>
      <c r="F13" s="11">
        <f>C13/Popolazione_P_BI!$D13*1000</f>
        <v>6.5238710750560518</v>
      </c>
      <c r="G13" s="11">
        <f>D13/Popolazione_P_BI!$D13*1000</f>
        <v>6.206444861056724</v>
      </c>
      <c r="H13" s="11">
        <f>E13/Popolazione_P_BI!$D13*1000</f>
        <v>0.31742621399932774</v>
      </c>
      <c r="I13" s="11">
        <v>7.9035309659218118</v>
      </c>
      <c r="J13" s="11">
        <v>8.0297577771932769</v>
      </c>
      <c r="K13" s="11">
        <v>6.0454065469904963</v>
      </c>
      <c r="L13" s="11">
        <v>95.134388611494742</v>
      </c>
      <c r="M13" s="11">
        <v>4.8656113885052585</v>
      </c>
    </row>
    <row r="14" spans="1:17" x14ac:dyDescent="0.25">
      <c r="A14" t="s">
        <v>34</v>
      </c>
      <c r="B14">
        <v>2019</v>
      </c>
      <c r="C14">
        <v>7053</v>
      </c>
      <c r="D14" s="12">
        <v>6729</v>
      </c>
      <c r="E14">
        <v>324</v>
      </c>
      <c r="F14" s="11">
        <f>C14/Popolazione_P_BI!$D14*1000</f>
        <v>1.7741039680766932</v>
      </c>
      <c r="G14" s="11">
        <f>D14/Popolazione_P_BI!$D14*1000</f>
        <v>1.6926053595899715</v>
      </c>
      <c r="H14" s="11">
        <f>E14/Popolazione_P_BI!$D14*1000</f>
        <v>8.1498608486721774E-2</v>
      </c>
      <c r="I14" s="11">
        <v>1.973993551565089</v>
      </c>
      <c r="J14" s="11">
        <v>2.0112503287821908</v>
      </c>
      <c r="K14" s="11">
        <v>1.4255543822597676</v>
      </c>
      <c r="L14" s="11">
        <v>95.406210123351769</v>
      </c>
      <c r="M14" s="11">
        <v>4.593789876648235</v>
      </c>
    </row>
    <row r="15" spans="1:17" x14ac:dyDescent="0.25">
      <c r="A15" t="s">
        <v>14</v>
      </c>
      <c r="B15">
        <v>2019</v>
      </c>
      <c r="C15">
        <v>4077</v>
      </c>
      <c r="D15" s="12">
        <v>3824</v>
      </c>
      <c r="E15">
        <v>253</v>
      </c>
      <c r="F15" s="11">
        <f>C15/Popolazione_P_BI!$D15*1000</f>
        <v>2.5131652999493919</v>
      </c>
      <c r="G15" s="11">
        <f>D15/Popolazione_P_BI!$D15*1000</f>
        <v>2.3572097392706581</v>
      </c>
      <c r="H15" s="11">
        <f>E15/Popolazione_P_BI!$D15*1000</f>
        <v>0.1559555606787334</v>
      </c>
      <c r="I15" s="11">
        <v>1.1410707088800323</v>
      </c>
      <c r="J15" s="11">
        <v>1.142966452260826</v>
      </c>
      <c r="K15" s="11">
        <v>1.1131643787398802</v>
      </c>
      <c r="L15" s="11">
        <v>93.794456708363995</v>
      </c>
      <c r="M15" s="11">
        <v>6.2055432916360074</v>
      </c>
    </row>
    <row r="16" spans="1:17" x14ac:dyDescent="0.25">
      <c r="A16" t="s">
        <v>15</v>
      </c>
      <c r="B16">
        <v>2019</v>
      </c>
      <c r="C16">
        <v>8196</v>
      </c>
      <c r="D16" s="12">
        <v>7756</v>
      </c>
      <c r="E16">
        <v>440</v>
      </c>
      <c r="F16" s="11">
        <f>C16/Popolazione_P_BI!$D16*1000</f>
        <v>1.6697402164550494</v>
      </c>
      <c r="G16" s="11">
        <f>D16/Popolazione_P_BI!$D16*1000</f>
        <v>1.5801006733559497</v>
      </c>
      <c r="H16" s="11">
        <f>E16/Popolazione_P_BI!$D16*1000</f>
        <v>8.9639543099099772E-2</v>
      </c>
      <c r="I16" s="11">
        <v>2.293896377233442</v>
      </c>
      <c r="J16" s="11">
        <v>2.3182133377968008</v>
      </c>
      <c r="K16" s="11">
        <v>1.9359380499824004</v>
      </c>
      <c r="L16" s="11">
        <v>94.631527574426542</v>
      </c>
      <c r="M16" s="11">
        <v>5.3684724255734508</v>
      </c>
    </row>
    <row r="17" spans="1:17" x14ac:dyDescent="0.25">
      <c r="A17" t="s">
        <v>11</v>
      </c>
      <c r="B17">
        <v>2019</v>
      </c>
      <c r="C17">
        <v>21512</v>
      </c>
      <c r="D17" s="12">
        <v>18700</v>
      </c>
      <c r="E17">
        <v>2812</v>
      </c>
      <c r="F17" s="11">
        <f>C17/Popolazione_P_BI!$D17*1000</f>
        <v>5.8119444752891045</v>
      </c>
      <c r="G17" s="11">
        <f>D17/Popolazione_P_BI!$D17*1000</f>
        <v>5.0522202346553664</v>
      </c>
      <c r="H17" s="11">
        <f>E17/Popolazione_P_BI!$D17*1000</f>
        <v>0.75972424063373756</v>
      </c>
      <c r="I17" s="11">
        <v>6.0207782902691322</v>
      </c>
      <c r="J17" s="11">
        <v>5.5892972430118846</v>
      </c>
      <c r="K17" s="11">
        <v>12.372404083069343</v>
      </c>
      <c r="L17" s="11">
        <v>86.928226106359233</v>
      </c>
      <c r="M17" s="11">
        <v>13.07177389364076</v>
      </c>
    </row>
    <row r="18" spans="1:17" x14ac:dyDescent="0.25">
      <c r="A18" t="s">
        <v>22</v>
      </c>
      <c r="B18">
        <v>2019</v>
      </c>
      <c r="C18">
        <v>16893</v>
      </c>
      <c r="D18" s="12">
        <v>11287</v>
      </c>
      <c r="E18">
        <v>5606</v>
      </c>
      <c r="F18" s="11">
        <f>C18/Popolazione_P_BI!$D18*1000</f>
        <v>15.728552354953383</v>
      </c>
      <c r="G18" s="11">
        <f>D18/Popolazione_P_BI!$D18*1000</f>
        <v>10.508978300500729</v>
      </c>
      <c r="H18" s="11">
        <f>E18/Popolazione_P_BI!$D18*1000</f>
        <v>5.2195740544526528</v>
      </c>
      <c r="I18" s="11">
        <v>4.7280126281850343</v>
      </c>
      <c r="J18" s="11">
        <v>3.3736041701537505</v>
      </c>
      <c r="K18" s="11">
        <v>24.665610700457584</v>
      </c>
      <c r="L18" s="11">
        <v>66.814656958503519</v>
      </c>
      <c r="M18" s="11">
        <v>33.185343041496481</v>
      </c>
    </row>
    <row r="19" spans="1:17" x14ac:dyDescent="0.25">
      <c r="A19" t="s">
        <v>12</v>
      </c>
      <c r="B19">
        <v>2019</v>
      </c>
      <c r="C19">
        <v>4017</v>
      </c>
      <c r="D19" s="12">
        <v>3827</v>
      </c>
      <c r="E19">
        <v>190</v>
      </c>
      <c r="F19" s="11">
        <f>C19/Popolazione_P_BI!$D19*1000</f>
        <v>4.5974564632203485</v>
      </c>
      <c r="G19" s="11">
        <f>D19/Popolazione_P_BI!$D19*1000</f>
        <v>4.3800014649599888</v>
      </c>
      <c r="H19" s="11">
        <f>E19/Popolazione_P_BI!$D19*1000</f>
        <v>0.21745499826036002</v>
      </c>
      <c r="I19" s="11">
        <v>1.1242779096323496</v>
      </c>
      <c r="J19" s="11">
        <v>1.1438631309629135</v>
      </c>
      <c r="K19" s="11">
        <v>0.83597324885603652</v>
      </c>
      <c r="L19" s="11">
        <v>95.27010206621857</v>
      </c>
      <c r="M19" s="11">
        <v>4.7298979337814284</v>
      </c>
    </row>
    <row r="20" spans="1:17" x14ac:dyDescent="0.25">
      <c r="A20" t="s">
        <v>27</v>
      </c>
      <c r="B20">
        <v>2019</v>
      </c>
      <c r="C20">
        <v>1295</v>
      </c>
      <c r="D20" s="12">
        <v>1229</v>
      </c>
      <c r="E20">
        <v>66</v>
      </c>
      <c r="F20" s="11">
        <f>C20/Popolazione_P_BI!$D20*1000</f>
        <v>10.30616061693712</v>
      </c>
      <c r="G20" s="11">
        <f>D20/Popolazione_P_BI!$D20*1000</f>
        <v>9.7809045546067335</v>
      </c>
      <c r="H20" s="11">
        <f>E20/Popolazione_P_BI!$D20*1000</f>
        <v>0.52525606233038602</v>
      </c>
      <c r="I20" s="11">
        <v>0.36244458376248262</v>
      </c>
      <c r="J20" s="11">
        <v>0.36733937495516611</v>
      </c>
      <c r="K20" s="11">
        <v>0.29039070749736007</v>
      </c>
      <c r="L20" s="11">
        <v>94.903474903474901</v>
      </c>
      <c r="M20" s="11">
        <v>5.096525096525097</v>
      </c>
    </row>
    <row r="21" spans="1:17" x14ac:dyDescent="0.25">
      <c r="A21" t="s">
        <v>23</v>
      </c>
      <c r="B21">
        <v>2019</v>
      </c>
      <c r="C21">
        <v>40761</v>
      </c>
      <c r="D21" s="12">
        <v>38948</v>
      </c>
      <c r="E21">
        <v>1813</v>
      </c>
      <c r="F21" s="11">
        <f>C21/Popolazione_P_BI!$D21*1000</f>
        <v>8.3448150202985296</v>
      </c>
      <c r="G21" s="11">
        <f>D21/Popolazione_P_BI!$D21*1000</f>
        <v>7.9736477370669805</v>
      </c>
      <c r="H21" s="11">
        <f>E21/Popolazione_P_BI!$D21*1000</f>
        <v>0.37116728323155068</v>
      </c>
      <c r="I21" s="11">
        <v>11.408188168913171</v>
      </c>
      <c r="J21" s="11">
        <v>11.641280696300901</v>
      </c>
      <c r="K21" s="11">
        <v>7.9769447377683917</v>
      </c>
      <c r="L21" s="11">
        <v>95.552120899879782</v>
      </c>
      <c r="M21" s="11">
        <v>4.4478791001202129</v>
      </c>
    </row>
    <row r="22" spans="1:17" x14ac:dyDescent="0.25">
      <c r="A22" t="s">
        <v>60</v>
      </c>
      <c r="B22">
        <v>2019</v>
      </c>
      <c r="C22">
        <v>357296</v>
      </c>
      <c r="D22" s="12">
        <v>334568</v>
      </c>
      <c r="E22">
        <v>22728</v>
      </c>
      <c r="F22" s="11">
        <f>C22/Popolazione_P_BI!$D22*1000</f>
        <v>5.9731840986876685</v>
      </c>
      <c r="G22" s="11">
        <f>D22/Popolazione_P_BI!$D22*1000</f>
        <v>5.5932231469978273</v>
      </c>
      <c r="H22" s="11">
        <f>E22/Popolazione_P_BI!$D22*1000</f>
        <v>0.37996095168984073</v>
      </c>
      <c r="I22" s="11">
        <v>100</v>
      </c>
      <c r="J22" s="11">
        <v>100</v>
      </c>
      <c r="K22" s="11">
        <v>100</v>
      </c>
      <c r="L22" s="11">
        <v>93.638887644977828</v>
      </c>
      <c r="M22" s="11">
        <v>6.3611123550221667</v>
      </c>
    </row>
    <row r="23" spans="1:17" x14ac:dyDescent="0.25">
      <c r="A23" t="s">
        <v>29</v>
      </c>
      <c r="B23">
        <v>2020</v>
      </c>
      <c r="C23">
        <v>8085</v>
      </c>
      <c r="D23" s="12">
        <v>7596</v>
      </c>
      <c r="E23">
        <v>489</v>
      </c>
      <c r="F23" s="11">
        <f>C23/Popolazione_P_BI!$D23*1000</f>
        <v>6.2483529001708735</v>
      </c>
      <c r="G23" s="11">
        <f>D23/Popolazione_P_BI!$D23*1000</f>
        <v>5.8704376783794618</v>
      </c>
      <c r="H23" s="11">
        <f>E23/Popolazione_P_BI!$D23*1000</f>
        <v>0.3779152217914109</v>
      </c>
      <c r="I23" s="11">
        <v>1.3569830498802464</v>
      </c>
      <c r="J23" s="11">
        <v>1.3995961144440678</v>
      </c>
      <c r="K23" s="11">
        <v>0.92126829819702705</v>
      </c>
      <c r="L23" s="11">
        <v>93.951762523191093</v>
      </c>
      <c r="M23" s="11">
        <v>6.0482374768089056</v>
      </c>
    </row>
    <row r="24" spans="1:17" x14ac:dyDescent="0.25">
      <c r="A24" t="s">
        <v>30</v>
      </c>
      <c r="B24">
        <v>2020</v>
      </c>
      <c r="C24">
        <v>1914</v>
      </c>
      <c r="D24" s="12">
        <v>1787</v>
      </c>
      <c r="E24">
        <v>127</v>
      </c>
      <c r="F24" s="11">
        <f>C24/Popolazione_P_BI!$D24*1000</f>
        <v>3.4595321497901508</v>
      </c>
      <c r="G24" s="11">
        <f>D24/Popolazione_P_BI!$D24*1000</f>
        <v>3.2299811659743987</v>
      </c>
      <c r="H24" s="11">
        <f>E24/Popolazione_P_BI!$D24*1000</f>
        <v>0.2295509838157519</v>
      </c>
      <c r="I24" s="11">
        <v>0.3212449669104257</v>
      </c>
      <c r="J24" s="11">
        <v>0.32926254035170471</v>
      </c>
      <c r="K24" s="11">
        <v>0.23926599973624219</v>
      </c>
      <c r="L24" s="11">
        <v>93.364681295715783</v>
      </c>
      <c r="M24" s="11">
        <v>6.635318704284221</v>
      </c>
    </row>
    <row r="25" spans="1:17" x14ac:dyDescent="0.25">
      <c r="A25" t="s">
        <v>31</v>
      </c>
      <c r="B25">
        <v>2020</v>
      </c>
      <c r="C25">
        <v>6190</v>
      </c>
      <c r="D25" s="12">
        <v>5873</v>
      </c>
      <c r="E25">
        <v>317</v>
      </c>
      <c r="F25" s="11">
        <f>C25/Popolazione_P_BI!$D25*1000</f>
        <v>3.2680256162524879</v>
      </c>
      <c r="G25" s="11">
        <f>D25/Popolazione_P_BI!$D25*1000</f>
        <v>3.1006646921245333</v>
      </c>
      <c r="H25" s="11">
        <f>E25/Popolazione_P_BI!$D25*1000</f>
        <v>0.16736092412795456</v>
      </c>
      <c r="I25" s="11">
        <v>1.0389270350969357</v>
      </c>
      <c r="J25" s="11">
        <v>1.0821258530976843</v>
      </c>
      <c r="K25" s="11">
        <v>0.59722300721565968</v>
      </c>
      <c r="L25" s="11">
        <v>94.878836833602591</v>
      </c>
      <c r="M25" s="11">
        <v>5.1211631663974151</v>
      </c>
    </row>
    <row r="26" spans="1:17" x14ac:dyDescent="0.25">
      <c r="A26" t="s">
        <v>32</v>
      </c>
      <c r="B26">
        <v>2020</v>
      </c>
      <c r="C26">
        <v>14649</v>
      </c>
      <c r="D26" s="12">
        <v>13657</v>
      </c>
      <c r="E26">
        <v>992</v>
      </c>
      <c r="F26" s="11">
        <f>C26/Popolazione_P_BI!$D26*1000</f>
        <v>2.5645366371255061</v>
      </c>
      <c r="G26" s="11">
        <f>D26/Popolazione_P_BI!$D26*1000</f>
        <v>2.3908715170471049</v>
      </c>
      <c r="H26" s="11">
        <f>E26/Popolazione_P_BI!$D26*1000</f>
        <v>0.1736651200784014</v>
      </c>
      <c r="I26" s="11">
        <v>2.4586820900056563</v>
      </c>
      <c r="J26" s="11">
        <v>2.5163617871198829</v>
      </c>
      <c r="K26" s="11">
        <v>1.8689123758925377</v>
      </c>
      <c r="L26" s="11">
        <v>93.228206703529253</v>
      </c>
      <c r="M26" s="11">
        <v>6.771793296470749</v>
      </c>
    </row>
    <row r="27" spans="1:17" x14ac:dyDescent="0.25">
      <c r="A27" t="s">
        <v>19</v>
      </c>
      <c r="B27">
        <v>2020</v>
      </c>
      <c r="C27">
        <v>62611</v>
      </c>
      <c r="D27" s="12">
        <v>59089</v>
      </c>
      <c r="E27">
        <v>3522</v>
      </c>
      <c r="F27" s="11">
        <f>C27/Popolazione_P_BI!$D27*1000</f>
        <v>14.025387764080662</v>
      </c>
      <c r="G27" s="11">
        <f>D27/Popolazione_P_BI!$D27*1000</f>
        <v>13.23643030125317</v>
      </c>
      <c r="H27" s="11">
        <f>E27/Popolazione_P_BI!$D27*1000</f>
        <v>0.7889574628274918</v>
      </c>
      <c r="I27" s="11">
        <v>10.508604296357712</v>
      </c>
      <c r="J27" s="11">
        <v>10.887405846022318</v>
      </c>
      <c r="K27" s="11">
        <v>6.6353925281184649</v>
      </c>
      <c r="L27" s="11">
        <v>94.374790372298804</v>
      </c>
      <c r="M27" s="11">
        <v>5.6252096277012029</v>
      </c>
    </row>
    <row r="28" spans="1:17" x14ac:dyDescent="0.25">
      <c r="A28" t="s">
        <v>20</v>
      </c>
      <c r="B28">
        <v>2020</v>
      </c>
      <c r="C28">
        <v>15499</v>
      </c>
      <c r="D28" s="12">
        <v>14467</v>
      </c>
      <c r="E28">
        <v>1032</v>
      </c>
      <c r="F28" s="11">
        <f>C28/Popolazione_P_BI!$D28*1000</f>
        <v>12.849274093528853</v>
      </c>
      <c r="G28" s="11">
        <f>D28/Popolazione_P_BI!$D28*1000</f>
        <v>11.99370593658184</v>
      </c>
      <c r="H28" s="11">
        <f>E28/Popolazione_P_BI!$D28*1000</f>
        <v>0.85556815694701438</v>
      </c>
      <c r="I28" s="11">
        <v>2.6013457377976423</v>
      </c>
      <c r="J28" s="11">
        <v>2.6656078182809804</v>
      </c>
      <c r="K28" s="11">
        <v>1.9442717458882046</v>
      </c>
      <c r="L28" s="11">
        <v>93.341505903606688</v>
      </c>
      <c r="M28" s="11">
        <v>6.6584940963933148</v>
      </c>
    </row>
    <row r="29" spans="1:17" x14ac:dyDescent="0.25">
      <c r="A29" t="s">
        <v>6</v>
      </c>
      <c r="B29">
        <v>2020</v>
      </c>
      <c r="C29">
        <v>73847</v>
      </c>
      <c r="D29" s="12">
        <v>68058</v>
      </c>
      <c r="E29">
        <v>5789</v>
      </c>
      <c r="F29" s="11">
        <f>C29/Popolazione_P_BI!$D29*1000</f>
        <v>12.830237851173619</v>
      </c>
      <c r="G29" s="11">
        <f>D29/Popolazione_P_BI!$D29*1000</f>
        <v>11.824452282085584</v>
      </c>
      <c r="H29" s="11">
        <f>E29/Popolazione_P_BI!$D29*1000</f>
        <v>1.0057855690880344</v>
      </c>
      <c r="I29" s="11">
        <v>12.394449880582135</v>
      </c>
      <c r="J29" s="11">
        <v>12.539983196002416</v>
      </c>
      <c r="K29" s="11">
        <v>10.906384822622883</v>
      </c>
      <c r="L29" s="11">
        <v>92.160818990615738</v>
      </c>
      <c r="M29" s="11">
        <v>7.8391810093842675</v>
      </c>
      <c r="Q29" s="11"/>
    </row>
    <row r="30" spans="1:17" x14ac:dyDescent="0.25">
      <c r="A30" t="s">
        <v>25</v>
      </c>
      <c r="B30">
        <v>2020</v>
      </c>
      <c r="C30">
        <v>14713</v>
      </c>
      <c r="D30" s="12">
        <v>13998</v>
      </c>
      <c r="E30">
        <v>715</v>
      </c>
      <c r="F30" s="11">
        <f>C30/Popolazione_P_BI!$D30*1000</f>
        <v>9.6489697840933975</v>
      </c>
      <c r="G30" s="11">
        <f>D30/Popolazione_P_BI!$D30*1000</f>
        <v>9.1800638236756189</v>
      </c>
      <c r="H30" s="11">
        <f>E30/Popolazione_P_BI!$D30*1000</f>
        <v>0.46890596041777882</v>
      </c>
      <c r="I30" s="11">
        <v>2.4694238234864647</v>
      </c>
      <c r="J30" s="11">
        <v>2.5791925236951103</v>
      </c>
      <c r="K30" s="11">
        <v>1.3470487386725447</v>
      </c>
      <c r="L30" s="11">
        <v>95.140352069598308</v>
      </c>
      <c r="M30" s="11">
        <v>4.8596479304016862</v>
      </c>
      <c r="Q30" s="11"/>
    </row>
    <row r="31" spans="1:17" x14ac:dyDescent="0.25">
      <c r="A31" t="s">
        <v>26</v>
      </c>
      <c r="B31">
        <v>2020</v>
      </c>
      <c r="C31">
        <v>155299</v>
      </c>
      <c r="D31" s="12">
        <v>144943</v>
      </c>
      <c r="E31">
        <v>10356</v>
      </c>
      <c r="F31" s="11">
        <f>C31/Popolazione_P_BI!$D31*1000</f>
        <v>15.487152362050269</v>
      </c>
      <c r="G31" s="11">
        <f>D31/Popolazione_P_BI!$D31*1000</f>
        <v>14.454402956958203</v>
      </c>
      <c r="H31" s="11">
        <f>E31/Popolazione_P_BI!$D31*1000</f>
        <v>1.0327494050920649</v>
      </c>
      <c r="I31" s="11">
        <v>26.065319809938455</v>
      </c>
      <c r="J31" s="11">
        <v>26.706379622941878</v>
      </c>
      <c r="K31" s="11">
        <v>19.510540891878144</v>
      </c>
      <c r="L31" s="11">
        <v>93.331573287658003</v>
      </c>
      <c r="M31" s="11">
        <v>6.6684267123419989</v>
      </c>
      <c r="Q31" s="11"/>
    </row>
    <row r="32" spans="1:17" x14ac:dyDescent="0.25">
      <c r="A32" t="s">
        <v>10</v>
      </c>
      <c r="B32">
        <v>2020</v>
      </c>
      <c r="C32">
        <v>11727</v>
      </c>
      <c r="D32" s="12">
        <v>10936</v>
      </c>
      <c r="E32">
        <v>791</v>
      </c>
      <c r="F32" s="11">
        <f>C32/Popolazione_P_BI!$D32*1000</f>
        <v>7.7525068223646638</v>
      </c>
      <c r="G32" s="11">
        <f>D32/Popolazione_P_BI!$D32*1000</f>
        <v>7.2295910812125834</v>
      </c>
      <c r="H32" s="11">
        <f>E32/Popolazione_P_BI!$D32*1000</f>
        <v>0.52291574115208062</v>
      </c>
      <c r="I32" s="11">
        <v>1.9682548207724984</v>
      </c>
      <c r="J32" s="11">
        <v>2.0150056750342715</v>
      </c>
      <c r="K32" s="11">
        <v>1.4902315416643117</v>
      </c>
      <c r="L32" s="11">
        <v>93.25488189647821</v>
      </c>
      <c r="M32" s="11">
        <v>6.7451181035217873</v>
      </c>
      <c r="Q32" s="11"/>
    </row>
    <row r="33" spans="1:17" x14ac:dyDescent="0.25">
      <c r="A33" t="s">
        <v>33</v>
      </c>
      <c r="B33">
        <v>2020</v>
      </c>
      <c r="C33">
        <v>1063</v>
      </c>
      <c r="D33" s="12">
        <v>1007</v>
      </c>
      <c r="E33">
        <v>56</v>
      </c>
      <c r="F33" s="11">
        <f>C33/Popolazione_P_BI!$D33*1000</f>
        <v>3.5372492645982243</v>
      </c>
      <c r="G33" s="11">
        <f>D33/Popolazione_P_BI!$D33*1000</f>
        <v>3.3509031133117704</v>
      </c>
      <c r="H33" s="11">
        <f>E33/Popolazione_P_BI!$D33*1000</f>
        <v>0.18634615128645396</v>
      </c>
      <c r="I33" s="11">
        <v>0.17841347953280173</v>
      </c>
      <c r="J33" s="11">
        <v>0.18554413997435179</v>
      </c>
      <c r="K33" s="11">
        <v>0.10550311799393357</v>
      </c>
      <c r="L33" s="11">
        <v>94.73189087488241</v>
      </c>
      <c r="M33" s="11">
        <v>5.2681091251175918</v>
      </c>
      <c r="Q33" s="11"/>
    </row>
    <row r="34" spans="1:17" x14ac:dyDescent="0.25">
      <c r="A34" t="s">
        <v>21</v>
      </c>
      <c r="B34">
        <v>2020</v>
      </c>
      <c r="C34">
        <v>51039</v>
      </c>
      <c r="D34" s="12">
        <v>47153</v>
      </c>
      <c r="E34">
        <v>3886</v>
      </c>
      <c r="F34" s="11">
        <f>C34/Popolazione_P_BI!$D34*1000</f>
        <v>11.838652519694554</v>
      </c>
      <c r="G34" s="11">
        <f>D34/Popolazione_P_BI!$D34*1000</f>
        <v>10.937282906427582</v>
      </c>
      <c r="H34" s="11">
        <f>E34/Popolazione_P_BI!$D34*1000</f>
        <v>0.90136961326697307</v>
      </c>
      <c r="I34" s="11">
        <v>8.5663646113590488</v>
      </c>
      <c r="J34" s="11">
        <v>8.6881458115298997</v>
      </c>
      <c r="K34" s="11">
        <v>7.3211627950790339</v>
      </c>
      <c r="L34" s="11">
        <v>92.386214463449519</v>
      </c>
      <c r="M34" s="11">
        <v>7.6137855365504814</v>
      </c>
      <c r="Q34" s="11"/>
    </row>
    <row r="35" spans="1:17" x14ac:dyDescent="0.25">
      <c r="A35" t="s">
        <v>34</v>
      </c>
      <c r="B35">
        <v>2020</v>
      </c>
      <c r="C35">
        <v>13804</v>
      </c>
      <c r="D35" s="12">
        <v>13027</v>
      </c>
      <c r="E35">
        <v>777</v>
      </c>
      <c r="F35" s="11">
        <f>C35/Popolazione_P_BI!$D35*1000</f>
        <v>3.4917619561354361</v>
      </c>
      <c r="G35" s="11">
        <f>D35/Popolazione_P_BI!$D35*1000</f>
        <v>3.2952175458255812</v>
      </c>
      <c r="H35" s="11">
        <f>E35/Popolazione_P_BI!$D35*1000</f>
        <v>0.19654441030985467</v>
      </c>
      <c r="I35" s="11">
        <v>2.3168576401418579</v>
      </c>
      <c r="J35" s="11">
        <v>2.4002815406612523</v>
      </c>
      <c r="K35" s="11">
        <v>1.4638557621658281</v>
      </c>
      <c r="L35" s="11">
        <v>94.371196754563897</v>
      </c>
      <c r="M35" s="11">
        <v>5.6288032454361057</v>
      </c>
      <c r="Q35" s="11"/>
    </row>
    <row r="36" spans="1:17" x14ac:dyDescent="0.25">
      <c r="A36" t="s">
        <v>14</v>
      </c>
      <c r="B36">
        <v>2020</v>
      </c>
      <c r="C36">
        <v>7675</v>
      </c>
      <c r="D36" s="12">
        <v>6945</v>
      </c>
      <c r="E36">
        <v>730</v>
      </c>
      <c r="F36" s="11">
        <f>C36/Popolazione_P_BI!$D36*1000</f>
        <v>4.762285922062321</v>
      </c>
      <c r="G36" s="11">
        <f>D36/Popolazione_P_BI!$D36*1000</f>
        <v>4.3093258278466209</v>
      </c>
      <c r="H36" s="11">
        <f>E36/Popolazione_P_BI!$D36*1000</f>
        <v>0.4529600942156996</v>
      </c>
      <c r="I36" s="11">
        <v>1.2881688197688177</v>
      </c>
      <c r="J36" s="11">
        <v>1.2796465264368155</v>
      </c>
      <c r="K36" s="11">
        <v>1.3753085024209197</v>
      </c>
      <c r="L36" s="11">
        <v>90.488599348534194</v>
      </c>
      <c r="M36" s="11">
        <v>9.5114006514657987</v>
      </c>
      <c r="Q36" s="11"/>
    </row>
    <row r="37" spans="1:17" x14ac:dyDescent="0.25">
      <c r="A37" t="s">
        <v>15</v>
      </c>
      <c r="B37">
        <v>2020</v>
      </c>
      <c r="C37">
        <v>16518</v>
      </c>
      <c r="D37" s="12">
        <v>15461</v>
      </c>
      <c r="E37">
        <v>1057</v>
      </c>
      <c r="F37" s="11">
        <f>C37/Popolazione_P_BI!$D37*1000</f>
        <v>3.3881061434294164</v>
      </c>
      <c r="G37" s="11">
        <f>D37/Popolazione_P_BI!$D37*1000</f>
        <v>3.1712985278824437</v>
      </c>
      <c r="H37" s="11">
        <f>E37/Popolazione_P_BI!$D37*1000</f>
        <v>0.21680761554697259</v>
      </c>
      <c r="I37" s="11">
        <v>2.7723742755623886</v>
      </c>
      <c r="J37" s="11">
        <v>2.8487566515823763</v>
      </c>
      <c r="K37" s="11">
        <v>1.9913713521354963</v>
      </c>
      <c r="L37" s="11">
        <v>93.600920208257662</v>
      </c>
      <c r="M37" s="11">
        <v>6.3990797917423414</v>
      </c>
      <c r="Q37" s="11"/>
    </row>
    <row r="38" spans="1:17" x14ac:dyDescent="0.25">
      <c r="A38" t="s">
        <v>11</v>
      </c>
      <c r="B38">
        <v>2020</v>
      </c>
      <c r="C38">
        <v>37745</v>
      </c>
      <c r="D38" s="12">
        <v>32580</v>
      </c>
      <c r="E38">
        <v>5165</v>
      </c>
      <c r="F38" s="11">
        <f>C38/Popolazione_P_BI!$D38*1000</f>
        <v>10.221919511016084</v>
      </c>
      <c r="G38" s="11">
        <f>D38/Popolazione_P_BI!$D38*1000</f>
        <v>8.8231590321606586</v>
      </c>
      <c r="H38" s="11">
        <f>E38/Popolazione_P_BI!$D38*1000</f>
        <v>1.3987604788554266</v>
      </c>
      <c r="I38" s="11">
        <v>6.3351051598923815</v>
      </c>
      <c r="J38" s="11">
        <v>6.0030070311463568</v>
      </c>
      <c r="K38" s="11">
        <v>9.7307786506904801</v>
      </c>
      <c r="L38" s="11">
        <v>86.316068353424299</v>
      </c>
      <c r="M38" s="11">
        <v>13.683931646575706</v>
      </c>
      <c r="Q38" s="11"/>
    </row>
    <row r="39" spans="1:17" x14ac:dyDescent="0.25">
      <c r="A39" t="s">
        <v>22</v>
      </c>
      <c r="B39">
        <v>2020</v>
      </c>
      <c r="C39">
        <v>28435</v>
      </c>
      <c r="D39" s="12">
        <v>16014</v>
      </c>
      <c r="E39">
        <v>12421</v>
      </c>
      <c r="F39" s="11">
        <f>C39/Popolazione_P_BI!$D39*1000</f>
        <v>26.375862769451675</v>
      </c>
      <c r="G39" s="11">
        <f>D39/Popolazione_P_BI!$D39*1000</f>
        <v>14.854336781782985</v>
      </c>
      <c r="H39" s="11">
        <f>E39/Popolazione_P_BI!$D39*1000</f>
        <v>11.521525987668692</v>
      </c>
      <c r="I39" s="11">
        <v>4.7725186176060372</v>
      </c>
      <c r="J39" s="11">
        <v>2.9506493123627306</v>
      </c>
      <c r="K39" s="11">
        <v>23.400968367904447</v>
      </c>
      <c r="L39" s="11">
        <v>56.317918058730434</v>
      </c>
      <c r="M39" s="11">
        <v>43.682081941269566</v>
      </c>
      <c r="Q39" s="11"/>
    </row>
    <row r="40" spans="1:17" x14ac:dyDescent="0.25">
      <c r="A40" t="s">
        <v>12</v>
      </c>
      <c r="B40">
        <v>2020</v>
      </c>
      <c r="C40">
        <v>7228</v>
      </c>
      <c r="D40" s="12">
        <v>6791</v>
      </c>
      <c r="E40">
        <v>437</v>
      </c>
      <c r="F40" s="11">
        <f>C40/Popolazione_P_BI!$D40*1000</f>
        <v>8.3064706118954454</v>
      </c>
      <c r="G40" s="11">
        <f>D40/Popolazione_P_BI!$D40*1000</f>
        <v>7.8042670068320374</v>
      </c>
      <c r="H40" s="11">
        <f>E40/Popolazione_P_BI!$D40*1000</f>
        <v>0.50220360506340744</v>
      </c>
      <c r="I40" s="11">
        <v>1.2131445249887967</v>
      </c>
      <c r="J40" s="11">
        <v>1.2512713550802612</v>
      </c>
      <c r="K40" s="11">
        <v>0.82330111720266019</v>
      </c>
      <c r="L40" s="11">
        <v>93.954067515218597</v>
      </c>
      <c r="M40" s="11">
        <v>6.0459324847814058</v>
      </c>
      <c r="Q40" s="11"/>
    </row>
    <row r="41" spans="1:17" x14ac:dyDescent="0.25">
      <c r="A41" t="s">
        <v>27</v>
      </c>
      <c r="B41">
        <v>2020</v>
      </c>
      <c r="C41">
        <v>3502</v>
      </c>
      <c r="D41" s="12">
        <v>3248</v>
      </c>
      <c r="E41">
        <v>254</v>
      </c>
      <c r="F41" s="11">
        <f>C41/Popolazione_P_BI!$D41*1000</f>
        <v>28.00838172017211</v>
      </c>
      <c r="G41" s="11">
        <f>D41/Popolazione_P_BI!$D41*1000</f>
        <v>25.976934273877504</v>
      </c>
      <c r="H41" s="11">
        <f>E41/Popolazione_P_BI!$D41*1000</f>
        <v>2.0314474462946079</v>
      </c>
      <c r="I41" s="11">
        <v>0.5877742289029837</v>
      </c>
      <c r="J41" s="11">
        <v>0.59845815952005421</v>
      </c>
      <c r="K41" s="11">
        <v>0.47853199947248437</v>
      </c>
      <c r="L41" s="11">
        <v>92.747001713306688</v>
      </c>
      <c r="M41" s="11">
        <v>7.2529982866933187</v>
      </c>
      <c r="Q41" s="11"/>
    </row>
    <row r="42" spans="1:17" x14ac:dyDescent="0.25">
      <c r="A42" t="s">
        <v>23</v>
      </c>
      <c r="B42">
        <v>2020</v>
      </c>
      <c r="C42">
        <v>64264</v>
      </c>
      <c r="D42" s="12">
        <v>60098</v>
      </c>
      <c r="E42">
        <v>4166</v>
      </c>
      <c r="F42" s="11">
        <f>C42/Popolazione_P_BI!$D42*1000</f>
        <v>13.171192504897899</v>
      </c>
      <c r="G42" s="11">
        <f>D42/Popolazione_P_BI!$D42*1000</f>
        <v>12.317352283694666</v>
      </c>
      <c r="H42" s="11">
        <f>E42/Popolazione_P_BI!$D42*1000</f>
        <v>0.85384022120323422</v>
      </c>
      <c r="I42" s="11">
        <v>10.786043131416717</v>
      </c>
      <c r="J42" s="11">
        <v>11.073318494715584</v>
      </c>
      <c r="K42" s="11">
        <v>7.8486783850487001</v>
      </c>
      <c r="L42" s="11">
        <v>93.517365865803555</v>
      </c>
      <c r="M42" s="11">
        <v>6.4826341341964397</v>
      </c>
      <c r="Q42" s="11"/>
    </row>
    <row r="43" spans="1:17" x14ac:dyDescent="0.25">
      <c r="A43" t="s">
        <v>60</v>
      </c>
      <c r="B43">
        <v>2020</v>
      </c>
      <c r="C43">
        <v>595807</v>
      </c>
      <c r="D43" s="12">
        <v>542728</v>
      </c>
      <c r="E43">
        <v>53079</v>
      </c>
      <c r="F43" s="11">
        <f>C43/Popolazione_P_BI!$D43*1000</f>
        <v>9.9898077660302516</v>
      </c>
      <c r="G43" s="11">
        <f>D43/Popolazione_P_BI!$D43*1000</f>
        <v>9.0998400308188163</v>
      </c>
      <c r="H43" s="11">
        <f>E43/Popolazione_P_BI!$D43*1000</f>
        <v>0.88996773521143535</v>
      </c>
      <c r="I43" s="11">
        <v>100</v>
      </c>
      <c r="J43" s="11">
        <v>100</v>
      </c>
      <c r="K43" s="11">
        <v>100</v>
      </c>
      <c r="L43" s="11">
        <v>91.091242633940183</v>
      </c>
      <c r="M43" s="11">
        <v>8.9087573660598149</v>
      </c>
      <c r="Q43" s="11"/>
    </row>
    <row r="44" spans="1:17" x14ac:dyDescent="0.25">
      <c r="A44" t="s">
        <v>29</v>
      </c>
      <c r="B44">
        <v>2021</v>
      </c>
      <c r="C44">
        <v>16374</v>
      </c>
      <c r="D44" s="12">
        <v>15027</v>
      </c>
      <c r="E44">
        <v>1347</v>
      </c>
      <c r="F44" s="11">
        <f>C44/Popolazione_P_BI!$D44*1000</f>
        <v>12.782081666682279</v>
      </c>
      <c r="G44" s="11">
        <f>D44/Popolazione_P_BI!$D44*1000</f>
        <v>11.730569268671957</v>
      </c>
      <c r="H44" s="11">
        <f>E44/Popolazione_P_BI!$D44*1000</f>
        <v>1.0515123980103231</v>
      </c>
      <c r="I44" s="11">
        <v>1.4244107146585381</v>
      </c>
      <c r="J44" s="11">
        <v>1.4568189441722394</v>
      </c>
      <c r="K44" s="11">
        <v>1.1411966043682329</v>
      </c>
      <c r="L44" s="11">
        <v>91.773543422499088</v>
      </c>
      <c r="M44" s="11">
        <v>8.2264565775009171</v>
      </c>
      <c r="N44" s="11"/>
      <c r="Q44" s="11"/>
    </row>
    <row r="45" spans="1:17" x14ac:dyDescent="0.25">
      <c r="A45" t="s">
        <v>30</v>
      </c>
      <c r="B45">
        <v>2021</v>
      </c>
      <c r="C45">
        <v>4438</v>
      </c>
      <c r="D45" s="12">
        <v>4051</v>
      </c>
      <c r="E45">
        <v>387</v>
      </c>
      <c r="F45" s="11">
        <f>C45/Popolazione_P_BI!$D45*1000</f>
        <v>8.1411773338469722</v>
      </c>
      <c r="G45" s="11">
        <f>D45/Popolazione_P_BI!$D45*1000</f>
        <v>7.431254930016693</v>
      </c>
      <c r="H45" s="11">
        <f>E45/Popolazione_P_BI!$D45*1000</f>
        <v>0.70992240383027894</v>
      </c>
      <c r="I45" s="11">
        <v>0.38607150065070189</v>
      </c>
      <c r="J45" s="11">
        <v>0.39273131981378462</v>
      </c>
      <c r="K45" s="11">
        <v>0.32787163020824506</v>
      </c>
      <c r="L45" s="11">
        <v>91.279855790896804</v>
      </c>
      <c r="M45" s="11">
        <v>8.7201442091032</v>
      </c>
      <c r="N45" s="11"/>
      <c r="Q45" s="11"/>
    </row>
    <row r="46" spans="1:17" x14ac:dyDescent="0.25">
      <c r="A46" t="s">
        <v>31</v>
      </c>
      <c r="B46">
        <v>2021</v>
      </c>
      <c r="C46">
        <v>14656</v>
      </c>
      <c r="D46" s="12">
        <v>13733</v>
      </c>
      <c r="E46">
        <v>923</v>
      </c>
      <c r="F46" s="11">
        <f>C46/Popolazione_P_BI!$D46*1000</f>
        <v>7.8770246818098029</v>
      </c>
      <c r="G46" s="11">
        <f>D46/Popolazione_P_BI!$D46*1000</f>
        <v>7.3809484139802137</v>
      </c>
      <c r="H46" s="11">
        <f>E46/Popolazione_P_BI!$D46*1000</f>
        <v>0.49607626782958841</v>
      </c>
      <c r="I46" s="11">
        <v>1.2749580697468874</v>
      </c>
      <c r="J46" s="11">
        <v>1.3313698383121957</v>
      </c>
      <c r="K46" s="11">
        <v>0.78197807411423814</v>
      </c>
      <c r="L46" s="11">
        <v>93.702237991266372</v>
      </c>
      <c r="M46" s="11">
        <v>6.297762008733625</v>
      </c>
      <c r="N46" s="11"/>
      <c r="Q46" s="11"/>
    </row>
    <row r="47" spans="1:17" x14ac:dyDescent="0.25">
      <c r="A47" t="s">
        <v>32</v>
      </c>
      <c r="B47">
        <v>2021</v>
      </c>
      <c r="C47">
        <v>33486</v>
      </c>
      <c r="D47" s="12">
        <v>30541</v>
      </c>
      <c r="E47">
        <v>2945</v>
      </c>
      <c r="F47" s="11">
        <f>C47/Popolazione_P_BI!$D47*1000</f>
        <v>5.9538499287017315</v>
      </c>
      <c r="G47" s="11">
        <f>D47/Popolazione_P_BI!$D47*1000</f>
        <v>5.4302254874419029</v>
      </c>
      <c r="H47" s="11">
        <f>E47/Popolazione_P_BI!$D47*1000</f>
        <v>0.52362444125982788</v>
      </c>
      <c r="I47" s="11">
        <v>2.9130216923815686</v>
      </c>
      <c r="J47" s="11">
        <v>2.9608509598698585</v>
      </c>
      <c r="K47" s="11">
        <v>2.4950438009387126</v>
      </c>
      <c r="L47" s="11">
        <v>91.205279818431592</v>
      </c>
      <c r="M47" s="11">
        <v>8.7947201815684153</v>
      </c>
      <c r="N47" s="11"/>
      <c r="Q47" s="11"/>
    </row>
    <row r="48" spans="1:17" x14ac:dyDescent="0.25">
      <c r="A48" t="s">
        <v>19</v>
      </c>
      <c r="B48">
        <v>2021</v>
      </c>
      <c r="C48">
        <v>100701</v>
      </c>
      <c r="D48" s="12">
        <v>92774</v>
      </c>
      <c r="E48">
        <v>7927</v>
      </c>
      <c r="F48" s="11">
        <f>C48/Popolazione_P_BI!$D48*1000</f>
        <v>22.685836721719635</v>
      </c>
      <c r="G48" s="11">
        <f>D48/Popolazione_P_BI!$D48*1000</f>
        <v>20.900048817994037</v>
      </c>
      <c r="H48" s="11">
        <f>E48/Popolazione_P_BI!$D48*1000</f>
        <v>1.7857879037255993</v>
      </c>
      <c r="I48" s="11">
        <v>8.7602041881537467</v>
      </c>
      <c r="J48" s="11">
        <v>8.9941385989642217</v>
      </c>
      <c r="K48" s="11">
        <v>6.7158615314231493</v>
      </c>
      <c r="L48" s="11">
        <v>92.128181448049176</v>
      </c>
      <c r="M48" s="11">
        <v>7.8718185519508248</v>
      </c>
      <c r="N48" s="11"/>
      <c r="Q48" s="11"/>
    </row>
    <row r="49" spans="1:17" x14ac:dyDescent="0.25">
      <c r="A49" t="s">
        <v>20</v>
      </c>
      <c r="B49">
        <v>2021</v>
      </c>
      <c r="C49">
        <v>25975</v>
      </c>
      <c r="D49" s="12">
        <v>23756</v>
      </c>
      <c r="E49">
        <v>2219</v>
      </c>
      <c r="F49" s="11">
        <f>C49/Popolazione_P_BI!$D49*1000</f>
        <v>21.618629890720843</v>
      </c>
      <c r="G49" s="11">
        <f>D49/Popolazione_P_BI!$D49*1000</f>
        <v>19.771787167813834</v>
      </c>
      <c r="H49" s="11">
        <f>E49/Popolazione_P_BI!$D49*1000</f>
        <v>1.8468427229070086</v>
      </c>
      <c r="I49" s="11">
        <v>2.259623080081564</v>
      </c>
      <c r="J49" s="11">
        <v>2.3030672015542502</v>
      </c>
      <c r="K49" s="11">
        <v>1.8799667892302216</v>
      </c>
      <c r="L49" s="11">
        <v>91.457170356111646</v>
      </c>
      <c r="M49" s="11">
        <v>8.5428296438883535</v>
      </c>
      <c r="N49" s="11"/>
      <c r="Q49" s="11"/>
    </row>
    <row r="50" spans="1:17" x14ac:dyDescent="0.25">
      <c r="A50" t="s">
        <v>6</v>
      </c>
      <c r="B50">
        <v>2021</v>
      </c>
      <c r="C50">
        <v>128364</v>
      </c>
      <c r="D50" s="12">
        <v>116096</v>
      </c>
      <c r="E50">
        <v>12268</v>
      </c>
      <c r="F50" s="11">
        <f>C50/Popolazione_P_BI!$D50*1000</f>
        <v>22.400534413048725</v>
      </c>
      <c r="G50" s="11">
        <f>D50/Popolazione_P_BI!$D50*1000</f>
        <v>20.259671272454153</v>
      </c>
      <c r="H50" s="11">
        <f>E50/Popolazione_P_BI!$D50*1000</f>
        <v>2.1408631405945733</v>
      </c>
      <c r="I50" s="11">
        <v>11.166670146355722</v>
      </c>
      <c r="J50" s="11">
        <v>11.255130907208381</v>
      </c>
      <c r="K50" s="11">
        <v>10.393615398952843</v>
      </c>
      <c r="L50" s="11">
        <v>90.442803278177678</v>
      </c>
      <c r="M50" s="11">
        <v>9.5571967218223186</v>
      </c>
      <c r="N50" s="11"/>
      <c r="Q50" s="11"/>
    </row>
    <row r="51" spans="1:17" x14ac:dyDescent="0.25">
      <c r="A51" t="s">
        <v>25</v>
      </c>
      <c r="B51">
        <v>2021</v>
      </c>
      <c r="C51">
        <v>28433</v>
      </c>
      <c r="D51" s="12">
        <v>26799</v>
      </c>
      <c r="E51">
        <v>1634</v>
      </c>
      <c r="F51" s="11">
        <f>C51/Popolazione_P_BI!$D51*1000</f>
        <v>18.724460732501591</v>
      </c>
      <c r="G51" s="11">
        <f>D51/Popolazione_P_BI!$D51*1000</f>
        <v>17.648395286122113</v>
      </c>
      <c r="H51" s="11">
        <f>E51/Popolazione_P_BI!$D51*1000</f>
        <v>1.0760654463794743</v>
      </c>
      <c r="I51" s="11">
        <v>2.4734499725104562</v>
      </c>
      <c r="J51" s="11">
        <v>2.5980761885187893</v>
      </c>
      <c r="K51" s="11">
        <v>1.3843468831014794</v>
      </c>
      <c r="L51" s="11">
        <v>94.253156543453031</v>
      </c>
      <c r="M51" s="11">
        <v>5.7468434565469702</v>
      </c>
      <c r="N51" s="11"/>
      <c r="Q51" s="11"/>
    </row>
    <row r="52" spans="1:17" x14ac:dyDescent="0.25">
      <c r="A52" t="s">
        <v>26</v>
      </c>
      <c r="B52">
        <v>2021</v>
      </c>
      <c r="C52">
        <v>258021</v>
      </c>
      <c r="D52" s="12">
        <v>234592</v>
      </c>
      <c r="E52">
        <v>23429</v>
      </c>
      <c r="F52" s="11">
        <f>C52/Popolazione_P_BI!$D52*1000</f>
        <v>25.84978250881576</v>
      </c>
      <c r="G52" s="11">
        <f>D52/Popolazione_P_BI!$D52*1000</f>
        <v>23.502552808911318</v>
      </c>
      <c r="H52" s="11">
        <f>E52/Popolazione_P_BI!$D52*1000</f>
        <v>2.3472296999044437</v>
      </c>
      <c r="I52" s="11">
        <v>22.445821241413867</v>
      </c>
      <c r="J52" s="11">
        <v>22.742934035486392</v>
      </c>
      <c r="K52" s="11">
        <v>19.849365437077452</v>
      </c>
      <c r="L52" s="11">
        <v>90.919731339697151</v>
      </c>
      <c r="M52" s="11">
        <v>9.0802686603028437</v>
      </c>
      <c r="N52" s="11"/>
      <c r="Q52" s="11"/>
    </row>
    <row r="53" spans="1:17" x14ac:dyDescent="0.25">
      <c r="A53" t="s">
        <v>10</v>
      </c>
      <c r="B53">
        <v>2021</v>
      </c>
      <c r="C53">
        <v>21658</v>
      </c>
      <c r="D53" s="12">
        <v>19586</v>
      </c>
      <c r="E53">
        <v>2072</v>
      </c>
      <c r="F53" s="11">
        <f>C53/Popolazione_P_BI!$D53*1000</f>
        <v>14.455666530506543</v>
      </c>
      <c r="G53" s="11">
        <f>D53/Popolazione_P_BI!$D53*1000</f>
        <v>13.072706836573143</v>
      </c>
      <c r="H53" s="11">
        <f>E53/Popolazione_P_BI!$D53*1000</f>
        <v>1.382959693933399</v>
      </c>
      <c r="I53" s="11">
        <v>1.8840776388221947</v>
      </c>
      <c r="J53" s="11">
        <v>1.8987992174457631</v>
      </c>
      <c r="K53" s="11">
        <v>1.7554264025619735</v>
      </c>
      <c r="L53" s="11">
        <v>90.433096315449262</v>
      </c>
      <c r="M53" s="11">
        <v>9.5669036845507431</v>
      </c>
      <c r="N53" s="11"/>
      <c r="Q53" s="11"/>
    </row>
    <row r="54" spans="1:17" x14ac:dyDescent="0.25">
      <c r="A54" t="s">
        <v>33</v>
      </c>
      <c r="B54">
        <v>2021</v>
      </c>
      <c r="C54">
        <v>2298</v>
      </c>
      <c r="D54" s="12">
        <v>2130</v>
      </c>
      <c r="E54">
        <v>168</v>
      </c>
      <c r="F54" s="11">
        <f>C54/Popolazione_P_BI!$D54*1000</f>
        <v>7.8085180125996452</v>
      </c>
      <c r="G54" s="11">
        <f>D54/Popolazione_P_BI!$D54*1000</f>
        <v>7.237660298884788</v>
      </c>
      <c r="H54" s="11">
        <f>E54/Popolazione_P_BI!$D54*1000</f>
        <v>0.57085771371485661</v>
      </c>
      <c r="I54" s="11">
        <v>0.19990813620894837</v>
      </c>
      <c r="J54" s="11">
        <v>0.20649659619929928</v>
      </c>
      <c r="K54" s="11">
        <v>0.14233187047799786</v>
      </c>
      <c r="L54" s="11">
        <v>92.689295039164492</v>
      </c>
      <c r="M54" s="11">
        <v>7.3107049608355092</v>
      </c>
      <c r="N54" s="11"/>
      <c r="Q54" s="11"/>
    </row>
    <row r="55" spans="1:17" x14ac:dyDescent="0.25">
      <c r="A55" t="s">
        <v>21</v>
      </c>
      <c r="B55">
        <v>2021</v>
      </c>
      <c r="C55">
        <v>95538</v>
      </c>
      <c r="D55" s="12">
        <v>86886</v>
      </c>
      <c r="E55">
        <v>8652</v>
      </c>
      <c r="F55" s="11">
        <f>C55/Popolazione_P_BI!$D55*1000</f>
        <v>22.348357698169217</v>
      </c>
      <c r="G55" s="11">
        <f>D55/Popolazione_P_BI!$D55*1000</f>
        <v>20.324472010751013</v>
      </c>
      <c r="H55" s="11">
        <f>E55/Popolazione_P_BI!$D55*1000</f>
        <v>2.0238856874182005</v>
      </c>
      <c r="I55" s="11">
        <v>8.311063323381422</v>
      </c>
      <c r="J55" s="11">
        <v>8.423316083273388</v>
      </c>
      <c r="K55" s="11">
        <v>7.3300913296168906</v>
      </c>
      <c r="L55" s="11">
        <v>90.943917603466687</v>
      </c>
      <c r="M55" s="11">
        <v>9.0560823965333164</v>
      </c>
      <c r="N55" s="11"/>
      <c r="Q55" s="11"/>
    </row>
    <row r="56" spans="1:17" x14ac:dyDescent="0.25">
      <c r="A56" t="s">
        <v>34</v>
      </c>
      <c r="B56">
        <v>2021</v>
      </c>
      <c r="C56">
        <v>29563</v>
      </c>
      <c r="D56" s="12">
        <v>27278</v>
      </c>
      <c r="E56">
        <v>2285</v>
      </c>
      <c r="F56" s="11">
        <f>C56/Popolazione_P_BI!$D56*1000</f>
        <v>7.5151692635347658</v>
      </c>
      <c r="G56" s="11">
        <f>D56/Popolazione_P_BI!$D56*1000</f>
        <v>6.9343025799378051</v>
      </c>
      <c r="H56" s="11">
        <f>E56/Popolazione_P_BI!$D56*1000</f>
        <v>0.58086668359696036</v>
      </c>
      <c r="I56" s="11">
        <v>2.5717511883138124</v>
      </c>
      <c r="J56" s="11">
        <v>2.6445136859739367</v>
      </c>
      <c r="K56" s="11">
        <v>1.935882881203721</v>
      </c>
      <c r="L56" s="11">
        <v>92.270743835199411</v>
      </c>
      <c r="M56" s="11">
        <v>7.7292561648005949</v>
      </c>
      <c r="N56" s="11"/>
      <c r="Q56" s="11"/>
    </row>
    <row r="57" spans="1:17" x14ac:dyDescent="0.25">
      <c r="A57" t="s">
        <v>14</v>
      </c>
      <c r="B57">
        <v>2021</v>
      </c>
      <c r="C57">
        <v>16243</v>
      </c>
      <c r="D57" s="12">
        <v>14590</v>
      </c>
      <c r="E57">
        <v>1653</v>
      </c>
      <c r="F57" s="11">
        <f>C57/Popolazione_P_BI!$D57*1000</f>
        <v>10.215440579002845</v>
      </c>
      <c r="G57" s="11">
        <f>D57/Popolazione_P_BI!$D57*1000</f>
        <v>9.1758467061288869</v>
      </c>
      <c r="H57" s="11">
        <f>E57/Popolazione_P_BI!$D57*1000</f>
        <v>1.0395938728739582</v>
      </c>
      <c r="I57" s="11">
        <v>1.4130147330034588</v>
      </c>
      <c r="J57" s="11">
        <v>1.4144532105858105</v>
      </c>
      <c r="K57" s="11">
        <v>1.400443939881729</v>
      </c>
      <c r="L57" s="11">
        <v>89.823308502123993</v>
      </c>
      <c r="M57" s="11">
        <v>10.176691497876009</v>
      </c>
      <c r="N57" s="11"/>
      <c r="Q57" s="11"/>
    </row>
    <row r="58" spans="1:17" x14ac:dyDescent="0.25">
      <c r="A58" t="s">
        <v>15</v>
      </c>
      <c r="B58">
        <v>2021</v>
      </c>
      <c r="C58">
        <v>37296</v>
      </c>
      <c r="D58" s="12">
        <v>34200</v>
      </c>
      <c r="E58">
        <v>3096</v>
      </c>
      <c r="F58" s="11">
        <f>C58/Popolazione_P_BI!$D58*1000</f>
        <v>7.7158204731153432</v>
      </c>
      <c r="G58" s="11">
        <f>D58/Popolazione_P_BI!$D58*1000</f>
        <v>7.0753180014088572</v>
      </c>
      <c r="H58" s="11">
        <f>E58/Popolazione_P_BI!$D58*1000</f>
        <v>0.640502471706486</v>
      </c>
      <c r="I58" s="11">
        <v>3.2444620748689896</v>
      </c>
      <c r="J58" s="11">
        <v>3.3155791502422698</v>
      </c>
      <c r="K58" s="11">
        <v>2.6229730416659605</v>
      </c>
      <c r="L58" s="11">
        <v>91.698841698841704</v>
      </c>
      <c r="M58" s="11">
        <v>8.301158301158301</v>
      </c>
      <c r="N58" s="11"/>
      <c r="Q58" s="11"/>
    </row>
    <row r="59" spans="1:17" x14ac:dyDescent="0.25">
      <c r="A59" t="s">
        <v>11</v>
      </c>
      <c r="B59">
        <v>2021</v>
      </c>
      <c r="C59">
        <v>94374</v>
      </c>
      <c r="D59" s="12">
        <v>83892</v>
      </c>
      <c r="E59">
        <v>10482</v>
      </c>
      <c r="F59" s="11">
        <f>C59/Popolazione_P_BI!$D59*1000</f>
        <v>25.555767676316357</v>
      </c>
      <c r="G59" s="11">
        <f>D59/Popolazione_P_BI!$D59*1000</f>
        <v>22.71732110434581</v>
      </c>
      <c r="H59" s="11">
        <f>E59/Popolazione_P_BI!$D59*1000</f>
        <v>2.8384465719705432</v>
      </c>
      <c r="I59" s="11">
        <v>8.2098043718813276</v>
      </c>
      <c r="J59" s="11">
        <v>8.1330574874890207</v>
      </c>
      <c r="K59" s="11">
        <v>8.8804920616093668</v>
      </c>
      <c r="L59" s="11">
        <v>88.893127344395708</v>
      </c>
      <c r="M59" s="11">
        <v>11.106872655604299</v>
      </c>
      <c r="N59" s="11"/>
      <c r="Q59" s="11"/>
    </row>
    <row r="60" spans="1:17" x14ac:dyDescent="0.25">
      <c r="A60" t="s">
        <v>22</v>
      </c>
      <c r="B60">
        <v>2021</v>
      </c>
      <c r="C60">
        <v>98443</v>
      </c>
      <c r="D60" s="12">
        <v>75169</v>
      </c>
      <c r="E60">
        <v>23274</v>
      </c>
      <c r="F60" s="11">
        <f>C60/Popolazione_P_BI!$D60*1000</f>
        <v>91.398208857668607</v>
      </c>
      <c r="G60" s="11">
        <f>D60/Popolazione_P_BI!$D60*1000</f>
        <v>69.78974596083107</v>
      </c>
      <c r="H60" s="11">
        <f>E60/Popolazione_P_BI!$D60*1000</f>
        <v>21.608462896837555</v>
      </c>
      <c r="I60" s="11">
        <v>8.5637757409997839</v>
      </c>
      <c r="J60" s="11">
        <v>7.2873909106596839</v>
      </c>
      <c r="K60" s="11">
        <v>19.718047342291204</v>
      </c>
      <c r="L60" s="11">
        <v>76.357892384425497</v>
      </c>
      <c r="M60" s="11">
        <v>23.642107615574496</v>
      </c>
      <c r="N60" s="11"/>
      <c r="Q60" s="11"/>
    </row>
    <row r="61" spans="1:17" x14ac:dyDescent="0.25">
      <c r="A61" t="s">
        <v>12</v>
      </c>
      <c r="B61">
        <v>2021</v>
      </c>
      <c r="C61">
        <v>13053</v>
      </c>
      <c r="D61" s="12">
        <v>11967</v>
      </c>
      <c r="E61">
        <v>1086</v>
      </c>
      <c r="F61" s="11">
        <f>C61/Popolazione_P_BI!$D61*1000</f>
        <v>15.082292258842777</v>
      </c>
      <c r="G61" s="11">
        <f>D61/Popolazione_P_BI!$D61*1000</f>
        <v>13.827456635376659</v>
      </c>
      <c r="H61" s="11">
        <f>E61/Popolazione_P_BI!$D61*1000</f>
        <v>1.2548356234661193</v>
      </c>
      <c r="I61" s="11">
        <v>1.1355095308683216</v>
      </c>
      <c r="J61" s="11">
        <v>1.1601618623084575</v>
      </c>
      <c r="K61" s="11">
        <v>0.9200738770184862</v>
      </c>
      <c r="L61" s="11">
        <v>91.680073546311192</v>
      </c>
      <c r="M61" s="11">
        <v>8.3199264536888062</v>
      </c>
      <c r="N61" s="11"/>
      <c r="Q61" s="11"/>
    </row>
    <row r="62" spans="1:17" x14ac:dyDescent="0.25">
      <c r="A62" t="s">
        <v>27</v>
      </c>
      <c r="B62">
        <v>2021</v>
      </c>
      <c r="C62">
        <v>21736</v>
      </c>
      <c r="D62" s="12">
        <v>20096</v>
      </c>
      <c r="E62">
        <v>1640</v>
      </c>
      <c r="F62" s="11">
        <f>C62/Popolazione_P_BI!$D62*1000</f>
        <v>175.16459960189866</v>
      </c>
      <c r="G62" s="11">
        <f>D62/Popolazione_P_BI!$D62*1000</f>
        <v>161.94827905777305</v>
      </c>
      <c r="H62" s="11">
        <f>E62/Popolazione_P_BI!$D62*1000</f>
        <v>13.216320544125587</v>
      </c>
      <c r="I62" s="11">
        <v>1.8908630324794178</v>
      </c>
      <c r="J62" s="11">
        <v>1.94824206442306</v>
      </c>
      <c r="K62" s="11">
        <v>1.3894301641899791</v>
      </c>
      <c r="L62" s="11">
        <v>92.454913507545086</v>
      </c>
      <c r="M62" s="11">
        <v>7.5450864924549137</v>
      </c>
      <c r="N62" s="11"/>
      <c r="Q62" s="11"/>
    </row>
    <row r="63" spans="1:17" x14ac:dyDescent="0.25">
      <c r="A63" t="s">
        <v>23</v>
      </c>
      <c r="B63">
        <v>2021</v>
      </c>
      <c r="C63">
        <v>108878</v>
      </c>
      <c r="D63" s="12">
        <v>98331</v>
      </c>
      <c r="E63">
        <v>10547</v>
      </c>
      <c r="F63" s="11">
        <f>C63/Popolazione_P_BI!$D63*1000</f>
        <v>22.35765930227544</v>
      </c>
      <c r="G63" s="11">
        <f>D63/Popolazione_P_BI!$D63*1000</f>
        <v>20.191875281067308</v>
      </c>
      <c r="H63" s="11">
        <f>E63/Popolazione_P_BI!$D63*1000</f>
        <v>2.1657840212081325</v>
      </c>
      <c r="I63" s="11">
        <v>9.4715396232192681</v>
      </c>
      <c r="J63" s="11">
        <v>9.5328717374991996</v>
      </c>
      <c r="K63" s="11">
        <v>8.9355609400681164</v>
      </c>
      <c r="L63" s="11">
        <v>90.31301089292603</v>
      </c>
      <c r="M63" s="11">
        <v>9.6869891070739733</v>
      </c>
      <c r="N63" s="11"/>
      <c r="Q63" s="11"/>
    </row>
    <row r="64" spans="1:17" x14ac:dyDescent="0.25">
      <c r="A64" t="s">
        <v>60</v>
      </c>
      <c r="B64">
        <v>2021</v>
      </c>
      <c r="C64">
        <v>1149528</v>
      </c>
      <c r="D64" s="12">
        <v>1031494</v>
      </c>
      <c r="E64">
        <v>118034</v>
      </c>
      <c r="F64" s="11">
        <f>C64/Popolazione_P_BI!$D64*1000</f>
        <v>19.405832037237086</v>
      </c>
      <c r="G64" s="11">
        <f>D64/Popolazione_P_BI!$D64*1000</f>
        <v>17.413233354400962</v>
      </c>
      <c r="H64" s="11">
        <f>E64/Popolazione_P_BI!$D64*1000</f>
        <v>1.9925986828361226</v>
      </c>
      <c r="I64" s="11">
        <v>100</v>
      </c>
      <c r="J64" s="11">
        <v>100</v>
      </c>
      <c r="K64" s="11">
        <v>100</v>
      </c>
      <c r="L64" s="11">
        <v>89.731959552094423</v>
      </c>
      <c r="M64" s="11">
        <v>10.268040447905575</v>
      </c>
      <c r="N64" s="11"/>
      <c r="Q64" s="11"/>
    </row>
    <row r="65" spans="1:17" x14ac:dyDescent="0.25">
      <c r="A65" t="s">
        <v>29</v>
      </c>
      <c r="B65">
        <v>2022</v>
      </c>
      <c r="C65">
        <v>24069</v>
      </c>
      <c r="D65" s="12">
        <v>22057</v>
      </c>
      <c r="E65">
        <v>2012</v>
      </c>
      <c r="F65" s="11">
        <f>C65/Popolazione_P_BI!$D65*1000</f>
        <v>18.8635918335358</v>
      </c>
      <c r="G65" s="11">
        <f>D65/Popolazione_P_BI!$D65*1000</f>
        <v>17.28672753634547</v>
      </c>
      <c r="H65" s="11">
        <f>E65/Popolazione_P_BI!$D65*1000</f>
        <v>1.5768642971903288</v>
      </c>
      <c r="I65" s="11">
        <v>1.4036440276168376</v>
      </c>
      <c r="J65" s="11">
        <v>1.416980380568154</v>
      </c>
      <c r="K65" s="11">
        <v>1.2723627878151658</v>
      </c>
      <c r="L65" s="11">
        <v>91.640699655158087</v>
      </c>
      <c r="M65" s="11">
        <v>8.3593003448419125</v>
      </c>
      <c r="N65" s="11"/>
      <c r="Q65" s="11"/>
    </row>
    <row r="66" spans="1:17" x14ac:dyDescent="0.25">
      <c r="A66" t="s">
        <v>30</v>
      </c>
      <c r="B66">
        <v>2022</v>
      </c>
      <c r="C66">
        <v>6357</v>
      </c>
      <c r="D66" s="12">
        <v>5871</v>
      </c>
      <c r="E66">
        <v>486</v>
      </c>
      <c r="F66" s="11">
        <f>C66/Popolazione_P_BI!$D66*1000</f>
        <v>11.746814297962924</v>
      </c>
      <c r="G66" s="11">
        <f>D66/Popolazione_P_BI!$D66*1000</f>
        <v>10.848756763149336</v>
      </c>
      <c r="H66" s="11">
        <f>E66/Popolazione_P_BI!$D66*1000</f>
        <v>0.8980575348135883</v>
      </c>
      <c r="I66" s="11">
        <v>0.37072437922473872</v>
      </c>
      <c r="J66" s="11">
        <v>0.37716334108517169</v>
      </c>
      <c r="K66" s="11">
        <v>0.30734011673865336</v>
      </c>
      <c r="L66" s="11">
        <v>92.354884379424263</v>
      </c>
      <c r="M66" s="11">
        <v>7.6451156205757433</v>
      </c>
      <c r="N66" s="11"/>
      <c r="Q66" s="11"/>
    </row>
    <row r="67" spans="1:17" x14ac:dyDescent="0.25">
      <c r="A67" t="s">
        <v>31</v>
      </c>
      <c r="B67">
        <v>2022</v>
      </c>
      <c r="C67">
        <v>22533</v>
      </c>
      <c r="D67" s="12">
        <v>21167</v>
      </c>
      <c r="E67">
        <v>1366</v>
      </c>
      <c r="F67" s="11">
        <f>C67/Popolazione_P_BI!$D67*1000</f>
        <v>12.144197592610759</v>
      </c>
      <c r="G67" s="11">
        <f>D67/Popolazione_P_BI!$D67*1000</f>
        <v>11.407989634881814</v>
      </c>
      <c r="H67" s="11">
        <f>E67/Popolazione_P_BI!$D67*1000</f>
        <v>0.73620795772894398</v>
      </c>
      <c r="I67" s="11">
        <v>1.3140683399513982</v>
      </c>
      <c r="J67" s="11">
        <v>1.3598052190001413</v>
      </c>
      <c r="K67" s="11">
        <v>0.86384073963991881</v>
      </c>
      <c r="L67" s="11">
        <v>93.937780144676694</v>
      </c>
      <c r="M67" s="11">
        <v>6.0622198553233035</v>
      </c>
      <c r="N67" s="11"/>
      <c r="Q67" s="11"/>
    </row>
    <row r="68" spans="1:17" x14ac:dyDescent="0.25">
      <c r="A68" t="s">
        <v>32</v>
      </c>
      <c r="B68">
        <v>2022</v>
      </c>
      <c r="C68">
        <v>51594</v>
      </c>
      <c r="D68" s="12">
        <v>47156</v>
      </c>
      <c r="E68">
        <v>4438</v>
      </c>
      <c r="F68" s="11">
        <f>C68/Popolazione_P_BI!$D68*1000</f>
        <v>9.1732125268027627</v>
      </c>
      <c r="G68" s="11">
        <f>D68/Popolazione_P_BI!$D68*1000</f>
        <v>8.3841533882604775</v>
      </c>
      <c r="H68" s="11">
        <f>E68/Popolazione_P_BI!$D68*1000</f>
        <v>0.78905913854228527</v>
      </c>
      <c r="I68" s="11">
        <v>3.0088333524809143</v>
      </c>
      <c r="J68" s="11">
        <v>3.0293841785406843</v>
      </c>
      <c r="K68" s="11">
        <v>2.8065338232225177</v>
      </c>
      <c r="L68" s="11">
        <v>91.398224599759658</v>
      </c>
      <c r="M68" s="11">
        <v>8.6017754002403386</v>
      </c>
      <c r="N68" s="11"/>
      <c r="Q68" s="11"/>
    </row>
    <row r="69" spans="1:17" x14ac:dyDescent="0.25">
      <c r="A69" t="s">
        <v>19</v>
      </c>
      <c r="B69">
        <v>2022</v>
      </c>
      <c r="C69">
        <v>140322</v>
      </c>
      <c r="D69" s="12">
        <v>129615</v>
      </c>
      <c r="E69">
        <v>10707</v>
      </c>
      <c r="F69" s="11">
        <f>C69/Popolazione_P_BI!$D69*1000</f>
        <v>31.708563766251196</v>
      </c>
      <c r="G69" s="11">
        <f>D69/Popolazione_P_BI!$D69*1000</f>
        <v>29.289102867423846</v>
      </c>
      <c r="H69" s="11">
        <f>E69/Popolazione_P_BI!$D69*1000</f>
        <v>2.4194608988273512</v>
      </c>
      <c r="I69" s="11">
        <v>8.183228935279816</v>
      </c>
      <c r="J69" s="11">
        <v>8.32669501869435</v>
      </c>
      <c r="K69" s="11">
        <v>6.7709683743225559</v>
      </c>
      <c r="L69" s="11">
        <v>92.369692564245099</v>
      </c>
      <c r="M69" s="11">
        <v>7.630307435754907</v>
      </c>
      <c r="N69" s="11"/>
      <c r="Q69" s="11"/>
    </row>
    <row r="70" spans="1:17" x14ac:dyDescent="0.25">
      <c r="A70" t="s">
        <v>20</v>
      </c>
      <c r="B70">
        <v>2022</v>
      </c>
      <c r="C70">
        <v>34516</v>
      </c>
      <c r="D70" s="12">
        <v>31718</v>
      </c>
      <c r="E70">
        <v>2798</v>
      </c>
      <c r="F70" s="11">
        <f>C70/Popolazione_P_BI!$D70*1000</f>
        <v>28.89221669664763</v>
      </c>
      <c r="G70" s="11">
        <f>D70/Popolazione_P_BI!$D70*1000</f>
        <v>26.550102247776959</v>
      </c>
      <c r="H70" s="11">
        <f>E70/Popolazione_P_BI!$D70*1000</f>
        <v>2.3421144488706704</v>
      </c>
      <c r="I70" s="11">
        <v>2.0128870022528051</v>
      </c>
      <c r="J70" s="11">
        <v>2.0376199714766607</v>
      </c>
      <c r="K70" s="11">
        <v>1.7694190259974325</v>
      </c>
      <c r="L70" s="11">
        <v>91.893614555568433</v>
      </c>
      <c r="M70" s="11">
        <v>8.1063854444315684</v>
      </c>
      <c r="N70" s="11"/>
      <c r="Q70" s="11"/>
    </row>
    <row r="71" spans="1:17" x14ac:dyDescent="0.25">
      <c r="A71" t="s">
        <v>6</v>
      </c>
      <c r="B71">
        <v>2022</v>
      </c>
      <c r="C71">
        <v>191357</v>
      </c>
      <c r="D71" s="12">
        <v>173753</v>
      </c>
      <c r="E71">
        <v>17604</v>
      </c>
      <c r="F71" s="11">
        <f>C71/Popolazione_P_BI!$D71*1000</f>
        <v>33.483980946588218</v>
      </c>
      <c r="G71" s="11">
        <f>D71/Popolazione_P_BI!$D71*1000</f>
        <v>30.403602384091219</v>
      </c>
      <c r="H71" s="11">
        <f>E71/Popolazione_P_BI!$D71*1000</f>
        <v>3.0803785624970033</v>
      </c>
      <c r="I71" s="11">
        <v>11.15946280247103</v>
      </c>
      <c r="J71" s="11">
        <v>11.162197581940358</v>
      </c>
      <c r="K71" s="11">
        <v>11.132542006311223</v>
      </c>
      <c r="L71" s="11">
        <v>90.800441060426323</v>
      </c>
      <c r="M71" s="11">
        <v>9.1995589395736772</v>
      </c>
      <c r="N71" s="11"/>
      <c r="Q71" s="11"/>
    </row>
    <row r="72" spans="1:17" x14ac:dyDescent="0.25">
      <c r="A72" t="s">
        <v>25</v>
      </c>
      <c r="B72">
        <v>2022</v>
      </c>
      <c r="C72">
        <v>40593</v>
      </c>
      <c r="D72" s="12">
        <v>38427</v>
      </c>
      <c r="E72">
        <v>2166</v>
      </c>
      <c r="F72" s="11">
        <f>C72/Popolazione_P_BI!$D72*1000</f>
        <v>26.896550353260313</v>
      </c>
      <c r="G72" s="11">
        <f>D72/Popolazione_P_BI!$D72*1000</f>
        <v>25.461378573269627</v>
      </c>
      <c r="H72" s="11">
        <f>E72/Popolazione_P_BI!$D72*1000</f>
        <v>1.435171779990684</v>
      </c>
      <c r="I72" s="11">
        <v>2.3672824800801981</v>
      </c>
      <c r="J72" s="11">
        <v>2.4686179028921638</v>
      </c>
      <c r="K72" s="11">
        <v>1.3697503968228875</v>
      </c>
      <c r="L72" s="11">
        <v>94.664104648584726</v>
      </c>
      <c r="M72" s="11">
        <v>5.3358953514152683</v>
      </c>
      <c r="N72" s="11"/>
      <c r="Q72" s="11"/>
    </row>
    <row r="73" spans="1:17" x14ac:dyDescent="0.25">
      <c r="A73" t="s">
        <v>26</v>
      </c>
      <c r="B73">
        <v>2022</v>
      </c>
      <c r="C73">
        <v>358787</v>
      </c>
      <c r="D73" s="12">
        <v>327358</v>
      </c>
      <c r="E73">
        <v>31429</v>
      </c>
      <c r="F73" s="11">
        <f>C73/Popolazione_P_BI!$D73*1000</f>
        <v>36.084366455047189</v>
      </c>
      <c r="G73" s="11">
        <f>D73/Popolazione_P_BI!$D73*1000</f>
        <v>32.92345049846103</v>
      </c>
      <c r="H73" s="11">
        <f>E73/Popolazione_P_BI!$D73*1000</f>
        <v>3.1609159565861584</v>
      </c>
      <c r="I73" s="11">
        <v>20.923562663033877</v>
      </c>
      <c r="J73" s="11">
        <v>21.03005229278822</v>
      </c>
      <c r="K73" s="11">
        <v>19.8752932695044</v>
      </c>
      <c r="L73" s="11">
        <v>91.240206584965449</v>
      </c>
      <c r="M73" s="11">
        <v>8.7597934150345473</v>
      </c>
      <c r="N73" s="11"/>
      <c r="Q73" s="11"/>
    </row>
    <row r="74" spans="1:17" x14ac:dyDescent="0.25">
      <c r="A74" t="s">
        <v>10</v>
      </c>
      <c r="B74">
        <v>2022</v>
      </c>
      <c r="C74">
        <v>31451</v>
      </c>
      <c r="D74" s="12">
        <v>28557</v>
      </c>
      <c r="E74">
        <v>2894</v>
      </c>
      <c r="F74" s="11">
        <f>C74/Popolazione_P_BI!$D74*1000</f>
        <v>21.148505530713109</v>
      </c>
      <c r="G74" s="11">
        <f>D74/Popolazione_P_BI!$D74*1000</f>
        <v>19.202501428907642</v>
      </c>
      <c r="H74" s="11">
        <f>E74/Popolazione_P_BI!$D74*1000</f>
        <v>1.946004101805467</v>
      </c>
      <c r="I74" s="11">
        <v>1.83414384945686</v>
      </c>
      <c r="J74" s="11">
        <v>1.8345517852783595</v>
      </c>
      <c r="K74" s="11">
        <v>1.8301281848593889</v>
      </c>
      <c r="L74" s="11">
        <v>90.798384789036916</v>
      </c>
      <c r="M74" s="11">
        <v>9.2016152109630855</v>
      </c>
      <c r="N74" s="11"/>
      <c r="Q74" s="11"/>
    </row>
    <row r="75" spans="1:17" x14ac:dyDescent="0.25">
      <c r="A75" t="s">
        <v>33</v>
      </c>
      <c r="B75">
        <v>2022</v>
      </c>
      <c r="C75">
        <v>3405</v>
      </c>
      <c r="D75" s="12">
        <v>3126</v>
      </c>
      <c r="E75">
        <v>279</v>
      </c>
      <c r="F75" s="11">
        <f>C75/Popolazione_P_BI!$D75*1000</f>
        <v>11.654971761081635</v>
      </c>
      <c r="G75" s="11">
        <f>D75/Popolazione_P_BI!$D75*1000</f>
        <v>10.699982885504021</v>
      </c>
      <c r="H75" s="11">
        <f>E75/Popolazione_P_BI!$D75*1000</f>
        <v>0.95498887557761425</v>
      </c>
      <c r="I75" s="11">
        <v>0.19857110449272228</v>
      </c>
      <c r="J75" s="11">
        <v>0.20081972478832341</v>
      </c>
      <c r="K75" s="11">
        <v>0.17643599294256027</v>
      </c>
      <c r="L75" s="11">
        <v>91.806167400881051</v>
      </c>
      <c r="M75" s="11">
        <v>8.1938325991189433</v>
      </c>
      <c r="N75" s="11"/>
      <c r="Q75" s="11"/>
    </row>
    <row r="76" spans="1:17" x14ac:dyDescent="0.25">
      <c r="A76" t="s">
        <v>21</v>
      </c>
      <c r="B76">
        <v>2022</v>
      </c>
      <c r="C76">
        <v>135973</v>
      </c>
      <c r="D76" s="12">
        <v>125613</v>
      </c>
      <c r="E76">
        <v>10360</v>
      </c>
      <c r="F76" s="11">
        <f>C76/Popolazione_P_BI!$D76*1000</f>
        <v>31.945916101824331</v>
      </c>
      <c r="G76" s="11">
        <f>D76/Popolazione_P_BI!$D76*1000</f>
        <v>29.511905740834283</v>
      </c>
      <c r="H76" s="11">
        <f>E76/Popolazione_P_BI!$D76*1000</f>
        <v>2.4340103609900501</v>
      </c>
      <c r="I76" s="11">
        <v>7.9296061060760428</v>
      </c>
      <c r="J76" s="11">
        <v>8.0695995169020058</v>
      </c>
      <c r="K76" s="11">
        <v>6.5515300605194424</v>
      </c>
      <c r="L76" s="11">
        <v>92.380840313885841</v>
      </c>
      <c r="M76" s="11">
        <v>7.6191596861141546</v>
      </c>
      <c r="N76" s="11"/>
      <c r="Q76" s="11"/>
    </row>
    <row r="77" spans="1:17" x14ac:dyDescent="0.25">
      <c r="A77" t="s">
        <v>34</v>
      </c>
      <c r="B77">
        <v>2022</v>
      </c>
      <c r="C77">
        <v>43400</v>
      </c>
      <c r="D77" s="12">
        <v>40188</v>
      </c>
      <c r="E77">
        <v>3212</v>
      </c>
      <c r="F77" s="11">
        <f>C77/Popolazione_P_BI!$D77*1000</f>
        <v>11.063128402899762</v>
      </c>
      <c r="G77" s="11">
        <f>D77/Popolazione_P_BI!$D77*1000</f>
        <v>10.244354936768103</v>
      </c>
      <c r="H77" s="11">
        <f>E77/Popolazione_P_BI!$D77*1000</f>
        <v>0.81877346613165991</v>
      </c>
      <c r="I77" s="11">
        <v>2.5309797165885892</v>
      </c>
      <c r="J77" s="11">
        <v>2.5817476326913438</v>
      </c>
      <c r="K77" s="11">
        <v>2.0312272735896189</v>
      </c>
      <c r="L77" s="11">
        <v>92.599078341013822</v>
      </c>
      <c r="M77" s="11">
        <v>7.4009216589861744</v>
      </c>
      <c r="N77" s="11"/>
      <c r="Q77" s="11"/>
    </row>
    <row r="78" spans="1:17" x14ac:dyDescent="0.25">
      <c r="A78" t="s">
        <v>14</v>
      </c>
      <c r="B78">
        <v>2022</v>
      </c>
      <c r="C78">
        <v>24480</v>
      </c>
      <c r="D78" s="12">
        <v>22171</v>
      </c>
      <c r="E78">
        <v>2309</v>
      </c>
      <c r="F78" s="11">
        <f>C78/Popolazione_P_BI!$D78*1000</f>
        <v>15.42131757771922</v>
      </c>
      <c r="G78" s="11">
        <f>D78/Popolazione_P_BI!$D78*1000</f>
        <v>13.966749673840393</v>
      </c>
      <c r="H78" s="11">
        <f>E78/Popolazione_P_BI!$D78*1000</f>
        <v>1.4545679038788268</v>
      </c>
      <c r="I78" s="11">
        <v>1.4276125221679414</v>
      </c>
      <c r="J78" s="11">
        <v>1.4243039405892255</v>
      </c>
      <c r="K78" s="11">
        <v>1.4601817480443429</v>
      </c>
      <c r="L78" s="11">
        <v>90.567810457516345</v>
      </c>
      <c r="M78" s="11">
        <v>9.432189542483659</v>
      </c>
      <c r="N78" s="11"/>
      <c r="Q78" s="11"/>
    </row>
    <row r="79" spans="1:17" x14ac:dyDescent="0.25">
      <c r="A79" t="s">
        <v>15</v>
      </c>
      <c r="B79">
        <v>2022</v>
      </c>
      <c r="C79">
        <v>57340</v>
      </c>
      <c r="D79" s="12">
        <v>52545</v>
      </c>
      <c r="E79">
        <v>4795</v>
      </c>
      <c r="F79" s="11">
        <f>C79/Popolazione_P_BI!$D79*1000</f>
        <v>11.86345891206661</v>
      </c>
      <c r="G79" s="11">
        <f>D79/Popolazione_P_BI!$D79*1000</f>
        <v>10.871389057107431</v>
      </c>
      <c r="H79" s="11">
        <f>E79/Popolazione_P_BI!$D79*1000</f>
        <v>0.99206985495918021</v>
      </c>
      <c r="I79" s="11">
        <v>3.3439257361564452</v>
      </c>
      <c r="J79" s="11">
        <v>3.37558299392273</v>
      </c>
      <c r="K79" s="11">
        <v>3.0322960077404177</v>
      </c>
      <c r="L79" s="11">
        <v>91.637600279037315</v>
      </c>
      <c r="M79" s="11">
        <v>8.3623997209626797</v>
      </c>
      <c r="N79" s="11"/>
      <c r="Q79" s="11"/>
    </row>
    <row r="80" spans="1:17" x14ac:dyDescent="0.25">
      <c r="A80" t="s">
        <v>11</v>
      </c>
      <c r="B80">
        <v>2022</v>
      </c>
      <c r="C80">
        <v>155268</v>
      </c>
      <c r="D80" s="12">
        <v>139895</v>
      </c>
      <c r="E80">
        <v>15373</v>
      </c>
      <c r="F80" s="11">
        <f>C80/Popolazione_P_BI!$D80*1000</f>
        <v>42.385996252993635</v>
      </c>
      <c r="G80" s="11">
        <f>D80/Popolazione_P_BI!$D80*1000</f>
        <v>38.18938188044249</v>
      </c>
      <c r="H80" s="11">
        <f>E80/Popolazione_P_BI!$D80*1000</f>
        <v>4.1966143725511449</v>
      </c>
      <c r="I80" s="11">
        <v>9.0548423648681347</v>
      </c>
      <c r="J80" s="11">
        <v>8.9871002556821828</v>
      </c>
      <c r="K80" s="11">
        <v>9.7216864498422186</v>
      </c>
      <c r="L80" s="11">
        <v>90.099054537960171</v>
      </c>
      <c r="M80" s="11">
        <v>9.9009454620398287</v>
      </c>
      <c r="N80" s="11"/>
      <c r="Q80" s="11"/>
    </row>
    <row r="81" spans="1:17" x14ac:dyDescent="0.25">
      <c r="A81" t="s">
        <v>22</v>
      </c>
      <c r="B81">
        <v>2022</v>
      </c>
      <c r="C81">
        <v>169632</v>
      </c>
      <c r="D81" s="12">
        <v>142212</v>
      </c>
      <c r="E81">
        <v>27420</v>
      </c>
      <c r="F81" s="11">
        <f>C81/Popolazione_P_BI!$D81*1000</f>
        <v>158.00680716932413</v>
      </c>
      <c r="G81" s="11">
        <f>D81/Popolazione_P_BI!$D81*1000</f>
        <v>132.46595018135685</v>
      </c>
      <c r="H81" s="11">
        <f>E81/Popolazione_P_BI!$D81*1000</f>
        <v>25.540856987967295</v>
      </c>
      <c r="I81" s="11">
        <v>9.8925150065519709</v>
      </c>
      <c r="J81" s="11">
        <v>9.1359484010227288</v>
      </c>
      <c r="K81" s="11">
        <v>17.340053499946247</v>
      </c>
      <c r="L81" s="11">
        <v>83.835597057159021</v>
      </c>
      <c r="M81" s="11">
        <v>16.164402942840976</v>
      </c>
      <c r="N81" s="11"/>
      <c r="Q81" s="11"/>
    </row>
    <row r="82" spans="1:17" x14ac:dyDescent="0.25">
      <c r="A82" t="s">
        <v>12</v>
      </c>
      <c r="B82">
        <v>2022</v>
      </c>
      <c r="C82">
        <v>18545</v>
      </c>
      <c r="D82" s="12">
        <v>16978</v>
      </c>
      <c r="E82">
        <v>1567</v>
      </c>
      <c r="F82" s="11">
        <f>C82/Popolazione_P_BI!$D82*1000</f>
        <v>21.593783039827109</v>
      </c>
      <c r="G82" s="11">
        <f>D82/Popolazione_P_BI!$D82*1000</f>
        <v>19.769169503919368</v>
      </c>
      <c r="H82" s="11">
        <f>E82/Popolazione_P_BI!$D82*1000</f>
        <v>1.8246135359077422</v>
      </c>
      <c r="I82" s="11">
        <v>1.0814981300492026</v>
      </c>
      <c r="J82" s="11">
        <v>1.0906965091030567</v>
      </c>
      <c r="K82" s="11">
        <v>0.99095054100713964</v>
      </c>
      <c r="L82" s="11">
        <v>91.550283095173896</v>
      </c>
      <c r="M82" s="11">
        <v>8.4497169048260989</v>
      </c>
      <c r="N82" s="11"/>
      <c r="Q82" s="11"/>
    </row>
    <row r="83" spans="1:17" x14ac:dyDescent="0.25">
      <c r="A83" t="s">
        <v>27</v>
      </c>
      <c r="B83">
        <v>2022</v>
      </c>
      <c r="C83">
        <v>56111</v>
      </c>
      <c r="D83" s="12">
        <v>52780</v>
      </c>
      <c r="E83">
        <v>3331</v>
      </c>
      <c r="F83" s="11">
        <f>C83/Popolazione_P_BI!$D83*1000</f>
        <v>454.85570687418937</v>
      </c>
      <c r="G83" s="11">
        <f>D83/Popolazione_P_BI!$D83*1000</f>
        <v>427.85343709468219</v>
      </c>
      <c r="H83" s="11">
        <f>E83/Popolazione_P_BI!$D83*1000</f>
        <v>27.002269779507134</v>
      </c>
      <c r="I83" s="11">
        <v>3.2722535225230951</v>
      </c>
      <c r="J83" s="11">
        <v>3.3906798062468684</v>
      </c>
      <c r="K83" s="11">
        <v>2.1064813350955851</v>
      </c>
      <c r="L83" s="11">
        <v>94.063552601094258</v>
      </c>
      <c r="M83" s="11">
        <v>5.9364473989057407</v>
      </c>
      <c r="N83" s="11"/>
      <c r="Q83" s="11"/>
    </row>
    <row r="84" spans="1:17" x14ac:dyDescent="0.25">
      <c r="A84" t="s">
        <v>23</v>
      </c>
      <c r="B84">
        <v>2022</v>
      </c>
      <c r="C84">
        <v>149018</v>
      </c>
      <c r="D84" s="12">
        <v>135433</v>
      </c>
      <c r="E84">
        <v>13585</v>
      </c>
      <c r="F84" s="11">
        <f>C84/Popolazione_P_BI!$D84*1000</f>
        <v>30.739653178952274</v>
      </c>
      <c r="G84" s="11">
        <f>D84/Popolazione_P_BI!$D84*1000</f>
        <v>27.937319310318507</v>
      </c>
      <c r="H84" s="11">
        <f>E84/Popolazione_P_BI!$D84*1000</f>
        <v>2.8023338686337667</v>
      </c>
      <c r="I84" s="11">
        <v>8.6903579586773816</v>
      </c>
      <c r="J84" s="11">
        <v>8.7004535467872692</v>
      </c>
      <c r="K84" s="11">
        <v>8.5909783660382857</v>
      </c>
      <c r="L84" s="11">
        <v>90.883651639399261</v>
      </c>
      <c r="M84" s="11">
        <v>9.1163483606007336</v>
      </c>
      <c r="N84" s="11"/>
      <c r="Q84" s="11"/>
    </row>
    <row r="85" spans="1:17" x14ac:dyDescent="0.25">
      <c r="A85" t="s">
        <v>60</v>
      </c>
      <c r="B85">
        <v>2022</v>
      </c>
      <c r="C85">
        <v>1714751</v>
      </c>
      <c r="D85" s="12">
        <v>1556620</v>
      </c>
      <c r="E85">
        <v>158131</v>
      </c>
      <c r="F85" s="11">
        <f>C85/Popolazione_P_BI!$D85*1000</f>
        <v>29.048740242546973</v>
      </c>
      <c r="G85" s="11">
        <f>D85/Popolazione_P_BI!$D85*1000</f>
        <v>26.369921951556506</v>
      </c>
      <c r="H85" s="11">
        <f>E85/Popolazione_P_BI!$D85*1000</f>
        <v>2.6788182909904679</v>
      </c>
      <c r="I85" s="11">
        <v>100</v>
      </c>
      <c r="J85" s="11">
        <v>100</v>
      </c>
      <c r="K85" s="11">
        <v>100</v>
      </c>
      <c r="L85" s="11">
        <v>90.778194618344003</v>
      </c>
      <c r="M85" s="11">
        <v>9.2218053816559955</v>
      </c>
      <c r="N85" s="11"/>
      <c r="Q85" s="11"/>
    </row>
    <row r="86" spans="1:17" x14ac:dyDescent="0.25">
      <c r="A86" t="s">
        <v>29</v>
      </c>
      <c r="B86">
        <v>2023</v>
      </c>
      <c r="C86">
        <v>34155</v>
      </c>
      <c r="D86" s="12">
        <v>31160</v>
      </c>
      <c r="E86">
        <v>2995</v>
      </c>
      <c r="F86" s="11">
        <f>C86/Popolazione_P_BI!$D86*1000</f>
        <v>26.83818589421724</v>
      </c>
      <c r="G86" s="11">
        <f>D86/Popolazione_P_BI!$D86*1000</f>
        <v>24.484786194226587</v>
      </c>
      <c r="H86" s="11">
        <f>E86/Popolazione_P_BI!$D86*1000</f>
        <v>2.353399699990649</v>
      </c>
      <c r="I86" s="11">
        <v>1.404703484388482</v>
      </c>
      <c r="J86" s="11">
        <v>1.4087219600584828</v>
      </c>
      <c r="K86" s="11">
        <v>1.3642160881843854</v>
      </c>
      <c r="L86" s="11">
        <v>91.231152100717324</v>
      </c>
      <c r="M86" s="11">
        <v>8.7688478992826813</v>
      </c>
      <c r="N86" s="11"/>
      <c r="Q86" s="11"/>
    </row>
    <row r="87" spans="1:17" x14ac:dyDescent="0.25">
      <c r="A87" t="s">
        <v>30</v>
      </c>
      <c r="B87">
        <v>2023</v>
      </c>
      <c r="C87">
        <v>9043</v>
      </c>
      <c r="D87" s="12">
        <v>8317</v>
      </c>
      <c r="E87">
        <v>726</v>
      </c>
      <c r="F87" s="11">
        <f>C87/Popolazione_P_BI!$D87*1000</f>
        <v>16.821776229265762</v>
      </c>
      <c r="G87" s="11">
        <f>D87/Popolazione_P_BI!$D87*1000</f>
        <v>15.471272022426556</v>
      </c>
      <c r="H87" s="11">
        <f>E87/Popolazione_P_BI!$D87*1000</f>
        <v>1.3505042068392064</v>
      </c>
      <c r="I87" s="11">
        <v>0.37191432028473265</v>
      </c>
      <c r="J87" s="11">
        <v>0.37600579402459566</v>
      </c>
      <c r="K87" s="11">
        <v>0.33069144575020498</v>
      </c>
      <c r="L87" s="11">
        <v>91.971690810571715</v>
      </c>
      <c r="M87" s="11">
        <v>8.0283091894282865</v>
      </c>
      <c r="N87" s="11"/>
      <c r="Q87" s="11"/>
    </row>
    <row r="88" spans="1:17" x14ac:dyDescent="0.25">
      <c r="A88" t="s">
        <v>31</v>
      </c>
      <c r="B88">
        <v>2023</v>
      </c>
      <c r="C88">
        <v>32684</v>
      </c>
      <c r="D88" s="12">
        <v>30663</v>
      </c>
      <c r="E88">
        <v>2021</v>
      </c>
      <c r="F88" s="11">
        <f>C88/Popolazione_P_BI!$D88*1000</f>
        <v>17.699460091735666</v>
      </c>
      <c r="G88" s="11">
        <f>D88/Popolazione_P_BI!$D88*1000</f>
        <v>16.605022175770735</v>
      </c>
      <c r="H88" s="11">
        <f>E88/Popolazione_P_BI!$D88*1000</f>
        <v>1.0944379159649305</v>
      </c>
      <c r="I88" s="11">
        <v>1.3442052022764792</v>
      </c>
      <c r="J88" s="11">
        <v>1.386252935214161</v>
      </c>
      <c r="K88" s="11">
        <v>0.92056117336248522</v>
      </c>
      <c r="L88" s="11">
        <v>93.816546322359557</v>
      </c>
      <c r="M88" s="11">
        <v>6.1834536776404363</v>
      </c>
      <c r="N88" s="11"/>
      <c r="Q88" s="11"/>
    </row>
    <row r="89" spans="1:17" x14ac:dyDescent="0.25">
      <c r="A89" t="s">
        <v>32</v>
      </c>
      <c r="B89">
        <v>2023</v>
      </c>
      <c r="C89">
        <v>75625</v>
      </c>
      <c r="D89" s="12">
        <v>68936</v>
      </c>
      <c r="E89">
        <v>6689</v>
      </c>
      <c r="F89" s="11">
        <f>C89/Popolazione_P_BI!$D89*1000</f>
        <v>13.481507204873987</v>
      </c>
      <c r="G89" s="11">
        <f>D89/Popolazione_P_BI!$D89*1000</f>
        <v>12.289073463473629</v>
      </c>
      <c r="H89" s="11">
        <f>E89/Popolazione_P_BI!$D89*1000</f>
        <v>1.1924337414003583</v>
      </c>
      <c r="I89" s="11">
        <v>3.1102532866894732</v>
      </c>
      <c r="J89" s="11">
        <v>3.1165486854490236</v>
      </c>
      <c r="K89" s="11">
        <v>3.0468251799216546</v>
      </c>
      <c r="L89" s="11">
        <v>91.155041322314048</v>
      </c>
      <c r="M89" s="11">
        <v>8.8449586776859501</v>
      </c>
      <c r="N89" s="11"/>
      <c r="Q89" s="11"/>
    </row>
    <row r="90" spans="1:17" x14ac:dyDescent="0.25">
      <c r="A90" t="s">
        <v>19</v>
      </c>
      <c r="B90">
        <v>2023</v>
      </c>
      <c r="C90">
        <v>200462</v>
      </c>
      <c r="D90" s="12">
        <v>184845</v>
      </c>
      <c r="E90">
        <v>15617</v>
      </c>
      <c r="F90" s="11">
        <f>C90/Popolazione_P_BI!$D90*1000</f>
        <v>45.17374117142279</v>
      </c>
      <c r="G90" s="11">
        <f>D90/Popolazione_P_BI!$D90*1000</f>
        <v>41.654479087466179</v>
      </c>
      <c r="H90" s="11">
        <f>E90/Popolazione_P_BI!$D90*1000</f>
        <v>3.5192620839566087</v>
      </c>
      <c r="I90" s="11">
        <v>8.2444640576045636</v>
      </c>
      <c r="J90" s="11">
        <v>8.3567140791723453</v>
      </c>
      <c r="K90" s="11">
        <v>7.1135100665026876</v>
      </c>
      <c r="L90" s="11">
        <v>92.209496064091951</v>
      </c>
      <c r="M90" s="11">
        <v>7.7905039359080526</v>
      </c>
      <c r="N90" s="11"/>
      <c r="Q90" s="11"/>
    </row>
    <row r="91" spans="1:17" x14ac:dyDescent="0.25">
      <c r="A91" t="s">
        <v>20</v>
      </c>
      <c r="B91">
        <v>2023</v>
      </c>
      <c r="C91">
        <v>45308</v>
      </c>
      <c r="D91" s="12">
        <v>41676</v>
      </c>
      <c r="E91">
        <v>3632</v>
      </c>
      <c r="F91" s="11">
        <f>C91/Popolazione_P_BI!$D91*1000</f>
        <v>37.938518632645817</v>
      </c>
      <c r="G91" s="11">
        <f>D91/Popolazione_P_BI!$D91*1000</f>
        <v>34.897274267991236</v>
      </c>
      <c r="H91" s="11">
        <f>E91/Popolazione_P_BI!$D91*1000</f>
        <v>3.0412443646545775</v>
      </c>
      <c r="I91" s="11">
        <v>1.8633964418291127</v>
      </c>
      <c r="J91" s="11">
        <v>1.8841430169254598</v>
      </c>
      <c r="K91" s="11">
        <v>1.654368224469345</v>
      </c>
      <c r="L91" s="11">
        <v>91.983755628145133</v>
      </c>
      <c r="M91" s="11">
        <v>8.0162443718548602</v>
      </c>
      <c r="N91" s="11"/>
      <c r="Q91" s="11"/>
    </row>
    <row r="92" spans="1:17" x14ac:dyDescent="0.25">
      <c r="A92" t="s">
        <v>6</v>
      </c>
      <c r="B92">
        <v>2023</v>
      </c>
      <c r="C92">
        <v>273264</v>
      </c>
      <c r="D92" s="12">
        <v>248440</v>
      </c>
      <c r="E92">
        <v>24824</v>
      </c>
      <c r="F92" s="11">
        <f>C92/Popolazione_P_BI!$D92*1000</f>
        <v>47.768950322137648</v>
      </c>
      <c r="G92" s="11">
        <f>D92/Popolazione_P_BI!$D92*1000</f>
        <v>43.429496816382247</v>
      </c>
      <c r="H92" s="11">
        <f>E92/Popolazione_P_BI!$D92*1000</f>
        <v>4.3394535057554044</v>
      </c>
      <c r="I92" s="11">
        <v>11.238614930696359</v>
      </c>
      <c r="J92" s="11">
        <v>11.231799863829572</v>
      </c>
      <c r="K92" s="11">
        <v>11.307278855789377</v>
      </c>
      <c r="L92" s="11">
        <v>90.915744481527028</v>
      </c>
      <c r="M92" s="11">
        <v>9.0842555184729772</v>
      </c>
      <c r="N92" s="11"/>
      <c r="Q92" s="11"/>
    </row>
    <row r="93" spans="1:17" x14ac:dyDescent="0.25">
      <c r="A93" t="s">
        <v>25</v>
      </c>
      <c r="B93">
        <v>2023</v>
      </c>
      <c r="C93">
        <v>56257</v>
      </c>
      <c r="D93" s="12">
        <v>53245</v>
      </c>
      <c r="E93">
        <v>3012</v>
      </c>
      <c r="F93" s="11">
        <f>C93/Popolazione_P_BI!$D93*1000</f>
        <v>37.314709916717298</v>
      </c>
      <c r="G93" s="11">
        <f>D93/Popolazione_P_BI!$D93*1000</f>
        <v>35.316880201852442</v>
      </c>
      <c r="H93" s="11">
        <f>E93/Popolazione_P_BI!$D93*1000</f>
        <v>1.9978297148648614</v>
      </c>
      <c r="I93" s="11">
        <v>2.3136994267674669</v>
      </c>
      <c r="J93" s="11">
        <v>2.4071694725068649</v>
      </c>
      <c r="K93" s="11">
        <v>1.3719595517901064</v>
      </c>
      <c r="L93" s="11">
        <v>94.645999608937558</v>
      </c>
      <c r="M93" s="11">
        <v>5.3540003910624456</v>
      </c>
      <c r="N93" s="11"/>
      <c r="Q93" s="11"/>
    </row>
    <row r="94" spans="1:17" x14ac:dyDescent="0.25">
      <c r="A94" t="s">
        <v>26</v>
      </c>
      <c r="B94">
        <v>2023</v>
      </c>
      <c r="C94">
        <v>489121</v>
      </c>
      <c r="D94" s="12">
        <v>444816</v>
      </c>
      <c r="E94">
        <v>44305</v>
      </c>
      <c r="F94" s="11">
        <f>C94/Popolazione_P_BI!$D94*1000</f>
        <v>49.027269959862714</v>
      </c>
      <c r="G94" s="11">
        <f>D94/Popolazione_P_BI!$D94*1000</f>
        <v>44.586337766046213</v>
      </c>
      <c r="H94" s="11">
        <f>E94/Popolazione_P_BI!$D94*1000</f>
        <v>4.4409321938164936</v>
      </c>
      <c r="I94" s="11">
        <v>20.116234021009475</v>
      </c>
      <c r="J94" s="11">
        <v>20.109822444973492</v>
      </c>
      <c r="K94" s="11">
        <v>20.180832650086543</v>
      </c>
      <c r="L94" s="11">
        <v>90.941914168477737</v>
      </c>
      <c r="M94" s="11">
        <v>9.058085831522261</v>
      </c>
      <c r="N94" s="11"/>
      <c r="Q94" s="11"/>
    </row>
    <row r="95" spans="1:17" x14ac:dyDescent="0.25">
      <c r="A95" t="s">
        <v>10</v>
      </c>
      <c r="B95">
        <v>2023</v>
      </c>
      <c r="C95">
        <v>42965</v>
      </c>
      <c r="D95" s="12">
        <v>38934</v>
      </c>
      <c r="E95">
        <v>4031</v>
      </c>
      <c r="F95" s="11">
        <f>C95/Popolazione_P_BI!$D95*1000</f>
        <v>28.946343658753161</v>
      </c>
      <c r="G95" s="11">
        <f>D95/Popolazione_P_BI!$D95*1000</f>
        <v>26.230581729544877</v>
      </c>
      <c r="H95" s="11">
        <f>E95/Popolazione_P_BI!$D95*1000</f>
        <v>2.7157619292082855</v>
      </c>
      <c r="I95" s="11">
        <v>1.767035140001497</v>
      </c>
      <c r="J95" s="11">
        <v>1.760179101184755</v>
      </c>
      <c r="K95" s="11">
        <v>1.8361118702742096</v>
      </c>
      <c r="L95" s="11">
        <v>90.617944838822297</v>
      </c>
      <c r="M95" s="11">
        <v>9.3820551611777034</v>
      </c>
      <c r="N95" s="11"/>
      <c r="Q95" s="11"/>
    </row>
    <row r="96" spans="1:17" x14ac:dyDescent="0.25">
      <c r="A96" t="s">
        <v>33</v>
      </c>
      <c r="B96">
        <v>2023</v>
      </c>
      <c r="C96">
        <v>4893</v>
      </c>
      <c r="D96" s="12">
        <v>4475</v>
      </c>
      <c r="E96">
        <v>418</v>
      </c>
      <c r="F96" s="11">
        <f>C96/Popolazione_P_BI!$D96*1000</f>
        <v>16.835491817944096</v>
      </c>
      <c r="G96" s="11">
        <f>D96/Popolazione_P_BI!$D96*1000</f>
        <v>15.397266684099698</v>
      </c>
      <c r="H96" s="11">
        <f>E96/Popolazione_P_BI!$D96*1000</f>
        <v>1.4382251338443965</v>
      </c>
      <c r="I96" s="11">
        <v>0.20123595810607064</v>
      </c>
      <c r="J96" s="11">
        <v>0.20231164220993933</v>
      </c>
      <c r="K96" s="11">
        <v>0.19039810512890587</v>
      </c>
      <c r="L96" s="11">
        <v>91.457183731861846</v>
      </c>
      <c r="M96" s="11">
        <v>8.5428162681381572</v>
      </c>
      <c r="N96" s="11"/>
      <c r="Q96" s="11"/>
    </row>
    <row r="97" spans="1:17" x14ac:dyDescent="0.25">
      <c r="A97" t="s">
        <v>21</v>
      </c>
      <c r="B97">
        <v>2023</v>
      </c>
      <c r="C97">
        <v>219416</v>
      </c>
      <c r="D97" s="12">
        <v>204834</v>
      </c>
      <c r="E97">
        <v>14582</v>
      </c>
      <c r="F97" s="11">
        <f>C97/Popolazione_P_BI!$D97*1000</f>
        <v>51.610887927155389</v>
      </c>
      <c r="G97" s="11">
        <f>D97/Popolazione_P_BI!$D97*1000</f>
        <v>48.180919430082341</v>
      </c>
      <c r="H97" s="11">
        <f>E97/Popolazione_P_BI!$D97*1000</f>
        <v>3.4299684970730477</v>
      </c>
      <c r="I97" s="11">
        <v>9.0239912086248921</v>
      </c>
      <c r="J97" s="11">
        <v>9.2604028872470874</v>
      </c>
      <c r="K97" s="11">
        <v>6.6420697822720243</v>
      </c>
      <c r="L97" s="11">
        <v>93.354176541364353</v>
      </c>
      <c r="M97" s="11">
        <v>6.6458234586356513</v>
      </c>
      <c r="N97" s="11"/>
      <c r="Q97" s="11"/>
    </row>
    <row r="98" spans="1:17" x14ac:dyDescent="0.25">
      <c r="A98" t="s">
        <v>34</v>
      </c>
      <c r="B98">
        <v>2023</v>
      </c>
      <c r="C98">
        <v>61273</v>
      </c>
      <c r="D98" s="12">
        <v>56572</v>
      </c>
      <c r="E98">
        <v>4701</v>
      </c>
      <c r="F98" s="11">
        <f>C98/Popolazione_P_BI!$D98*1000</f>
        <v>15.680135773551745</v>
      </c>
      <c r="G98" s="11">
        <f>D98/Popolazione_P_BI!$D98*1000</f>
        <v>14.477121097079779</v>
      </c>
      <c r="H98" s="11">
        <f>E98/Popolazione_P_BI!$D98*1000</f>
        <v>1.2030146764719656</v>
      </c>
      <c r="I98" s="11">
        <v>2.5199940447646161</v>
      </c>
      <c r="J98" s="11">
        <v>2.5575808319778077</v>
      </c>
      <c r="K98" s="11">
        <v>2.1412954359114513</v>
      </c>
      <c r="L98" s="11">
        <v>92.32777895647348</v>
      </c>
      <c r="M98" s="11">
        <v>7.6722210435265126</v>
      </c>
      <c r="N98" s="11"/>
      <c r="Q98" s="11"/>
    </row>
    <row r="99" spans="1:17" x14ac:dyDescent="0.25">
      <c r="A99" t="s">
        <v>14</v>
      </c>
      <c r="B99">
        <v>2023</v>
      </c>
      <c r="C99">
        <v>34412</v>
      </c>
      <c r="D99" s="12">
        <v>31415</v>
      </c>
      <c r="E99">
        <v>2997</v>
      </c>
      <c r="F99" s="11">
        <f>C99/Popolazione_P_BI!$D99*1000</f>
        <v>21.805333600313279</v>
      </c>
      <c r="G99" s="11">
        <f>D99/Popolazione_P_BI!$D99*1000</f>
        <v>19.906269762113265</v>
      </c>
      <c r="H99" s="11">
        <f>E99/Popolazione_P_BI!$D99*1000</f>
        <v>1.8990638382000145</v>
      </c>
      <c r="I99" s="11">
        <v>1.4152732046487027</v>
      </c>
      <c r="J99" s="11">
        <v>1.4202503329665352</v>
      </c>
      <c r="K99" s="11">
        <v>1.3651270839027057</v>
      </c>
      <c r="L99" s="11">
        <v>91.290828780657904</v>
      </c>
      <c r="M99" s="11">
        <v>8.7091712193420907</v>
      </c>
      <c r="N99" s="11"/>
      <c r="Q99" s="11"/>
    </row>
    <row r="100" spans="1:17" x14ac:dyDescent="0.25">
      <c r="A100" t="s">
        <v>15</v>
      </c>
      <c r="B100">
        <v>2023</v>
      </c>
      <c r="C100">
        <v>81231</v>
      </c>
      <c r="D100" s="12">
        <v>74329</v>
      </c>
      <c r="E100">
        <v>6902</v>
      </c>
      <c r="F100" s="11">
        <f>C100/Popolazione_P_BI!$D100*1000</f>
        <v>16.873853348223186</v>
      </c>
      <c r="G100" s="11">
        <f>D100/Popolazione_P_BI!$D100*1000</f>
        <v>15.440123173666228</v>
      </c>
      <c r="H100" s="11">
        <f>E100/Popolazione_P_BI!$D100*1000</f>
        <v>1.4337301745569602</v>
      </c>
      <c r="I100" s="11">
        <v>3.3408130212373237</v>
      </c>
      <c r="J100" s="11">
        <v>3.3603624701279511</v>
      </c>
      <c r="K100" s="11">
        <v>3.1438462239227478</v>
      </c>
      <c r="L100" s="11">
        <v>91.503243835481527</v>
      </c>
      <c r="M100" s="11">
        <v>8.496756164518473</v>
      </c>
      <c r="N100" s="11"/>
      <c r="Q100" s="11"/>
    </row>
    <row r="101" spans="1:17" x14ac:dyDescent="0.25">
      <c r="A101" t="s">
        <v>11</v>
      </c>
      <c r="B101">
        <v>2023</v>
      </c>
      <c r="C101">
        <v>236340</v>
      </c>
      <c r="D101" s="12">
        <v>215093</v>
      </c>
      <c r="E101">
        <v>21247</v>
      </c>
      <c r="F101" s="11">
        <f>C101/Popolazione_P_BI!$D101*1000</f>
        <v>64.538838404677676</v>
      </c>
      <c r="G101" s="11">
        <f>D101/Popolazione_P_BI!$D101*1000</f>
        <v>58.736787547505024</v>
      </c>
      <c r="H101" s="11">
        <f>E101/Popolazione_P_BI!$D101*1000</f>
        <v>5.8020508571726612</v>
      </c>
      <c r="I101" s="11">
        <v>9.7200299077843315</v>
      </c>
      <c r="J101" s="11">
        <v>9.7242051525949691</v>
      </c>
      <c r="K101" s="11">
        <v>9.6779630135738355</v>
      </c>
      <c r="L101" s="11">
        <v>91.009985613946014</v>
      </c>
      <c r="M101" s="11">
        <v>8.9900143860539909</v>
      </c>
      <c r="N101" s="11"/>
      <c r="Q101" s="11"/>
    </row>
    <row r="102" spans="1:17" x14ac:dyDescent="0.25">
      <c r="A102" t="s">
        <v>22</v>
      </c>
      <c r="B102">
        <v>2023</v>
      </c>
      <c r="C102">
        <v>240441</v>
      </c>
      <c r="D102" s="12">
        <v>204695</v>
      </c>
      <c r="E102">
        <v>35746</v>
      </c>
      <c r="F102" s="11">
        <f>C102/Popolazione_P_BI!$D102*1000</f>
        <v>223.22105792824166</v>
      </c>
      <c r="G102" s="11">
        <f>D102/Popolazione_P_BI!$D102*1000</f>
        <v>190.03512068499725</v>
      </c>
      <c r="H102" s="11">
        <f>E102/Popolazione_P_BI!$D102*1000</f>
        <v>33.185937243244396</v>
      </c>
      <c r="I102" s="11">
        <v>9.8886930314698009</v>
      </c>
      <c r="J102" s="11">
        <v>9.2541187937795613</v>
      </c>
      <c r="K102" s="11">
        <v>16.282226473535573</v>
      </c>
      <c r="L102" s="11">
        <v>85.133151168062014</v>
      </c>
      <c r="M102" s="11">
        <v>14.866848831937981</v>
      </c>
      <c r="N102" s="11"/>
      <c r="Q102" s="11"/>
    </row>
    <row r="103" spans="1:17" x14ac:dyDescent="0.25">
      <c r="A103" t="s">
        <v>12</v>
      </c>
      <c r="B103">
        <v>2023</v>
      </c>
      <c r="C103">
        <v>25163</v>
      </c>
      <c r="D103" s="12">
        <v>23050</v>
      </c>
      <c r="E103">
        <v>2113</v>
      </c>
      <c r="F103" s="11">
        <f>C103/Popolazione_P_BI!$D103*1000</f>
        <v>29.382057829980372</v>
      </c>
      <c r="G103" s="11">
        <f>D103/Popolazione_P_BI!$D103*1000</f>
        <v>26.914772999286551</v>
      </c>
      <c r="H103" s="11">
        <f>E103/Popolazione_P_BI!$D103*1000</f>
        <v>2.4672848306938171</v>
      </c>
      <c r="I103" s="11">
        <v>1.0348866572293185</v>
      </c>
      <c r="J103" s="11">
        <v>1.0420744922768943</v>
      </c>
      <c r="K103" s="11">
        <v>0.96246697640521084</v>
      </c>
      <c r="L103" s="11">
        <v>91.602750069546559</v>
      </c>
      <c r="M103" s="11">
        <v>8.3972499304534427</v>
      </c>
      <c r="N103" s="11"/>
      <c r="Q103" s="11"/>
    </row>
    <row r="104" spans="1:17" x14ac:dyDescent="0.25">
      <c r="A104" t="s">
        <v>27</v>
      </c>
      <c r="B104">
        <v>2023</v>
      </c>
      <c r="C104">
        <v>67020</v>
      </c>
      <c r="D104" s="12">
        <v>62677</v>
      </c>
      <c r="E104">
        <v>4343</v>
      </c>
      <c r="F104" s="11">
        <f>C104/Popolazione_P_BI!$D104*1000</f>
        <v>544.30276943068304</v>
      </c>
      <c r="G104" s="11">
        <f>D104/Popolazione_P_BI!$D104*1000</f>
        <v>509.03110533582395</v>
      </c>
      <c r="H104" s="11">
        <f>E104/Popolazione_P_BI!$D104*1000</f>
        <v>35.271664094859091</v>
      </c>
      <c r="I104" s="11">
        <v>2.7563527308949221</v>
      </c>
      <c r="J104" s="11">
        <v>2.833583642188239</v>
      </c>
      <c r="K104" s="11">
        <v>1.978227202332149</v>
      </c>
      <c r="L104" s="11">
        <v>93.519844822441058</v>
      </c>
      <c r="M104" s="11">
        <v>6.4801551775589372</v>
      </c>
      <c r="N104" s="11"/>
      <c r="Q104" s="11"/>
    </row>
    <row r="105" spans="1:17" x14ac:dyDescent="0.25">
      <c r="A105" t="s">
        <v>23</v>
      </c>
      <c r="B105">
        <v>2023</v>
      </c>
      <c r="C105">
        <v>202401</v>
      </c>
      <c r="D105" s="12">
        <v>183762</v>
      </c>
      <c r="E105">
        <v>18639</v>
      </c>
      <c r="F105" s="11">
        <f>C105/Popolazione_P_BI!$D105*1000</f>
        <v>41.736011545806392</v>
      </c>
      <c r="G105" s="11">
        <f>D105/Popolazione_P_BI!$D105*1000</f>
        <v>37.892564531205252</v>
      </c>
      <c r="H105" s="11">
        <f>E105/Popolazione_P_BI!$D105*1000</f>
        <v>3.8434470146011397</v>
      </c>
      <c r="I105" s="11">
        <v>8.3242099236923774</v>
      </c>
      <c r="J105" s="11">
        <v>8.3077524012922623</v>
      </c>
      <c r="K105" s="11">
        <v>8.4900245968843944</v>
      </c>
      <c r="L105" s="11">
        <v>90.791053403886337</v>
      </c>
      <c r="M105" s="11">
        <v>9.2089465961136554</v>
      </c>
      <c r="N105" s="11"/>
      <c r="Q105" s="11"/>
    </row>
    <row r="106" spans="1:17" x14ac:dyDescent="0.25">
      <c r="A106" t="s">
        <v>60</v>
      </c>
      <c r="B106">
        <v>2023</v>
      </c>
      <c r="C106">
        <v>2431474</v>
      </c>
      <c r="D106" s="12">
        <v>2211934</v>
      </c>
      <c r="E106">
        <v>219540</v>
      </c>
      <c r="F106" s="11">
        <f>C106/Popolazione_P_BI!$D106*1000</f>
        <v>41.213378919450776</v>
      </c>
      <c r="G106" s="11">
        <f>D106/Popolazione_P_BI!$D106*1000</f>
        <v>37.49218543435645</v>
      </c>
      <c r="H106" s="11">
        <f>E106/Popolazione_P_BI!$D106*1000</f>
        <v>3.7211934850943185</v>
      </c>
      <c r="I106" s="11">
        <v>100</v>
      </c>
      <c r="J106" s="11">
        <v>100</v>
      </c>
      <c r="K106" s="11">
        <v>100</v>
      </c>
      <c r="L106" s="11">
        <v>90.970909004167837</v>
      </c>
      <c r="M106" s="11">
        <v>9.0290909958321581</v>
      </c>
      <c r="N106" s="11"/>
      <c r="Q106" s="11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4A596-29E1-4CF9-B594-4796898549CD}">
  <sheetPr>
    <tabColor rgb="FF00B0F0"/>
  </sheetPr>
  <dimension ref="A1:L86"/>
  <sheetViews>
    <sheetView workbookViewId="0">
      <selection activeCell="C1" sqref="C1"/>
    </sheetView>
  </sheetViews>
  <sheetFormatPr defaultRowHeight="15" x14ac:dyDescent="0.25"/>
  <cols>
    <col min="1" max="1" width="29.140625" bestFit="1" customWidth="1"/>
    <col min="2" max="2" width="5.7109375" bestFit="1" customWidth="1"/>
    <col min="3" max="3" width="20.7109375" bestFit="1" customWidth="1"/>
    <col min="4" max="4" width="24.42578125" bestFit="1" customWidth="1"/>
    <col min="5" max="5" width="26.5703125" bestFit="1" customWidth="1"/>
    <col min="6" max="6" width="32.7109375" bestFit="1" customWidth="1"/>
    <col min="7" max="7" width="27" bestFit="1" customWidth="1"/>
    <col min="8" max="8" width="24.85546875" bestFit="1" customWidth="1"/>
    <col min="9" max="9" width="20.7109375" bestFit="1" customWidth="1"/>
    <col min="10" max="13" width="20.7109375" customWidth="1"/>
  </cols>
  <sheetData>
    <row r="1" spans="1:12" x14ac:dyDescent="0.25">
      <c r="A1" t="s">
        <v>1</v>
      </c>
      <c r="B1" t="s">
        <v>36</v>
      </c>
      <c r="C1" t="s">
        <v>89</v>
      </c>
      <c r="D1" t="s">
        <v>95</v>
      </c>
      <c r="E1" t="s">
        <v>96</v>
      </c>
    </row>
    <row r="2" spans="1:12" x14ac:dyDescent="0.25">
      <c r="A2" t="s">
        <v>29</v>
      </c>
      <c r="B2">
        <v>2020</v>
      </c>
      <c r="C2" s="11">
        <v>90.145813734713073</v>
      </c>
      <c r="D2" s="11">
        <v>86.863468634686342</v>
      </c>
      <c r="E2" s="11">
        <v>161.49732620320856</v>
      </c>
      <c r="L2" s="11"/>
    </row>
    <row r="3" spans="1:12" x14ac:dyDescent="0.25">
      <c r="A3" t="s">
        <v>30</v>
      </c>
      <c r="B3">
        <v>2020</v>
      </c>
      <c r="C3" s="11">
        <v>139.25</v>
      </c>
      <c r="D3" s="11">
        <v>138.90374331550802</v>
      </c>
      <c r="E3" s="11">
        <v>144.23076923076923</v>
      </c>
      <c r="L3" s="11"/>
    </row>
    <row r="4" spans="1:12" x14ac:dyDescent="0.25">
      <c r="A4" t="s">
        <v>31</v>
      </c>
      <c r="B4">
        <v>2020</v>
      </c>
      <c r="C4" s="11">
        <v>108.0672268907563</v>
      </c>
      <c r="D4" s="11">
        <v>105.34965034965036</v>
      </c>
      <c r="E4" s="11">
        <v>175.6521739130435</v>
      </c>
      <c r="L4" s="11"/>
    </row>
    <row r="5" spans="1:12" x14ac:dyDescent="0.25">
      <c r="A5" t="s">
        <v>32</v>
      </c>
      <c r="B5">
        <v>2020</v>
      </c>
      <c r="C5" s="11">
        <v>111.14153934851542</v>
      </c>
      <c r="D5" s="11">
        <v>109.5596133190118</v>
      </c>
      <c r="E5" s="11">
        <v>135.62945368171023</v>
      </c>
      <c r="L5" s="11"/>
    </row>
    <row r="6" spans="1:12" x14ac:dyDescent="0.25">
      <c r="A6" t="s">
        <v>19</v>
      </c>
      <c r="B6">
        <v>2020</v>
      </c>
      <c r="C6" s="11">
        <v>53.507244955500532</v>
      </c>
      <c r="D6" s="11">
        <v>50.56440310867626</v>
      </c>
      <c r="E6" s="11">
        <v>128.40466926070039</v>
      </c>
      <c r="L6" s="11"/>
    </row>
    <row r="7" spans="1:12" x14ac:dyDescent="0.25">
      <c r="A7" t="s">
        <v>20</v>
      </c>
      <c r="B7">
        <v>2020</v>
      </c>
      <c r="C7" s="11">
        <v>80.241888591696707</v>
      </c>
      <c r="D7" s="11">
        <v>75.357575757575759</v>
      </c>
      <c r="E7" s="11">
        <v>195.70200573065904</v>
      </c>
      <c r="L7" s="11"/>
    </row>
    <row r="8" spans="1:12" x14ac:dyDescent="0.25">
      <c r="A8" t="s">
        <v>6</v>
      </c>
      <c r="B8">
        <v>2020</v>
      </c>
      <c r="C8" s="11">
        <v>60.397480451781064</v>
      </c>
      <c r="D8" s="11">
        <v>56.76509881605012</v>
      </c>
      <c r="E8" s="11">
        <v>120.44935262757043</v>
      </c>
      <c r="L8" s="11"/>
    </row>
    <row r="9" spans="1:12" x14ac:dyDescent="0.25">
      <c r="A9" t="s">
        <v>25</v>
      </c>
      <c r="B9">
        <v>2020</v>
      </c>
      <c r="C9" s="11">
        <v>97.383954923530993</v>
      </c>
      <c r="D9" s="11">
        <v>95.913226032190352</v>
      </c>
      <c r="E9" s="11">
        <v>131.39158576051778</v>
      </c>
      <c r="L9" s="11"/>
    </row>
    <row r="10" spans="1:12" x14ac:dyDescent="0.25">
      <c r="A10" t="s">
        <v>26</v>
      </c>
      <c r="B10">
        <v>2020</v>
      </c>
      <c r="C10" s="11">
        <v>54.340545214219695</v>
      </c>
      <c r="D10" s="11">
        <v>49.940517446491562</v>
      </c>
      <c r="E10" s="11">
        <v>161.91198786039453</v>
      </c>
      <c r="L10" s="11"/>
    </row>
    <row r="11" spans="1:12" x14ac:dyDescent="0.25">
      <c r="A11" t="s">
        <v>10</v>
      </c>
      <c r="B11">
        <v>2020</v>
      </c>
      <c r="C11" s="11">
        <v>87.601983682610779</v>
      </c>
      <c r="D11" s="11">
        <v>82.937437269989971</v>
      </c>
      <c r="E11" s="11">
        <v>189.74358974358972</v>
      </c>
      <c r="L11" s="11"/>
    </row>
    <row r="12" spans="1:12" x14ac:dyDescent="0.25">
      <c r="A12" t="s">
        <v>33</v>
      </c>
      <c r="B12">
        <v>2020</v>
      </c>
      <c r="C12" s="11">
        <v>98.320895522388057</v>
      </c>
      <c r="D12" s="11">
        <v>95.91439688715954</v>
      </c>
      <c r="E12" s="11">
        <v>154.54545454545453</v>
      </c>
      <c r="L12" s="11"/>
    </row>
    <row r="13" spans="1:12" x14ac:dyDescent="0.25">
      <c r="A13" t="s">
        <v>21</v>
      </c>
      <c r="B13">
        <v>2020</v>
      </c>
      <c r="C13" s="11">
        <v>80.739402953362372</v>
      </c>
      <c r="D13" s="11">
        <v>75.518332402754524</v>
      </c>
      <c r="E13" s="11">
        <v>182.82387190684133</v>
      </c>
      <c r="L13" s="11"/>
    </row>
    <row r="14" spans="1:12" x14ac:dyDescent="0.25">
      <c r="A14" t="s">
        <v>34</v>
      </c>
      <c r="B14">
        <v>2020</v>
      </c>
      <c r="C14" s="11">
        <v>95.718134127321704</v>
      </c>
      <c r="D14" s="11">
        <v>93.59488779907862</v>
      </c>
      <c r="E14" s="11">
        <v>139.81481481481481</v>
      </c>
      <c r="L14" s="11"/>
    </row>
    <row r="15" spans="1:12" x14ac:dyDescent="0.25">
      <c r="A15" t="s">
        <v>14</v>
      </c>
      <c r="B15">
        <v>2020</v>
      </c>
      <c r="C15" s="11">
        <v>88.251165072357125</v>
      </c>
      <c r="D15" s="11">
        <v>81.61610878661088</v>
      </c>
      <c r="E15" s="11">
        <v>188.53754940711462</v>
      </c>
      <c r="L15" s="11"/>
    </row>
    <row r="16" spans="1:12" x14ac:dyDescent="0.25">
      <c r="A16" t="s">
        <v>15</v>
      </c>
      <c r="B16">
        <v>2020</v>
      </c>
      <c r="C16" s="11">
        <v>101.53733528550512</v>
      </c>
      <c r="D16" s="11">
        <v>99.34244455905106</v>
      </c>
      <c r="E16" s="11">
        <v>140.22727272727275</v>
      </c>
      <c r="L16" s="11"/>
    </row>
    <row r="17" spans="1:12" x14ac:dyDescent="0.25">
      <c r="A17" t="s">
        <v>11</v>
      </c>
      <c r="B17">
        <v>2020</v>
      </c>
      <c r="C17" s="11">
        <v>75.460208255857196</v>
      </c>
      <c r="D17" s="11">
        <v>74.224598930481278</v>
      </c>
      <c r="E17" s="11">
        <v>83.677098150782356</v>
      </c>
      <c r="L17" s="11"/>
    </row>
    <row r="18" spans="1:12" x14ac:dyDescent="0.25">
      <c r="A18" t="s">
        <v>22</v>
      </c>
      <c r="B18">
        <v>2020</v>
      </c>
      <c r="C18" s="11">
        <v>68.324157935239455</v>
      </c>
      <c r="D18" s="11">
        <v>41.880038982900679</v>
      </c>
      <c r="E18" s="11">
        <v>121.56617909382803</v>
      </c>
      <c r="L18" s="11"/>
    </row>
    <row r="19" spans="1:12" x14ac:dyDescent="0.25">
      <c r="A19" t="s">
        <v>12</v>
      </c>
      <c r="B19">
        <v>2020</v>
      </c>
      <c r="C19" s="11">
        <v>79.935275080906152</v>
      </c>
      <c r="D19" s="11">
        <v>77.449699503527569</v>
      </c>
      <c r="E19" s="11">
        <v>130</v>
      </c>
      <c r="L19" s="11"/>
    </row>
    <row r="20" spans="1:12" x14ac:dyDescent="0.25">
      <c r="A20" t="s">
        <v>27</v>
      </c>
      <c r="B20">
        <v>2020</v>
      </c>
      <c r="C20" s="11">
        <v>170.42471042471044</v>
      </c>
      <c r="D20" s="11">
        <v>164.27990235964199</v>
      </c>
      <c r="E20" s="11">
        <v>284.84848484848487</v>
      </c>
      <c r="L20" s="11"/>
    </row>
    <row r="21" spans="1:12" x14ac:dyDescent="0.25">
      <c r="A21" t="s">
        <v>23</v>
      </c>
      <c r="B21">
        <v>2020</v>
      </c>
      <c r="C21" s="11">
        <v>57.660508819705115</v>
      </c>
      <c r="D21" s="11">
        <v>54.303173462051966</v>
      </c>
      <c r="E21" s="11">
        <v>129.78488692774408</v>
      </c>
      <c r="L21" s="11"/>
    </row>
    <row r="22" spans="1:12" x14ac:dyDescent="0.25">
      <c r="A22" t="s">
        <v>60</v>
      </c>
      <c r="B22">
        <v>2020</v>
      </c>
      <c r="C22" s="11">
        <v>66.754455689400388</v>
      </c>
      <c r="D22" s="11">
        <v>62.217546208842442</v>
      </c>
      <c r="E22" s="11">
        <v>133.54012671594509</v>
      </c>
      <c r="L22" s="11"/>
    </row>
    <row r="23" spans="1:12" x14ac:dyDescent="0.25">
      <c r="A23" t="s">
        <v>29</v>
      </c>
      <c r="B23">
        <v>2021</v>
      </c>
      <c r="C23" s="11">
        <v>102.52319109461968</v>
      </c>
      <c r="D23" s="11">
        <v>97.827804107424967</v>
      </c>
      <c r="E23" s="11">
        <v>175.46012269938652</v>
      </c>
      <c r="L23" s="11"/>
    </row>
    <row r="24" spans="1:12" x14ac:dyDescent="0.25">
      <c r="A24" t="s">
        <v>30</v>
      </c>
      <c r="B24">
        <v>2021</v>
      </c>
      <c r="C24" s="11">
        <v>131.87042842215254</v>
      </c>
      <c r="D24" s="11">
        <v>126.69278119753777</v>
      </c>
      <c r="E24" s="11">
        <v>204.7244094488189</v>
      </c>
      <c r="H24" s="11"/>
      <c r="I24" s="11"/>
      <c r="L24" s="11"/>
    </row>
    <row r="25" spans="1:12" x14ac:dyDescent="0.25">
      <c r="A25" t="s">
        <v>31</v>
      </c>
      <c r="B25">
        <v>2021</v>
      </c>
      <c r="C25" s="11">
        <v>136.76898222940227</v>
      </c>
      <c r="D25" s="11">
        <v>133.83279414268688</v>
      </c>
      <c r="E25" s="11">
        <v>191.16719242902209</v>
      </c>
      <c r="H25" s="11"/>
      <c r="I25" s="11"/>
      <c r="L25" s="11"/>
    </row>
    <row r="26" spans="1:12" x14ac:dyDescent="0.25">
      <c r="A26" t="s">
        <v>32</v>
      </c>
      <c r="B26">
        <v>2021</v>
      </c>
      <c r="C26" s="11">
        <v>128.58898218308417</v>
      </c>
      <c r="D26" s="11">
        <v>123.62890825217836</v>
      </c>
      <c r="E26" s="11">
        <v>196.875</v>
      </c>
      <c r="H26" s="11"/>
      <c r="I26" s="11"/>
      <c r="L26" s="11"/>
    </row>
    <row r="27" spans="1:12" x14ac:dyDescent="0.25">
      <c r="A27" t="s">
        <v>19</v>
      </c>
      <c r="B27">
        <v>2021</v>
      </c>
      <c r="C27" s="11">
        <v>60.835955343310275</v>
      </c>
      <c r="D27" s="11">
        <v>57.007226387314049</v>
      </c>
      <c r="E27" s="11">
        <v>125.07098239636569</v>
      </c>
      <c r="H27" s="11"/>
      <c r="I27" s="11"/>
      <c r="L27" s="11"/>
    </row>
    <row r="28" spans="1:12" x14ac:dyDescent="0.25">
      <c r="A28" t="s">
        <v>20</v>
      </c>
      <c r="B28">
        <v>2021</v>
      </c>
      <c r="C28" s="11">
        <v>67.591457513387965</v>
      </c>
      <c r="D28" s="11">
        <v>64.208197967788763</v>
      </c>
      <c r="E28" s="11">
        <v>115.01937984496125</v>
      </c>
      <c r="H28" s="11"/>
      <c r="I28" s="11"/>
      <c r="L28" s="11"/>
    </row>
    <row r="29" spans="1:12" x14ac:dyDescent="0.25">
      <c r="A29" t="s">
        <v>6</v>
      </c>
      <c r="B29">
        <v>2021</v>
      </c>
      <c r="C29" s="11">
        <v>73.824258263707392</v>
      </c>
      <c r="D29" s="11">
        <v>70.583913720650031</v>
      </c>
      <c r="E29" s="11">
        <v>111.91915702193815</v>
      </c>
      <c r="H29" s="11"/>
      <c r="I29" s="11"/>
      <c r="L29" s="11"/>
    </row>
    <row r="30" spans="1:12" x14ac:dyDescent="0.25">
      <c r="A30" t="s">
        <v>25</v>
      </c>
      <c r="B30">
        <v>2021</v>
      </c>
      <c r="C30" s="11">
        <v>93.250866580574993</v>
      </c>
      <c r="D30" s="11">
        <v>91.448778396913838</v>
      </c>
      <c r="E30" s="11">
        <v>128.53146853146853</v>
      </c>
      <c r="H30" s="11"/>
      <c r="I30" s="11"/>
      <c r="L30" s="11"/>
    </row>
    <row r="31" spans="1:12" x14ac:dyDescent="0.25">
      <c r="A31" t="s">
        <v>26</v>
      </c>
      <c r="B31">
        <v>2021</v>
      </c>
      <c r="C31" s="11">
        <v>66.144662876129274</v>
      </c>
      <c r="D31" s="11">
        <v>61.851210475842223</v>
      </c>
      <c r="E31" s="11">
        <v>126.23599845500193</v>
      </c>
      <c r="H31" s="11"/>
      <c r="I31" s="11"/>
      <c r="L31" s="11"/>
    </row>
    <row r="32" spans="1:12" x14ac:dyDescent="0.25">
      <c r="A32" t="s">
        <v>10</v>
      </c>
      <c r="B32">
        <v>2021</v>
      </c>
      <c r="C32" s="11">
        <v>84.684915153065575</v>
      </c>
      <c r="D32" s="11">
        <v>79.096561814191659</v>
      </c>
      <c r="E32" s="11">
        <v>161.94690265486727</v>
      </c>
      <c r="H32" s="11"/>
      <c r="I32" s="11"/>
      <c r="L32" s="11"/>
    </row>
    <row r="33" spans="1:12" x14ac:dyDescent="0.25">
      <c r="A33" t="s">
        <v>33</v>
      </c>
      <c r="B33">
        <v>2021</v>
      </c>
      <c r="C33" s="11">
        <v>116.18062088428975</v>
      </c>
      <c r="D33" s="11">
        <v>111.519364448858</v>
      </c>
      <c r="E33" s="11">
        <v>200</v>
      </c>
      <c r="H33" s="11"/>
      <c r="I33" s="11"/>
      <c r="L33" s="11"/>
    </row>
    <row r="34" spans="1:12" x14ac:dyDescent="0.25">
      <c r="A34" t="s">
        <v>21</v>
      </c>
      <c r="B34">
        <v>2021</v>
      </c>
      <c r="C34" s="11">
        <v>87.186269323458532</v>
      </c>
      <c r="D34" s="11">
        <v>84.263991686637112</v>
      </c>
      <c r="E34" s="11">
        <v>122.64539372104993</v>
      </c>
      <c r="H34" s="11"/>
      <c r="I34" s="11"/>
      <c r="L34" s="11"/>
    </row>
    <row r="35" spans="1:12" x14ac:dyDescent="0.25">
      <c r="A35" t="s">
        <v>34</v>
      </c>
      <c r="B35">
        <v>2021</v>
      </c>
      <c r="C35" s="11">
        <v>114.16256157635468</v>
      </c>
      <c r="D35" s="11">
        <v>109.3958701159131</v>
      </c>
      <c r="E35" s="11">
        <v>194.07979407979408</v>
      </c>
      <c r="H35" s="11"/>
      <c r="I35" s="11"/>
      <c r="L35" s="11"/>
    </row>
    <row r="36" spans="1:12" x14ac:dyDescent="0.25">
      <c r="A36" t="s">
        <v>14</v>
      </c>
      <c r="B36">
        <v>2021</v>
      </c>
      <c r="C36" s="11">
        <v>111.63517915309447</v>
      </c>
      <c r="D36" s="11">
        <v>110.07919366450685</v>
      </c>
      <c r="E36" s="11">
        <v>126.43835616438356</v>
      </c>
      <c r="H36" s="11"/>
      <c r="I36" s="11"/>
      <c r="L36" s="11"/>
    </row>
    <row r="37" spans="1:12" x14ac:dyDescent="0.25">
      <c r="A37" t="s">
        <v>15</v>
      </c>
      <c r="B37">
        <v>2021</v>
      </c>
      <c r="C37" s="11">
        <v>125.79004722121323</v>
      </c>
      <c r="D37" s="11">
        <v>121.20173339370028</v>
      </c>
      <c r="E37" s="11">
        <v>192.90444654683066</v>
      </c>
      <c r="H37" s="11"/>
      <c r="I37" s="11"/>
      <c r="L37" s="11"/>
    </row>
    <row r="38" spans="1:12" x14ac:dyDescent="0.25">
      <c r="A38" t="s">
        <v>11</v>
      </c>
      <c r="B38">
        <v>2021</v>
      </c>
      <c r="C38" s="11">
        <v>150.03046761160419</v>
      </c>
      <c r="D38" s="11">
        <v>157.49539594843463</v>
      </c>
      <c r="E38" s="11">
        <v>102.9428848015489</v>
      </c>
      <c r="H38" s="11"/>
      <c r="I38" s="11"/>
      <c r="L38" s="11"/>
    </row>
    <row r="39" spans="1:12" x14ac:dyDescent="0.25">
      <c r="A39" t="s">
        <v>22</v>
      </c>
      <c r="B39">
        <v>2021</v>
      </c>
      <c r="C39" s="11">
        <v>246.20362229646565</v>
      </c>
      <c r="D39" s="11">
        <v>369.39552891220183</v>
      </c>
      <c r="E39" s="11">
        <v>87.376217695837695</v>
      </c>
      <c r="H39" s="11"/>
      <c r="I39" s="11"/>
      <c r="L39" s="11"/>
    </row>
    <row r="40" spans="1:12" x14ac:dyDescent="0.25">
      <c r="A40" t="s">
        <v>12</v>
      </c>
      <c r="B40">
        <v>2021</v>
      </c>
      <c r="C40" s="11">
        <v>80.589374654122864</v>
      </c>
      <c r="D40" s="11">
        <v>76.218524517744072</v>
      </c>
      <c r="E40" s="11">
        <v>148.51258581235697</v>
      </c>
      <c r="H40" s="11"/>
      <c r="I40" s="11"/>
      <c r="L40" s="11"/>
    </row>
    <row r="41" spans="1:12" x14ac:dyDescent="0.25">
      <c r="A41" t="s">
        <v>27</v>
      </c>
      <c r="B41">
        <v>2021</v>
      </c>
      <c r="C41" s="11">
        <v>520.67390062821244</v>
      </c>
      <c r="D41" s="11">
        <v>518.7192118226601</v>
      </c>
      <c r="E41" s="11">
        <v>545.66929133858264</v>
      </c>
      <c r="H41" s="11"/>
      <c r="I41" s="11"/>
      <c r="L41" s="11"/>
    </row>
    <row r="42" spans="1:12" x14ac:dyDescent="0.25">
      <c r="A42" t="s">
        <v>23</v>
      </c>
      <c r="B42">
        <v>2021</v>
      </c>
      <c r="C42" s="11">
        <v>69.423005103946224</v>
      </c>
      <c r="D42" s="11">
        <v>63.617757662484607</v>
      </c>
      <c r="E42" s="11">
        <v>153.16850696111376</v>
      </c>
      <c r="H42" s="11"/>
      <c r="I42" s="11"/>
      <c r="L42" s="11"/>
    </row>
    <row r="43" spans="1:12" x14ac:dyDescent="0.25">
      <c r="A43" t="s">
        <v>60</v>
      </c>
      <c r="B43">
        <v>2021</v>
      </c>
      <c r="C43" s="11">
        <v>92.93630319885466</v>
      </c>
      <c r="D43" s="11">
        <v>90.057266254919583</v>
      </c>
      <c r="E43" s="11">
        <v>122.37419695171347</v>
      </c>
      <c r="H43" s="11"/>
      <c r="I43" s="11"/>
      <c r="L43" s="11"/>
    </row>
    <row r="44" spans="1:12" x14ac:dyDescent="0.25">
      <c r="A44" t="s">
        <v>29</v>
      </c>
      <c r="B44">
        <v>2022</v>
      </c>
      <c r="C44" s="11">
        <v>46.995236350311473</v>
      </c>
      <c r="D44" s="11">
        <v>46.782458241831371</v>
      </c>
      <c r="E44" s="11">
        <v>49.368968077208613</v>
      </c>
      <c r="G44" s="11"/>
      <c r="H44" s="11"/>
      <c r="I44" s="11"/>
      <c r="L44" s="11"/>
    </row>
    <row r="45" spans="1:12" x14ac:dyDescent="0.25">
      <c r="A45" t="s">
        <v>30</v>
      </c>
      <c r="B45">
        <v>2022</v>
      </c>
      <c r="C45" s="11">
        <v>43.240198287516904</v>
      </c>
      <c r="D45" s="11">
        <v>44.927178474450749</v>
      </c>
      <c r="E45" s="11">
        <v>25.581395348837212</v>
      </c>
      <c r="G45" s="11"/>
      <c r="H45" s="11"/>
      <c r="I45" s="11"/>
      <c r="L45" s="11"/>
    </row>
    <row r="46" spans="1:12" x14ac:dyDescent="0.25">
      <c r="A46" t="s">
        <v>31</v>
      </c>
      <c r="B46">
        <v>2022</v>
      </c>
      <c r="C46" s="11">
        <v>53.745906113537124</v>
      </c>
      <c r="D46" s="11">
        <v>54.132381853928493</v>
      </c>
      <c r="E46" s="11">
        <v>47.995666305525461</v>
      </c>
      <c r="G46" s="11"/>
      <c r="H46" s="11"/>
      <c r="I46" s="11"/>
      <c r="L46" s="11"/>
    </row>
    <row r="47" spans="1:12" x14ac:dyDescent="0.25">
      <c r="A47" t="s">
        <v>32</v>
      </c>
      <c r="B47">
        <v>2022</v>
      </c>
      <c r="C47" s="11">
        <v>54.076330406737142</v>
      </c>
      <c r="D47" s="11">
        <v>54.40227890376871</v>
      </c>
      <c r="E47" s="11">
        <v>50.696095076400681</v>
      </c>
      <c r="G47" s="11"/>
      <c r="H47" s="11"/>
      <c r="I47" s="11"/>
      <c r="L47" s="11"/>
    </row>
    <row r="48" spans="1:12" x14ac:dyDescent="0.25">
      <c r="A48" t="s">
        <v>19</v>
      </c>
      <c r="B48">
        <v>2022</v>
      </c>
      <c r="C48" s="11">
        <v>39.345190216581763</v>
      </c>
      <c r="D48" s="11">
        <v>39.710479229094361</v>
      </c>
      <c r="E48" s="11">
        <v>35.070013876624195</v>
      </c>
      <c r="G48" s="11"/>
      <c r="H48" s="11"/>
      <c r="I48" s="11"/>
      <c r="L48" s="11"/>
    </row>
    <row r="49" spans="1:12" x14ac:dyDescent="0.25">
      <c r="A49" t="s">
        <v>20</v>
      </c>
      <c r="B49">
        <v>2022</v>
      </c>
      <c r="C49" s="11">
        <v>32.881616939364768</v>
      </c>
      <c r="D49" s="11">
        <v>33.515743391143289</v>
      </c>
      <c r="E49" s="11">
        <v>26.092834610184767</v>
      </c>
      <c r="G49" s="11"/>
      <c r="H49" s="11"/>
      <c r="I49" s="11"/>
      <c r="L49" s="11"/>
    </row>
    <row r="50" spans="1:12" x14ac:dyDescent="0.25">
      <c r="A50" t="s">
        <v>6</v>
      </c>
      <c r="B50">
        <v>2022</v>
      </c>
      <c r="C50" s="11">
        <v>49.073727836465054</v>
      </c>
      <c r="D50" s="11">
        <v>49.663209757442118</v>
      </c>
      <c r="E50" s="11">
        <v>43.495272253015976</v>
      </c>
      <c r="G50" s="11"/>
      <c r="H50" s="11"/>
      <c r="I50" s="11"/>
      <c r="L50" s="11"/>
    </row>
    <row r="51" spans="1:12" x14ac:dyDescent="0.25">
      <c r="A51" t="s">
        <v>25</v>
      </c>
      <c r="B51">
        <v>2022</v>
      </c>
      <c r="C51" s="11">
        <v>42.767207118489083</v>
      </c>
      <c r="D51" s="11">
        <v>43.389678719355203</v>
      </c>
      <c r="E51" s="11">
        <v>32.558139534883722</v>
      </c>
      <c r="G51" s="11"/>
      <c r="H51" s="11"/>
      <c r="I51" s="11"/>
      <c r="L51" s="11"/>
    </row>
    <row r="52" spans="1:12" x14ac:dyDescent="0.25">
      <c r="A52" t="s">
        <v>26</v>
      </c>
      <c r="B52">
        <v>2022</v>
      </c>
      <c r="C52" s="11">
        <v>39.053410381325548</v>
      </c>
      <c r="D52" s="11">
        <v>39.543547947074067</v>
      </c>
      <c r="E52" s="11">
        <v>34.145716846643047</v>
      </c>
      <c r="G52" s="11"/>
      <c r="H52" s="11"/>
      <c r="I52" s="11"/>
      <c r="L52" s="11"/>
    </row>
    <row r="53" spans="1:12" x14ac:dyDescent="0.25">
      <c r="A53" t="s">
        <v>10</v>
      </c>
      <c r="B53">
        <v>2022</v>
      </c>
      <c r="C53" s="11">
        <v>45.216548157724631</v>
      </c>
      <c r="D53" s="11">
        <v>45.80312468089452</v>
      </c>
      <c r="E53" s="11">
        <v>39.671814671814673</v>
      </c>
      <c r="G53" s="11"/>
      <c r="H53" s="11"/>
      <c r="I53" s="11"/>
      <c r="L53" s="11"/>
    </row>
    <row r="54" spans="1:12" x14ac:dyDescent="0.25">
      <c r="A54" t="s">
        <v>33</v>
      </c>
      <c r="B54">
        <v>2022</v>
      </c>
      <c r="C54" s="11">
        <v>48.172323759791126</v>
      </c>
      <c r="D54" s="11">
        <v>46.760563380281688</v>
      </c>
      <c r="E54" s="11">
        <v>66.071428571428569</v>
      </c>
      <c r="G54" s="11"/>
      <c r="H54" s="11"/>
      <c r="I54" s="11"/>
      <c r="L54" s="11"/>
    </row>
    <row r="55" spans="1:12" x14ac:dyDescent="0.25">
      <c r="A55" t="s">
        <v>21</v>
      </c>
      <c r="B55">
        <v>2022</v>
      </c>
      <c r="C55" s="11">
        <v>42.323473382319079</v>
      </c>
      <c r="D55" s="11">
        <v>44.572198052620678</v>
      </c>
      <c r="E55" s="11">
        <v>19.741100323624593</v>
      </c>
      <c r="G55" s="11"/>
      <c r="H55" s="11"/>
      <c r="I55" s="11"/>
      <c r="L55" s="11"/>
    </row>
    <row r="56" spans="1:12" x14ac:dyDescent="0.25">
      <c r="A56" t="s">
        <v>34</v>
      </c>
      <c r="B56">
        <v>2022</v>
      </c>
      <c r="C56" s="11">
        <v>46.805128031661198</v>
      </c>
      <c r="D56" s="11">
        <v>47.327516680108509</v>
      </c>
      <c r="E56" s="11">
        <v>40.568927789934357</v>
      </c>
      <c r="G56" s="11"/>
      <c r="H56" s="11"/>
      <c r="I56" s="11"/>
      <c r="L56" s="11"/>
    </row>
    <row r="57" spans="1:12" x14ac:dyDescent="0.25">
      <c r="A57" t="s">
        <v>14</v>
      </c>
      <c r="B57">
        <v>2022</v>
      </c>
      <c r="C57" s="11">
        <v>50.71107554023272</v>
      </c>
      <c r="D57" s="11">
        <v>51.96024674434544</v>
      </c>
      <c r="E57" s="11">
        <v>39.6854204476709</v>
      </c>
      <c r="G57" s="11"/>
      <c r="H57" s="11"/>
      <c r="I57" s="11"/>
      <c r="L57" s="11"/>
    </row>
    <row r="58" spans="1:12" x14ac:dyDescent="0.25">
      <c r="A58" t="s">
        <v>15</v>
      </c>
      <c r="B58">
        <v>2022</v>
      </c>
      <c r="C58" s="11">
        <v>53.743028743028745</v>
      </c>
      <c r="D58" s="11">
        <v>53.640350877192979</v>
      </c>
      <c r="E58" s="11">
        <v>54.877260981912144</v>
      </c>
      <c r="G58" s="11"/>
      <c r="H58" s="11"/>
      <c r="I58" s="11"/>
      <c r="L58" s="11"/>
    </row>
    <row r="59" spans="1:12" x14ac:dyDescent="0.25">
      <c r="A59" t="s">
        <v>11</v>
      </c>
      <c r="B59">
        <v>2022</v>
      </c>
      <c r="C59" s="11">
        <v>64.524127407972529</v>
      </c>
      <c r="D59" s="11">
        <v>66.756067324655504</v>
      </c>
      <c r="E59" s="11">
        <v>46.660942568212171</v>
      </c>
      <c r="G59" s="11"/>
      <c r="H59" s="11"/>
      <c r="I59" s="11"/>
      <c r="L59" s="11"/>
    </row>
    <row r="60" spans="1:12" x14ac:dyDescent="0.25">
      <c r="A60" t="s">
        <v>22</v>
      </c>
      <c r="B60">
        <v>2022</v>
      </c>
      <c r="C60" s="11">
        <v>72.314943672988434</v>
      </c>
      <c r="D60" s="11">
        <v>89.189692559432743</v>
      </c>
      <c r="E60" s="11">
        <v>17.813869554008765</v>
      </c>
      <c r="G60" s="11"/>
      <c r="H60" s="11"/>
      <c r="I60" s="11"/>
      <c r="L60" s="11"/>
    </row>
    <row r="61" spans="1:12" x14ac:dyDescent="0.25">
      <c r="A61" t="s">
        <v>12</v>
      </c>
      <c r="B61">
        <v>2022</v>
      </c>
      <c r="C61" s="11">
        <v>42.074618861564389</v>
      </c>
      <c r="D61" s="11">
        <v>41.873485418233471</v>
      </c>
      <c r="E61" s="11">
        <v>44.290976058931861</v>
      </c>
      <c r="G61" s="11"/>
      <c r="H61" s="11"/>
      <c r="I61" s="11"/>
      <c r="L61" s="11"/>
    </row>
    <row r="62" spans="1:12" x14ac:dyDescent="0.25">
      <c r="A62" t="s">
        <v>27</v>
      </c>
      <c r="B62">
        <v>2022</v>
      </c>
      <c r="C62" s="11">
        <v>158.14777327935224</v>
      </c>
      <c r="D62" s="11">
        <v>162.63933121019107</v>
      </c>
      <c r="E62" s="11">
        <v>103.10975609756096</v>
      </c>
      <c r="G62" s="11"/>
      <c r="H62" s="11"/>
      <c r="I62" s="11"/>
      <c r="L62" s="11"/>
    </row>
    <row r="63" spans="1:12" x14ac:dyDescent="0.25">
      <c r="A63" t="s">
        <v>23</v>
      </c>
      <c r="B63">
        <v>2022</v>
      </c>
      <c r="C63" s="11">
        <v>36.866952001322581</v>
      </c>
      <c r="D63" s="11">
        <v>37.731742787116985</v>
      </c>
      <c r="E63" s="11">
        <v>28.804399355266902</v>
      </c>
      <c r="G63" s="11"/>
      <c r="H63" s="11"/>
      <c r="I63" s="11"/>
      <c r="L63" s="11"/>
    </row>
    <row r="64" spans="1:12" x14ac:dyDescent="0.25">
      <c r="A64" t="s">
        <v>60</v>
      </c>
      <c r="B64">
        <v>2022</v>
      </c>
      <c r="C64" s="11">
        <v>49.170007168159451</v>
      </c>
      <c r="D64" s="11">
        <v>50.909263650588365</v>
      </c>
      <c r="E64" s="11">
        <v>33.970720300930239</v>
      </c>
      <c r="G64" s="11"/>
      <c r="H64" s="11"/>
      <c r="I64" s="11"/>
      <c r="L64" s="11"/>
    </row>
    <row r="65" spans="1:12" x14ac:dyDescent="0.25">
      <c r="A65" t="s">
        <v>29</v>
      </c>
      <c r="B65">
        <v>2023</v>
      </c>
      <c r="C65" s="11">
        <v>41.904524492085251</v>
      </c>
      <c r="D65" s="11">
        <v>41.270345015187921</v>
      </c>
      <c r="E65" s="11">
        <v>48.856858846918492</v>
      </c>
      <c r="F65" s="11"/>
      <c r="G65" s="11"/>
      <c r="H65" s="11"/>
      <c r="I65" s="11"/>
      <c r="L65" s="11"/>
    </row>
    <row r="66" spans="1:12" x14ac:dyDescent="0.25">
      <c r="A66" t="s">
        <v>30</v>
      </c>
      <c r="B66">
        <v>2023</v>
      </c>
      <c r="C66" s="11">
        <v>42.2526348906717</v>
      </c>
      <c r="D66" s="11">
        <v>41.662408448305229</v>
      </c>
      <c r="E66" s="11">
        <v>49.382716049382715</v>
      </c>
      <c r="F66" s="11"/>
      <c r="G66" s="11"/>
      <c r="H66" s="11"/>
      <c r="I66" s="11"/>
      <c r="L66" s="11"/>
    </row>
    <row r="67" spans="1:12" x14ac:dyDescent="0.25">
      <c r="A67" t="s">
        <v>31</v>
      </c>
      <c r="B67">
        <v>2023</v>
      </c>
      <c r="C67" s="11">
        <v>45.04948298051746</v>
      </c>
      <c r="D67" s="11">
        <v>44.862285633297112</v>
      </c>
      <c r="E67" s="11">
        <v>47.950219619326504</v>
      </c>
      <c r="F67" s="11"/>
      <c r="G67" s="11"/>
      <c r="H67" s="11"/>
      <c r="I67" s="11"/>
      <c r="L67" s="11"/>
    </row>
    <row r="68" spans="1:12" x14ac:dyDescent="0.25">
      <c r="A68" t="s">
        <v>32</v>
      </c>
      <c r="B68">
        <v>2023</v>
      </c>
      <c r="C68" s="11">
        <v>46.577121370702017</v>
      </c>
      <c r="D68" s="11">
        <v>46.187123589787085</v>
      </c>
      <c r="E68" s="11">
        <v>50.721045515998199</v>
      </c>
      <c r="F68" s="11"/>
      <c r="G68" s="11"/>
      <c r="H68" s="11"/>
      <c r="I68" s="11"/>
      <c r="L68" s="11"/>
    </row>
    <row r="69" spans="1:12" x14ac:dyDescent="0.25">
      <c r="A69" t="s">
        <v>19</v>
      </c>
      <c r="B69">
        <v>2023</v>
      </c>
      <c r="C69" s="11">
        <v>42.858568150396941</v>
      </c>
      <c r="D69" s="11">
        <v>42.610808934151137</v>
      </c>
      <c r="E69" s="11">
        <v>45.857850004669842</v>
      </c>
      <c r="F69" s="11"/>
      <c r="G69" s="11"/>
      <c r="H69" s="11"/>
      <c r="I69" s="11"/>
      <c r="L69" s="11"/>
    </row>
    <row r="70" spans="1:12" x14ac:dyDescent="0.25">
      <c r="A70" t="s">
        <v>20</v>
      </c>
      <c r="B70">
        <v>2023</v>
      </c>
      <c r="C70" s="11">
        <v>31.266658940781088</v>
      </c>
      <c r="D70" s="11">
        <v>31.395422157765307</v>
      </c>
      <c r="E70" s="11">
        <v>29.807005003573984</v>
      </c>
      <c r="F70" s="11"/>
      <c r="G70" s="11"/>
      <c r="H70" s="11"/>
      <c r="I70" s="11"/>
      <c r="L70" s="11"/>
    </row>
    <row r="71" spans="1:12" x14ac:dyDescent="0.25">
      <c r="A71" t="s">
        <v>6</v>
      </c>
      <c r="B71">
        <v>2023</v>
      </c>
      <c r="C71" s="11">
        <v>42.803242107683545</v>
      </c>
      <c r="D71" s="11">
        <v>42.984581561181678</v>
      </c>
      <c r="E71" s="11">
        <v>41.013406044080888</v>
      </c>
      <c r="F71" s="11"/>
      <c r="G71" s="11"/>
      <c r="H71" s="11"/>
      <c r="I71" s="11"/>
      <c r="L71" s="11"/>
    </row>
    <row r="72" spans="1:12" x14ac:dyDescent="0.25">
      <c r="A72" t="s">
        <v>25</v>
      </c>
      <c r="B72">
        <v>2023</v>
      </c>
      <c r="C72" s="11">
        <v>38.587933880225656</v>
      </c>
      <c r="D72" s="11">
        <v>38.561428162489911</v>
      </c>
      <c r="E72" s="11">
        <v>39.05817174515235</v>
      </c>
      <c r="F72" s="11"/>
      <c r="G72" s="11"/>
      <c r="H72" s="11"/>
      <c r="I72" s="11"/>
      <c r="L72" s="11"/>
    </row>
    <row r="73" spans="1:12" x14ac:dyDescent="0.25">
      <c r="A73" t="s">
        <v>26</v>
      </c>
      <c r="B73">
        <v>2023</v>
      </c>
      <c r="C73" s="11">
        <v>36.326288299185869</v>
      </c>
      <c r="D73" s="11">
        <v>35.880595555935699</v>
      </c>
      <c r="E73" s="11">
        <v>40.968532247287534</v>
      </c>
      <c r="F73" s="11"/>
      <c r="G73" s="11"/>
      <c r="H73" s="11"/>
      <c r="I73" s="11"/>
      <c r="L73" s="11"/>
    </row>
    <row r="74" spans="1:12" x14ac:dyDescent="0.25">
      <c r="A74" t="s">
        <v>10</v>
      </c>
      <c r="B74">
        <v>2023</v>
      </c>
      <c r="C74" s="11">
        <v>36.609328797176559</v>
      </c>
      <c r="D74" s="11">
        <v>36.337850614560352</v>
      </c>
      <c r="E74" s="11">
        <v>39.288182446440914</v>
      </c>
      <c r="F74" s="11"/>
      <c r="G74" s="11"/>
      <c r="H74" s="11"/>
      <c r="I74" s="11"/>
      <c r="L74" s="11"/>
    </row>
    <row r="75" spans="1:12" x14ac:dyDescent="0.25">
      <c r="A75" t="s">
        <v>33</v>
      </c>
      <c r="B75">
        <v>2023</v>
      </c>
      <c r="C75" s="11">
        <v>43.70044052863436</v>
      </c>
      <c r="D75" s="11">
        <v>43.154190658989123</v>
      </c>
      <c r="E75" s="11">
        <v>49.820788530465947</v>
      </c>
      <c r="F75" s="11"/>
      <c r="G75" s="11"/>
      <c r="H75" s="11"/>
      <c r="I75" s="11"/>
      <c r="L75" s="11"/>
    </row>
    <row r="76" spans="1:12" x14ac:dyDescent="0.25">
      <c r="A76" t="s">
        <v>21</v>
      </c>
      <c r="B76">
        <v>2023</v>
      </c>
      <c r="C76" s="11">
        <v>61.367330278805355</v>
      </c>
      <c r="D76" s="11">
        <v>63.067516897136443</v>
      </c>
      <c r="E76" s="11">
        <v>40.752895752895753</v>
      </c>
      <c r="F76" s="11"/>
      <c r="G76" s="11"/>
      <c r="H76" s="11"/>
      <c r="I76" s="11"/>
      <c r="L76" s="11"/>
    </row>
    <row r="77" spans="1:12" x14ac:dyDescent="0.25">
      <c r="A77" t="s">
        <v>34</v>
      </c>
      <c r="B77">
        <v>2023</v>
      </c>
      <c r="C77" s="11">
        <v>41.182027649769587</v>
      </c>
      <c r="D77" s="11">
        <v>40.768388573703596</v>
      </c>
      <c r="E77" s="11">
        <v>46.3574097135741</v>
      </c>
      <c r="F77" s="11"/>
      <c r="G77" s="11"/>
      <c r="H77" s="11"/>
      <c r="I77" s="11"/>
      <c r="L77" s="11"/>
    </row>
    <row r="78" spans="1:12" x14ac:dyDescent="0.25">
      <c r="A78" t="s">
        <v>14</v>
      </c>
      <c r="B78">
        <v>2023</v>
      </c>
      <c r="C78" s="11">
        <v>40.571895424836605</v>
      </c>
      <c r="D78" s="11">
        <v>41.694104911821753</v>
      </c>
      <c r="E78" s="11">
        <v>29.796448679081855</v>
      </c>
      <c r="F78" s="11"/>
      <c r="G78" s="11"/>
      <c r="H78" s="11"/>
      <c r="I78" s="11"/>
      <c r="L78" s="11"/>
    </row>
    <row r="79" spans="1:12" x14ac:dyDescent="0.25">
      <c r="A79" t="s">
        <v>15</v>
      </c>
      <c r="B79">
        <v>2023</v>
      </c>
      <c r="C79" s="11">
        <v>41.665504011161488</v>
      </c>
      <c r="D79" s="11">
        <v>41.457798077838042</v>
      </c>
      <c r="E79" s="11">
        <v>43.941605839416056</v>
      </c>
      <c r="F79" s="11"/>
      <c r="G79" s="11"/>
      <c r="H79" s="11"/>
      <c r="I79" s="11"/>
      <c r="L79" s="11"/>
    </row>
    <row r="80" spans="1:12" x14ac:dyDescent="0.25">
      <c r="A80" t="s">
        <v>11</v>
      </c>
      <c r="B80">
        <v>2023</v>
      </c>
      <c r="C80" s="11">
        <v>52.214236030605143</v>
      </c>
      <c r="D80" s="11">
        <v>53.753172021873553</v>
      </c>
      <c r="E80" s="11">
        <v>38.209848435568858</v>
      </c>
      <c r="F80" s="11"/>
      <c r="G80" s="11"/>
      <c r="H80" s="11"/>
      <c r="I80" s="11"/>
      <c r="L80" s="11"/>
    </row>
    <row r="81" spans="1:12" x14ac:dyDescent="0.25">
      <c r="A81" t="s">
        <v>22</v>
      </c>
      <c r="B81">
        <v>2023</v>
      </c>
      <c r="C81" s="11">
        <v>41.742713638936053</v>
      </c>
      <c r="D81" s="11">
        <v>43.936517312181813</v>
      </c>
      <c r="E81" s="11">
        <v>30.364697301239975</v>
      </c>
      <c r="F81" s="11"/>
      <c r="G81" s="11"/>
      <c r="H81" s="11"/>
      <c r="I81" s="11"/>
      <c r="L81" s="11"/>
    </row>
    <row r="82" spans="1:12" x14ac:dyDescent="0.25">
      <c r="A82" t="s">
        <v>12</v>
      </c>
      <c r="B82">
        <v>2023</v>
      </c>
      <c r="C82" s="11">
        <v>35.68616877864654</v>
      </c>
      <c r="D82" s="11">
        <v>35.763929791494874</v>
      </c>
      <c r="E82" s="11">
        <v>34.843650287172942</v>
      </c>
      <c r="F82" s="11"/>
      <c r="G82" s="11"/>
      <c r="H82" s="11"/>
      <c r="I82" s="11"/>
      <c r="L82" s="11"/>
    </row>
    <row r="83" spans="1:12" x14ac:dyDescent="0.25">
      <c r="A83" t="s">
        <v>27</v>
      </c>
      <c r="B83">
        <v>2023</v>
      </c>
      <c r="C83" s="11">
        <v>19.441820676872627</v>
      </c>
      <c r="D83" s="11">
        <v>18.751420992800302</v>
      </c>
      <c r="E83" s="11">
        <v>30.381266886820775</v>
      </c>
      <c r="F83" s="11"/>
      <c r="G83" s="11"/>
      <c r="H83" s="11"/>
      <c r="I83" s="11"/>
      <c r="L83" s="11"/>
    </row>
    <row r="84" spans="1:12" x14ac:dyDescent="0.25">
      <c r="A84" t="s">
        <v>23</v>
      </c>
      <c r="B84">
        <v>2023</v>
      </c>
      <c r="C84" s="11">
        <v>35.823189144935512</v>
      </c>
      <c r="D84" s="11">
        <v>35.68480355600186</v>
      </c>
      <c r="E84" s="11">
        <v>37.202797202797207</v>
      </c>
      <c r="F84" s="11"/>
      <c r="G84" s="11"/>
      <c r="H84" s="11"/>
      <c r="I84" s="11"/>
      <c r="L84" s="11"/>
    </row>
    <row r="85" spans="1:12" x14ac:dyDescent="0.25">
      <c r="A85" t="s">
        <v>60</v>
      </c>
      <c r="B85">
        <v>2023</v>
      </c>
      <c r="C85" s="11">
        <v>41.797497129320817</v>
      </c>
      <c r="D85" s="11">
        <v>42.098521154809781</v>
      </c>
      <c r="E85" s="11">
        <v>38.834257672436145</v>
      </c>
      <c r="F85" s="11"/>
      <c r="G85" s="11"/>
      <c r="H85" s="11"/>
      <c r="I85" s="11"/>
      <c r="L85" s="11"/>
    </row>
    <row r="86" spans="1:12" x14ac:dyDescent="0.25">
      <c r="C86" s="11"/>
      <c r="D86" s="11"/>
      <c r="E86" s="11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5A1C8-F0E7-4D18-8156-339D91E5AD3A}">
  <sheetPr>
    <tabColor rgb="FF00B0F0"/>
  </sheetPr>
  <dimension ref="A1:I31"/>
  <sheetViews>
    <sheetView workbookViewId="0"/>
  </sheetViews>
  <sheetFormatPr defaultRowHeight="15" x14ac:dyDescent="0.25"/>
  <cols>
    <col min="1" max="1" width="14.42578125" bestFit="1" customWidth="1"/>
    <col min="3" max="3" width="11" bestFit="1" customWidth="1"/>
    <col min="4" max="4" width="14.7109375" bestFit="1" customWidth="1"/>
    <col min="5" max="5" width="12.85546875" bestFit="1" customWidth="1"/>
    <col min="6" max="6" width="22" bestFit="1" customWidth="1"/>
    <col min="7" max="7" width="20.140625" bestFit="1" customWidth="1"/>
    <col min="8" max="8" width="24.28515625" bestFit="1" customWidth="1"/>
    <col min="9" max="9" width="29.85546875" bestFit="1" customWidth="1"/>
  </cols>
  <sheetData>
    <row r="1" spans="1:9" x14ac:dyDescent="0.25">
      <c r="A1" t="s">
        <v>127</v>
      </c>
      <c r="B1" t="s">
        <v>36</v>
      </c>
      <c r="C1" t="s">
        <v>129</v>
      </c>
      <c r="D1" t="s">
        <v>73</v>
      </c>
      <c r="E1" t="s">
        <v>74</v>
      </c>
      <c r="F1" t="s">
        <v>98</v>
      </c>
      <c r="G1" t="s">
        <v>99</v>
      </c>
      <c r="H1" t="s">
        <v>83</v>
      </c>
      <c r="I1" t="s">
        <v>84</v>
      </c>
    </row>
    <row r="2" spans="1:9" x14ac:dyDescent="0.25">
      <c r="A2" s="4" t="s">
        <v>5</v>
      </c>
      <c r="B2">
        <v>2019</v>
      </c>
      <c r="C2">
        <v>11868484</v>
      </c>
      <c r="D2">
        <v>7999370</v>
      </c>
      <c r="E2">
        <v>77820</v>
      </c>
      <c r="F2" s="12">
        <f>D2/$C2*1000</f>
        <v>674.00099288165188</v>
      </c>
      <c r="G2" s="12">
        <f>E2/$C2*1000</f>
        <v>6.5568610110608905</v>
      </c>
      <c r="H2" s="11">
        <f>D2/D$7*100</f>
        <v>20.421503412650914</v>
      </c>
      <c r="I2" s="11">
        <f>E2/E$7*100</f>
        <v>21.780260624244324</v>
      </c>
    </row>
    <row r="3" spans="1:9" x14ac:dyDescent="0.25">
      <c r="A3" s="4" t="s">
        <v>13</v>
      </c>
      <c r="B3">
        <v>2019</v>
      </c>
      <c r="C3">
        <v>6530805</v>
      </c>
      <c r="D3">
        <v>4412896</v>
      </c>
      <c r="E3">
        <v>12273</v>
      </c>
      <c r="F3" s="12">
        <f t="shared" ref="F3:F31" si="0">D3/$C3*1000</f>
        <v>675.70475615180669</v>
      </c>
      <c r="G3" s="12">
        <f t="shared" ref="G3:G31" si="1">E3/$C3*1000</f>
        <v>1.8792476578308495</v>
      </c>
      <c r="H3" s="11">
        <f t="shared" ref="H3:I7" si="2">D3/D$7*100</f>
        <v>11.265633509098038</v>
      </c>
      <c r="I3" s="11">
        <f t="shared" si="2"/>
        <v>3.4349670861134745</v>
      </c>
    </row>
    <row r="4" spans="1:9" x14ac:dyDescent="0.25">
      <c r="A4" s="4" t="s">
        <v>18</v>
      </c>
      <c r="B4">
        <v>2019</v>
      </c>
      <c r="C4">
        <v>11628491</v>
      </c>
      <c r="D4">
        <v>7976343</v>
      </c>
      <c r="E4">
        <v>107040</v>
      </c>
      <c r="F4" s="12">
        <f t="shared" si="0"/>
        <v>685.93104642726212</v>
      </c>
      <c r="G4" s="12">
        <f t="shared" si="1"/>
        <v>9.2049776707915072</v>
      </c>
      <c r="H4" s="11">
        <f t="shared" si="2"/>
        <v>20.362718038417302</v>
      </c>
      <c r="I4" s="11">
        <f t="shared" si="2"/>
        <v>29.958353857865749</v>
      </c>
    </row>
    <row r="5" spans="1:9" x14ac:dyDescent="0.25">
      <c r="A5" s="4" t="s">
        <v>24</v>
      </c>
      <c r="B5">
        <v>2019</v>
      </c>
      <c r="C5">
        <v>15998031</v>
      </c>
      <c r="D5">
        <v>10072398</v>
      </c>
      <c r="E5">
        <v>137609</v>
      </c>
      <c r="F5" s="12">
        <f t="shared" si="0"/>
        <v>629.6023554398663</v>
      </c>
      <c r="G5" s="12">
        <f t="shared" si="1"/>
        <v>8.6016210369888633</v>
      </c>
      <c r="H5" s="11">
        <f t="shared" si="2"/>
        <v>25.713713721277831</v>
      </c>
      <c r="I5" s="11">
        <f t="shared" si="2"/>
        <v>38.514005194572562</v>
      </c>
    </row>
    <row r="6" spans="1:9" x14ac:dyDescent="0.25">
      <c r="A6" s="4" t="s">
        <v>28</v>
      </c>
      <c r="B6">
        <v>2019</v>
      </c>
      <c r="C6">
        <v>13790862</v>
      </c>
      <c r="D6">
        <v>8710301</v>
      </c>
      <c r="E6">
        <v>22554</v>
      </c>
      <c r="F6" s="12">
        <f t="shared" si="0"/>
        <v>631.59946057033994</v>
      </c>
      <c r="G6" s="12">
        <f t="shared" si="1"/>
        <v>1.6354307656765761</v>
      </c>
      <c r="H6" s="11">
        <f t="shared" si="2"/>
        <v>22.236431318555919</v>
      </c>
      <c r="I6" s="11">
        <f t="shared" si="2"/>
        <v>6.312413237203887</v>
      </c>
    </row>
    <row r="7" spans="1:9" x14ac:dyDescent="0.25">
      <c r="A7" s="4" t="s">
        <v>60</v>
      </c>
      <c r="B7">
        <v>2019</v>
      </c>
      <c r="C7">
        <v>59816673</v>
      </c>
      <c r="D7">
        <v>39171308</v>
      </c>
      <c r="E7">
        <v>357296</v>
      </c>
      <c r="F7" s="12">
        <f t="shared" si="0"/>
        <v>654.85601313867789</v>
      </c>
      <c r="G7" s="12">
        <f t="shared" si="1"/>
        <v>5.9731840986876685</v>
      </c>
      <c r="H7" s="11">
        <f t="shared" si="2"/>
        <v>100</v>
      </c>
      <c r="I7" s="11">
        <f t="shared" si="2"/>
        <v>100</v>
      </c>
    </row>
    <row r="8" spans="1:9" x14ac:dyDescent="0.25">
      <c r="A8" s="4" t="s">
        <v>5</v>
      </c>
      <c r="B8">
        <v>2020</v>
      </c>
      <c r="C8">
        <v>11831092</v>
      </c>
      <c r="D8">
        <v>7974138</v>
      </c>
      <c r="E8">
        <v>130547</v>
      </c>
      <c r="F8" s="12">
        <f t="shared" si="0"/>
        <v>673.99847790888623</v>
      </c>
      <c r="G8" s="12">
        <f t="shared" si="1"/>
        <v>11.034230821635061</v>
      </c>
      <c r="H8" s="11">
        <f>D8/D$13*100</f>
        <v>20.391314156282935</v>
      </c>
      <c r="I8" s="11">
        <f>E8/E$13*100</f>
        <v>21.910954386235812</v>
      </c>
    </row>
    <row r="9" spans="1:9" x14ac:dyDescent="0.25">
      <c r="A9" s="4" t="s">
        <v>13</v>
      </c>
      <c r="B9">
        <v>2020</v>
      </c>
      <c r="C9">
        <v>6486911</v>
      </c>
      <c r="D9">
        <v>4445950</v>
      </c>
      <c r="E9">
        <v>24193</v>
      </c>
      <c r="F9" s="12">
        <f t="shared" si="0"/>
        <v>685.37243689639024</v>
      </c>
      <c r="G9" s="12">
        <f t="shared" si="1"/>
        <v>3.7295100857711785</v>
      </c>
      <c r="H9" s="11">
        <f t="shared" ref="H9:I13" si="3">D9/D$13*100</f>
        <v>11.369098850951177</v>
      </c>
      <c r="I9" s="11">
        <f t="shared" si="3"/>
        <v>4.0605430953312061</v>
      </c>
    </row>
    <row r="10" spans="1:9" x14ac:dyDescent="0.25">
      <c r="A10" s="4" t="s">
        <v>18</v>
      </c>
      <c r="B10">
        <v>2020</v>
      </c>
      <c r="C10">
        <v>11627537</v>
      </c>
      <c r="D10">
        <v>7929491</v>
      </c>
      <c r="E10">
        <v>170809</v>
      </c>
      <c r="F10" s="12">
        <f t="shared" si="0"/>
        <v>681.95792453724289</v>
      </c>
      <c r="G10" s="12">
        <f t="shared" si="1"/>
        <v>14.690041407737512</v>
      </c>
      <c r="H10" s="11">
        <f t="shared" si="3"/>
        <v>20.277143696336598</v>
      </c>
      <c r="I10" s="11">
        <f t="shared" si="3"/>
        <v>28.668511783178108</v>
      </c>
    </row>
    <row r="11" spans="1:9" x14ac:dyDescent="0.25">
      <c r="A11" s="4" t="s">
        <v>24</v>
      </c>
      <c r="B11">
        <v>2020</v>
      </c>
      <c r="C11">
        <v>15988679</v>
      </c>
      <c r="D11">
        <v>9990268</v>
      </c>
      <c r="E11">
        <v>224553</v>
      </c>
      <c r="F11" s="12">
        <f t="shared" si="0"/>
        <v>624.83385900736391</v>
      </c>
      <c r="G11" s="12">
        <f t="shared" si="1"/>
        <v>14.044499861433204</v>
      </c>
      <c r="H11" s="11">
        <f t="shared" si="3"/>
        <v>25.546923478557858</v>
      </c>
      <c r="I11" s="11">
        <f t="shared" si="3"/>
        <v>37.688882473686945</v>
      </c>
    </row>
    <row r="12" spans="1:9" x14ac:dyDescent="0.25">
      <c r="A12" s="4" t="s">
        <v>28</v>
      </c>
      <c r="B12">
        <v>2020</v>
      </c>
      <c r="C12">
        <v>13707269</v>
      </c>
      <c r="D12">
        <v>8765715</v>
      </c>
      <c r="E12">
        <v>45705</v>
      </c>
      <c r="F12" s="12">
        <f t="shared" si="0"/>
        <v>639.49390648129838</v>
      </c>
      <c r="G12" s="12">
        <f t="shared" si="1"/>
        <v>3.3343622278077421</v>
      </c>
      <c r="H12" s="11">
        <f t="shared" si="3"/>
        <v>22.415519817871431</v>
      </c>
      <c r="I12" s="11">
        <f t="shared" si="3"/>
        <v>7.671108261567924</v>
      </c>
    </row>
    <row r="13" spans="1:9" x14ac:dyDescent="0.25">
      <c r="A13" s="4" t="s">
        <v>60</v>
      </c>
      <c r="B13">
        <v>2020</v>
      </c>
      <c r="C13">
        <v>59641488</v>
      </c>
      <c r="D13">
        <v>39105562</v>
      </c>
      <c r="E13">
        <v>595807</v>
      </c>
      <c r="F13" s="12">
        <f t="shared" si="0"/>
        <v>655.67716888619543</v>
      </c>
      <c r="G13" s="12">
        <f t="shared" si="1"/>
        <v>9.9898077660302516</v>
      </c>
      <c r="H13" s="11">
        <f t="shared" si="3"/>
        <v>100</v>
      </c>
      <c r="I13" s="11">
        <f t="shared" si="3"/>
        <v>100</v>
      </c>
    </row>
    <row r="14" spans="1:9" x14ac:dyDescent="0.25">
      <c r="A14" s="4" t="s">
        <v>5</v>
      </c>
      <c r="B14">
        <v>2021</v>
      </c>
      <c r="C14">
        <v>11786952</v>
      </c>
      <c r="D14">
        <v>7844160</v>
      </c>
      <c r="E14">
        <v>257449</v>
      </c>
      <c r="F14" s="12">
        <f t="shared" si="0"/>
        <v>665.49520181298783</v>
      </c>
      <c r="G14" s="12">
        <f t="shared" si="1"/>
        <v>21.841863782935569</v>
      </c>
      <c r="H14" s="11">
        <f>D14/D$19*100</f>
        <v>20.291679965240988</v>
      </c>
      <c r="I14" s="11">
        <f>E14/E$19*100</f>
        <v>22.396061687927567</v>
      </c>
    </row>
    <row r="15" spans="1:9" x14ac:dyDescent="0.25">
      <c r="A15" s="4" t="s">
        <v>13</v>
      </c>
      <c r="B15">
        <v>2021</v>
      </c>
      <c r="C15">
        <v>6423749</v>
      </c>
      <c r="D15">
        <v>4454388</v>
      </c>
      <c r="E15">
        <v>53539</v>
      </c>
      <c r="F15" s="12">
        <f t="shared" si="0"/>
        <v>693.42497659855644</v>
      </c>
      <c r="G15" s="12">
        <f t="shared" si="1"/>
        <v>8.3345410911914524</v>
      </c>
      <c r="H15" s="11">
        <f t="shared" ref="H15:I19" si="4">D15/D$19*100</f>
        <v>11.522841927881364</v>
      </c>
      <c r="I15" s="11">
        <f t="shared" si="4"/>
        <v>4.6574768078724489</v>
      </c>
    </row>
    <row r="16" spans="1:9" x14ac:dyDescent="0.25">
      <c r="A16" s="4" t="s">
        <v>18</v>
      </c>
      <c r="B16">
        <v>2021</v>
      </c>
      <c r="C16">
        <v>11587355</v>
      </c>
      <c r="D16">
        <v>7822921</v>
      </c>
      <c r="E16">
        <v>333997</v>
      </c>
      <c r="F16" s="12">
        <f t="shared" si="0"/>
        <v>675.12568657817076</v>
      </c>
      <c r="G16" s="12">
        <f t="shared" si="1"/>
        <v>28.824265762117413</v>
      </c>
      <c r="H16" s="11">
        <f t="shared" si="4"/>
        <v>20.236737818372266</v>
      </c>
      <c r="I16" s="11">
        <f t="shared" si="4"/>
        <v>29.055142632454363</v>
      </c>
    </row>
    <row r="17" spans="1:9" x14ac:dyDescent="0.25">
      <c r="A17" s="4" t="s">
        <v>24</v>
      </c>
      <c r="B17">
        <v>2021</v>
      </c>
      <c r="C17">
        <v>15899083</v>
      </c>
      <c r="D17">
        <v>9790017</v>
      </c>
      <c r="E17">
        <v>403728</v>
      </c>
      <c r="F17" s="12">
        <f t="shared" si="0"/>
        <v>615.759852313495</v>
      </c>
      <c r="G17" s="12">
        <f t="shared" si="1"/>
        <v>25.393162611956932</v>
      </c>
      <c r="H17" s="11">
        <f t="shared" si="4"/>
        <v>25.325323784607747</v>
      </c>
      <c r="I17" s="11">
        <f t="shared" si="4"/>
        <v>35.12119756978516</v>
      </c>
    </row>
    <row r="18" spans="1:9" x14ac:dyDescent="0.25">
      <c r="A18" s="4" t="s">
        <v>28</v>
      </c>
      <c r="B18">
        <v>2021</v>
      </c>
      <c r="C18">
        <v>13539074</v>
      </c>
      <c r="D18">
        <v>8745540</v>
      </c>
      <c r="E18">
        <v>100815</v>
      </c>
      <c r="F18" s="12">
        <f t="shared" si="0"/>
        <v>645.94816454951058</v>
      </c>
      <c r="G18" s="12">
        <f t="shared" si="1"/>
        <v>7.4462256429058584</v>
      </c>
      <c r="H18" s="11">
        <f t="shared" si="4"/>
        <v>22.623416503897637</v>
      </c>
      <c r="I18" s="11">
        <f t="shared" si="4"/>
        <v>8.7701213019604563</v>
      </c>
    </row>
    <row r="19" spans="1:9" x14ac:dyDescent="0.25">
      <c r="A19" s="4" t="s">
        <v>60</v>
      </c>
      <c r="B19">
        <v>2021</v>
      </c>
      <c r="C19">
        <v>59236213</v>
      </c>
      <c r="D19">
        <v>38657026</v>
      </c>
      <c r="E19">
        <v>1149528</v>
      </c>
      <c r="F19" s="12">
        <f t="shared" si="0"/>
        <v>652.59111010354434</v>
      </c>
      <c r="G19" s="12">
        <f t="shared" si="1"/>
        <v>19.405832037237086</v>
      </c>
      <c r="H19" s="11">
        <f t="shared" si="4"/>
        <v>100</v>
      </c>
      <c r="I19" s="11">
        <f t="shared" si="4"/>
        <v>100</v>
      </c>
    </row>
    <row r="20" spans="1:9" x14ac:dyDescent="0.25">
      <c r="A20" s="4" t="s">
        <v>5</v>
      </c>
      <c r="B20">
        <v>2022</v>
      </c>
      <c r="C20">
        <v>11724035</v>
      </c>
      <c r="D20">
        <v>7785158</v>
      </c>
      <c r="E20">
        <v>396621</v>
      </c>
      <c r="F20" s="12">
        <f t="shared" si="0"/>
        <v>664.03401218095996</v>
      </c>
      <c r="G20" s="12">
        <f t="shared" si="1"/>
        <v>33.829735240469688</v>
      </c>
      <c r="H20" s="11">
        <f>D20/D$25*100</f>
        <v>20.23048775274766</v>
      </c>
      <c r="I20" s="11">
        <f>E20/E$25*100</f>
        <v>23.129947146845229</v>
      </c>
    </row>
    <row r="21" spans="1:9" x14ac:dyDescent="0.25">
      <c r="A21" s="4" t="s">
        <v>13</v>
      </c>
      <c r="B21">
        <v>2022</v>
      </c>
      <c r="C21">
        <v>6420742</v>
      </c>
      <c r="D21">
        <v>4454040</v>
      </c>
      <c r="E21">
        <v>81820</v>
      </c>
      <c r="F21" s="12">
        <f t="shared" si="0"/>
        <v>693.69552615569978</v>
      </c>
      <c r="G21" s="12">
        <f t="shared" si="1"/>
        <v>12.743075488783072</v>
      </c>
      <c r="H21" s="11">
        <f t="shared" ref="H21:I25" si="5">D21/D$25*100</f>
        <v>11.574254712652996</v>
      </c>
      <c r="I21" s="11">
        <f t="shared" si="5"/>
        <v>4.7715382583243864</v>
      </c>
    </row>
    <row r="22" spans="1:9" x14ac:dyDescent="0.25">
      <c r="A22" s="4" t="s">
        <v>18</v>
      </c>
      <c r="B22">
        <v>2022</v>
      </c>
      <c r="C22">
        <v>11541332</v>
      </c>
      <c r="D22">
        <v>7778461</v>
      </c>
      <c r="E22">
        <v>493488</v>
      </c>
      <c r="F22" s="12">
        <f t="shared" si="0"/>
        <v>673.96562199233153</v>
      </c>
      <c r="G22" s="12">
        <f t="shared" si="1"/>
        <v>42.758322869492012</v>
      </c>
      <c r="H22" s="11">
        <f t="shared" si="5"/>
        <v>20.213084949043463</v>
      </c>
      <c r="I22" s="11">
        <f t="shared" si="5"/>
        <v>28.778988902761977</v>
      </c>
    </row>
    <row r="23" spans="1:9" x14ac:dyDescent="0.25">
      <c r="A23" s="4" t="s">
        <v>24</v>
      </c>
      <c r="B23">
        <v>2022</v>
      </c>
      <c r="C23">
        <v>15831941</v>
      </c>
      <c r="D23">
        <v>9712265</v>
      </c>
      <c r="E23">
        <v>591464</v>
      </c>
      <c r="F23" s="12">
        <f t="shared" si="0"/>
        <v>613.46015627521604</v>
      </c>
      <c r="G23" s="12">
        <f t="shared" si="1"/>
        <v>37.358906276874073</v>
      </c>
      <c r="H23" s="11">
        <f t="shared" si="5"/>
        <v>25.238262105141573</v>
      </c>
      <c r="I23" s="11">
        <f t="shared" si="5"/>
        <v>34.492704771713214</v>
      </c>
    </row>
    <row r="24" spans="1:9" x14ac:dyDescent="0.25">
      <c r="A24" s="4" t="s">
        <v>28</v>
      </c>
      <c r="B24">
        <v>2022</v>
      </c>
      <c r="C24">
        <v>13512083</v>
      </c>
      <c r="D24">
        <v>8752381</v>
      </c>
      <c r="E24">
        <v>151358</v>
      </c>
      <c r="F24" s="12">
        <f t="shared" si="0"/>
        <v>647.74476296511796</v>
      </c>
      <c r="G24" s="12">
        <f t="shared" si="1"/>
        <v>11.201677787207199</v>
      </c>
      <c r="H24" s="11">
        <f t="shared" si="5"/>
        <v>22.743910480414307</v>
      </c>
      <c r="I24" s="11">
        <f t="shared" si="5"/>
        <v>8.8268209203552015</v>
      </c>
    </row>
    <row r="25" spans="1:9" x14ac:dyDescent="0.25">
      <c r="A25" s="4" t="s">
        <v>60</v>
      </c>
      <c r="B25">
        <v>2022</v>
      </c>
      <c r="C25">
        <v>59030133</v>
      </c>
      <c r="D25">
        <v>38482305</v>
      </c>
      <c r="E25">
        <v>1714751</v>
      </c>
      <c r="F25" s="12">
        <f t="shared" si="0"/>
        <v>651.90950865721413</v>
      </c>
      <c r="G25" s="12">
        <f t="shared" si="1"/>
        <v>29.048740242546973</v>
      </c>
      <c r="H25" s="11">
        <f t="shared" si="5"/>
        <v>100</v>
      </c>
      <c r="I25" s="11">
        <f t="shared" si="5"/>
        <v>100</v>
      </c>
    </row>
    <row r="26" spans="1:9" x14ac:dyDescent="0.25">
      <c r="A26" s="4" t="s">
        <v>5</v>
      </c>
      <c r="B26">
        <v>2023</v>
      </c>
      <c r="C26">
        <v>11723222</v>
      </c>
      <c r="D26">
        <v>7760790</v>
      </c>
      <c r="E26">
        <v>577732</v>
      </c>
      <c r="F26" s="12">
        <f t="shared" si="0"/>
        <v>662.00145318411603</v>
      </c>
      <c r="G26" s="12">
        <f t="shared" si="1"/>
        <v>49.280991181434594</v>
      </c>
      <c r="H26" s="11">
        <f>D26/D$31*100</f>
        <v>20.174723919720364</v>
      </c>
      <c r="I26" s="11">
        <f>E26/E$31*100</f>
        <v>23.760566635711509</v>
      </c>
    </row>
    <row r="27" spans="1:9" x14ac:dyDescent="0.25">
      <c r="A27" s="4" t="s">
        <v>13</v>
      </c>
      <c r="B27">
        <v>2023</v>
      </c>
      <c r="C27">
        <v>6392162</v>
      </c>
      <c r="D27">
        <v>4469207</v>
      </c>
      <c r="E27">
        <v>115643</v>
      </c>
      <c r="F27" s="12">
        <f t="shared" si="0"/>
        <v>699.16985833588069</v>
      </c>
      <c r="G27" s="12">
        <f t="shared" si="1"/>
        <v>18.091375030858103</v>
      </c>
      <c r="H27" s="11">
        <f t="shared" ref="H27:I31" si="6">D27/D$31*100</f>
        <v>11.618020506299191</v>
      </c>
      <c r="I27" s="11">
        <f t="shared" si="6"/>
        <v>4.7560862258860261</v>
      </c>
    </row>
    <row r="28" spans="1:9" x14ac:dyDescent="0.25">
      <c r="A28" s="4" t="s">
        <v>18</v>
      </c>
      <c r="B28">
        <v>2023</v>
      </c>
      <c r="C28">
        <v>11558522</v>
      </c>
      <c r="D28">
        <v>7750449</v>
      </c>
      <c r="E28">
        <v>688612</v>
      </c>
      <c r="F28" s="12">
        <f t="shared" si="0"/>
        <v>670.53979738932026</v>
      </c>
      <c r="G28" s="12">
        <f t="shared" si="1"/>
        <v>59.576129197141292</v>
      </c>
      <c r="H28" s="11">
        <f t="shared" si="6"/>
        <v>20.147841756943915</v>
      </c>
      <c r="I28" s="11">
        <f t="shared" si="6"/>
        <v>28.320763454595856</v>
      </c>
    </row>
    <row r="29" spans="1:9" x14ac:dyDescent="0.25">
      <c r="A29" s="4" t="s">
        <v>24</v>
      </c>
      <c r="B29">
        <v>2023</v>
      </c>
      <c r="C29">
        <v>15858626</v>
      </c>
      <c r="D29">
        <v>9669922</v>
      </c>
      <c r="E29">
        <v>831814</v>
      </c>
      <c r="F29" s="12">
        <f t="shared" si="0"/>
        <v>609.75786931352059</v>
      </c>
      <c r="G29" s="12">
        <f t="shared" si="1"/>
        <v>52.451832838481721</v>
      </c>
      <c r="H29" s="11">
        <f t="shared" si="6"/>
        <v>25.137647929557449</v>
      </c>
      <c r="I29" s="11">
        <f t="shared" si="6"/>
        <v>34.210277387296763</v>
      </c>
    </row>
    <row r="30" spans="1:9" x14ac:dyDescent="0.25">
      <c r="A30" s="4" t="s">
        <v>28</v>
      </c>
      <c r="B30">
        <v>2023</v>
      </c>
      <c r="C30">
        <v>13464669</v>
      </c>
      <c r="D30">
        <v>8817519</v>
      </c>
      <c r="E30">
        <v>217673</v>
      </c>
      <c r="F30" s="12">
        <f t="shared" si="0"/>
        <v>654.86340585126902</v>
      </c>
      <c r="G30" s="12">
        <f t="shared" si="1"/>
        <v>16.166234758537325</v>
      </c>
      <c r="H30" s="11">
        <f t="shared" si="6"/>
        <v>22.921765887479083</v>
      </c>
      <c r="I30" s="11">
        <f t="shared" si="6"/>
        <v>8.952306296509855</v>
      </c>
    </row>
    <row r="31" spans="1:9" x14ac:dyDescent="0.25">
      <c r="A31" s="4" t="s">
        <v>60</v>
      </c>
      <c r="B31">
        <v>2023</v>
      </c>
      <c r="C31">
        <v>58997201</v>
      </c>
      <c r="D31">
        <v>38467887</v>
      </c>
      <c r="E31">
        <v>2431474</v>
      </c>
      <c r="F31" s="12">
        <f t="shared" si="0"/>
        <v>652.02901744440385</v>
      </c>
      <c r="G31" s="12">
        <f t="shared" si="1"/>
        <v>41.213378919450776</v>
      </c>
      <c r="H31" s="11">
        <f t="shared" si="6"/>
        <v>100</v>
      </c>
      <c r="I31" s="11">
        <f t="shared" si="6"/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1E7D8-82BB-4465-845C-D9742F09F072}">
  <sheetPr>
    <tabColor rgb="FF00B0F0"/>
  </sheetPr>
  <dimension ref="A1:L25"/>
  <sheetViews>
    <sheetView workbookViewId="0">
      <selection activeCell="E31" sqref="E31"/>
    </sheetView>
  </sheetViews>
  <sheetFormatPr defaultRowHeight="15" x14ac:dyDescent="0.25"/>
  <cols>
    <col min="1" max="1" width="14.42578125" bestFit="1" customWidth="1"/>
    <col min="3" max="3" width="20.7109375" bestFit="1" customWidth="1"/>
    <col min="4" max="4" width="29.28515625" bestFit="1" customWidth="1"/>
    <col min="10" max="10" width="29.28515625" bestFit="1" customWidth="1"/>
    <col min="11" max="12" width="9.5703125" bestFit="1" customWidth="1"/>
  </cols>
  <sheetData>
    <row r="1" spans="1:12" x14ac:dyDescent="0.25">
      <c r="A1" t="s">
        <v>127</v>
      </c>
      <c r="B1" t="s">
        <v>36</v>
      </c>
      <c r="C1" t="s">
        <v>89</v>
      </c>
      <c r="D1" s="11" t="s">
        <v>125</v>
      </c>
    </row>
    <row r="2" spans="1:12" x14ac:dyDescent="0.25">
      <c r="A2" s="4" t="s">
        <v>5</v>
      </c>
      <c r="B2">
        <v>2020</v>
      </c>
      <c r="C2">
        <v>67.755075815985606</v>
      </c>
      <c r="D2" s="12">
        <v>52727</v>
      </c>
    </row>
    <row r="3" spans="1:12" x14ac:dyDescent="0.25">
      <c r="A3" s="4" t="s">
        <v>13</v>
      </c>
      <c r="B3">
        <v>2020</v>
      </c>
      <c r="C3">
        <v>97.123767619978821</v>
      </c>
      <c r="D3" s="12">
        <v>11920</v>
      </c>
      <c r="K3" s="11"/>
      <c r="L3" s="11"/>
    </row>
    <row r="4" spans="1:12" x14ac:dyDescent="0.25">
      <c r="A4" s="4" t="s">
        <v>18</v>
      </c>
      <c r="B4">
        <v>2020</v>
      </c>
      <c r="C4">
        <v>59.574925261584454</v>
      </c>
      <c r="D4" s="12">
        <v>63769</v>
      </c>
      <c r="J4" s="11"/>
      <c r="K4" s="11"/>
      <c r="L4" s="11"/>
    </row>
    <row r="5" spans="1:12" x14ac:dyDescent="0.25">
      <c r="A5" s="4" t="s">
        <v>24</v>
      </c>
      <c r="B5">
        <v>2020</v>
      </c>
      <c r="C5">
        <v>63.181913973649984</v>
      </c>
      <c r="D5" s="12">
        <v>86944</v>
      </c>
      <c r="J5" s="11"/>
      <c r="K5" s="11"/>
      <c r="L5" s="11"/>
    </row>
    <row r="6" spans="1:12" x14ac:dyDescent="0.25">
      <c r="A6" s="4" t="s">
        <v>28</v>
      </c>
      <c r="B6">
        <v>2020</v>
      </c>
      <c r="C6">
        <v>102.64698057994148</v>
      </c>
      <c r="D6" s="12">
        <v>23151</v>
      </c>
      <c r="J6" s="11"/>
      <c r="K6" s="11"/>
      <c r="L6" s="11"/>
    </row>
    <row r="7" spans="1:12" x14ac:dyDescent="0.25">
      <c r="A7" s="4" t="s">
        <v>60</v>
      </c>
      <c r="B7">
        <v>2020</v>
      </c>
      <c r="C7">
        <v>66.754455689400388</v>
      </c>
      <c r="D7" s="12">
        <v>238511</v>
      </c>
      <c r="J7" s="11"/>
      <c r="K7" s="11"/>
      <c r="L7" s="11"/>
    </row>
    <row r="8" spans="1:12" x14ac:dyDescent="0.25">
      <c r="A8" s="4" t="s">
        <v>5</v>
      </c>
      <c r="B8">
        <v>2021</v>
      </c>
      <c r="C8">
        <v>97.207902134863318</v>
      </c>
      <c r="D8" s="12">
        <v>126902</v>
      </c>
      <c r="J8" s="11"/>
      <c r="K8" s="11"/>
      <c r="L8" s="11"/>
    </row>
    <row r="9" spans="1:12" x14ac:dyDescent="0.25">
      <c r="A9" s="4" t="s">
        <v>13</v>
      </c>
      <c r="B9">
        <v>2021</v>
      </c>
      <c r="C9">
        <v>121.29954945645434</v>
      </c>
      <c r="D9" s="12">
        <v>29346</v>
      </c>
      <c r="J9" s="11"/>
      <c r="K9" s="11"/>
      <c r="L9" s="11"/>
    </row>
    <row r="10" spans="1:12" x14ac:dyDescent="0.25">
      <c r="A10" s="4" t="s">
        <v>18</v>
      </c>
      <c r="B10">
        <v>2021</v>
      </c>
      <c r="C10">
        <v>95.538291307835067</v>
      </c>
      <c r="D10" s="12">
        <v>163188</v>
      </c>
      <c r="J10" s="11"/>
      <c r="K10" s="11"/>
      <c r="L10" s="11"/>
    </row>
    <row r="11" spans="1:12" x14ac:dyDescent="0.25">
      <c r="A11" s="4" t="s">
        <v>24</v>
      </c>
      <c r="B11">
        <v>2021</v>
      </c>
      <c r="C11">
        <v>79.791853148254532</v>
      </c>
      <c r="D11" s="12">
        <v>179175</v>
      </c>
    </row>
    <row r="12" spans="1:12" x14ac:dyDescent="0.25">
      <c r="A12" s="4" t="s">
        <v>28</v>
      </c>
      <c r="B12">
        <v>2021</v>
      </c>
      <c r="C12">
        <v>120.57761732851986</v>
      </c>
      <c r="D12" s="12">
        <v>55110</v>
      </c>
    </row>
    <row r="13" spans="1:12" x14ac:dyDescent="0.25">
      <c r="A13" s="4" t="s">
        <v>60</v>
      </c>
      <c r="B13">
        <v>2021</v>
      </c>
      <c r="C13">
        <v>92.93630319885466</v>
      </c>
      <c r="D13" s="12">
        <v>553721</v>
      </c>
    </row>
    <row r="14" spans="1:12" x14ac:dyDescent="0.25">
      <c r="A14" s="4" t="s">
        <v>5</v>
      </c>
      <c r="B14">
        <v>2022</v>
      </c>
      <c r="C14">
        <v>54.058085290678925</v>
      </c>
      <c r="D14" s="12">
        <v>139172</v>
      </c>
    </row>
    <row r="15" spans="1:12" x14ac:dyDescent="0.25">
      <c r="A15" s="4" t="s">
        <v>13</v>
      </c>
      <c r="B15">
        <v>2022</v>
      </c>
      <c r="C15">
        <v>52.823175628980742</v>
      </c>
      <c r="D15" s="12">
        <v>28281</v>
      </c>
    </row>
    <row r="16" spans="1:12" x14ac:dyDescent="0.25">
      <c r="A16" s="4" t="s">
        <v>18</v>
      </c>
      <c r="B16">
        <v>2022</v>
      </c>
      <c r="C16">
        <v>47.752225319389098</v>
      </c>
      <c r="D16" s="12">
        <v>159491</v>
      </c>
    </row>
    <row r="17" spans="1:4" x14ac:dyDescent="0.25">
      <c r="A17" s="4" t="s">
        <v>24</v>
      </c>
      <c r="B17">
        <v>2022</v>
      </c>
      <c r="C17">
        <v>46.5006142749574</v>
      </c>
      <c r="D17" s="12">
        <v>187736</v>
      </c>
    </row>
    <row r="18" spans="1:4" x14ac:dyDescent="0.25">
      <c r="A18" s="4" t="s">
        <v>28</v>
      </c>
      <c r="B18">
        <v>2022</v>
      </c>
      <c r="C18">
        <v>50.13440460248971</v>
      </c>
      <c r="D18" s="12">
        <v>50543</v>
      </c>
    </row>
    <row r="19" spans="1:4" x14ac:dyDescent="0.25">
      <c r="A19" s="4" t="s">
        <v>60</v>
      </c>
      <c r="B19">
        <v>2022</v>
      </c>
      <c r="C19">
        <v>49.170007168159451</v>
      </c>
      <c r="D19" s="12">
        <v>565223</v>
      </c>
    </row>
    <row r="20" spans="1:4" x14ac:dyDescent="0.25">
      <c r="A20" s="4" t="s">
        <v>5</v>
      </c>
      <c r="B20">
        <v>2023</v>
      </c>
      <c r="C20">
        <v>45.663492351640485</v>
      </c>
      <c r="D20" s="12">
        <v>181111</v>
      </c>
    </row>
    <row r="21" spans="1:4" x14ac:dyDescent="0.25">
      <c r="A21" s="4" t="s">
        <v>13</v>
      </c>
      <c r="B21">
        <v>2023</v>
      </c>
      <c r="C21">
        <v>41.338303593253485</v>
      </c>
      <c r="D21" s="12">
        <v>33823</v>
      </c>
    </row>
    <row r="22" spans="1:4" x14ac:dyDescent="0.25">
      <c r="A22" s="4" t="s">
        <v>18</v>
      </c>
      <c r="B22">
        <v>2023</v>
      </c>
      <c r="C22">
        <v>39.539765911227832</v>
      </c>
      <c r="D22" s="12">
        <v>195124</v>
      </c>
    </row>
    <row r="23" spans="1:4" x14ac:dyDescent="0.25">
      <c r="A23" s="4" t="s">
        <v>24</v>
      </c>
      <c r="B23">
        <v>2023</v>
      </c>
      <c r="C23">
        <v>40.636454627838717</v>
      </c>
      <c r="D23" s="12">
        <v>240350</v>
      </c>
    </row>
    <row r="24" spans="1:4" x14ac:dyDescent="0.25">
      <c r="A24" s="4" t="s">
        <v>28</v>
      </c>
      <c r="B24">
        <v>2023</v>
      </c>
      <c r="C24">
        <v>43.813343199566589</v>
      </c>
      <c r="D24" s="12">
        <v>66315</v>
      </c>
    </row>
    <row r="25" spans="1:4" x14ac:dyDescent="0.25">
      <c r="A25" s="4" t="s">
        <v>60</v>
      </c>
      <c r="B25">
        <v>2023</v>
      </c>
      <c r="C25">
        <v>41.797497129320817</v>
      </c>
      <c r="D25" s="12">
        <v>716723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0EA67-0500-4C1A-9C1E-723C3F471649}">
  <sheetPr>
    <tabColor rgb="FF00B050"/>
  </sheetPr>
  <dimension ref="B4:H24"/>
  <sheetViews>
    <sheetView workbookViewId="0">
      <selection activeCell="C29" sqref="C29"/>
    </sheetView>
  </sheetViews>
  <sheetFormatPr defaultRowHeight="15" x14ac:dyDescent="0.25"/>
  <cols>
    <col min="2" max="2" width="27" bestFit="1" customWidth="1"/>
  </cols>
  <sheetData>
    <row r="4" spans="2:8" x14ac:dyDescent="0.25">
      <c r="B4" s="16" t="s">
        <v>35</v>
      </c>
      <c r="C4" s="16">
        <v>2019</v>
      </c>
      <c r="D4" s="16">
        <v>2020</v>
      </c>
      <c r="E4" s="16">
        <v>2021</v>
      </c>
      <c r="F4" s="16">
        <v>2022</v>
      </c>
      <c r="G4" s="16">
        <v>2023</v>
      </c>
      <c r="H4" s="16">
        <v>2024</v>
      </c>
    </row>
    <row r="5" spans="2:8" x14ac:dyDescent="0.25">
      <c r="B5" s="15" t="s">
        <v>45</v>
      </c>
      <c r="C5" s="18">
        <v>1300645</v>
      </c>
      <c r="D5" s="18">
        <v>1293941</v>
      </c>
      <c r="E5" s="18">
        <v>1281012</v>
      </c>
      <c r="F5" s="18">
        <v>1275950</v>
      </c>
      <c r="G5" s="18">
        <v>1272627</v>
      </c>
      <c r="H5" s="18">
        <v>1269963</v>
      </c>
    </row>
    <row r="6" spans="2:8" x14ac:dyDescent="0.25">
      <c r="B6" s="15" t="s">
        <v>49</v>
      </c>
      <c r="C6" s="18">
        <v>558587</v>
      </c>
      <c r="D6" s="18">
        <v>553254</v>
      </c>
      <c r="E6" s="18">
        <v>545130</v>
      </c>
      <c r="F6" s="18">
        <v>541168</v>
      </c>
      <c r="G6" s="18">
        <v>537577</v>
      </c>
      <c r="H6" s="18">
        <v>533636</v>
      </c>
    </row>
    <row r="7" spans="2:8" x14ac:dyDescent="0.25">
      <c r="B7" s="15" t="s">
        <v>50</v>
      </c>
      <c r="C7" s="18">
        <v>1912021</v>
      </c>
      <c r="D7" s="18">
        <v>1894110</v>
      </c>
      <c r="E7" s="18">
        <v>1860601</v>
      </c>
      <c r="F7" s="18">
        <v>1855454</v>
      </c>
      <c r="G7" s="18">
        <v>1846610</v>
      </c>
      <c r="H7" s="18">
        <v>1838150</v>
      </c>
    </row>
    <row r="8" spans="2:8" x14ac:dyDescent="0.25">
      <c r="B8" s="15" t="s">
        <v>47</v>
      </c>
      <c r="C8" s="18">
        <v>5740291</v>
      </c>
      <c r="D8" s="18">
        <v>5712143</v>
      </c>
      <c r="E8" s="18">
        <v>5624260</v>
      </c>
      <c r="F8" s="18">
        <v>5624420</v>
      </c>
      <c r="G8" s="18">
        <v>5609536</v>
      </c>
      <c r="H8" s="18">
        <v>5590076</v>
      </c>
    </row>
    <row r="9" spans="2:8" x14ac:dyDescent="0.25">
      <c r="B9" s="15" t="s">
        <v>58</v>
      </c>
      <c r="C9" s="18">
        <v>4459453</v>
      </c>
      <c r="D9" s="18">
        <v>4464119</v>
      </c>
      <c r="E9" s="18">
        <v>4438937</v>
      </c>
      <c r="F9" s="18">
        <v>4425366</v>
      </c>
      <c r="G9" s="18">
        <v>4437578</v>
      </c>
      <c r="H9" s="18">
        <v>4455188</v>
      </c>
    </row>
    <row r="10" spans="2:8" x14ac:dyDescent="0.25">
      <c r="B10" s="15" t="s">
        <v>57</v>
      </c>
      <c r="C10" s="18">
        <v>1210414</v>
      </c>
      <c r="D10" s="18">
        <v>1206216</v>
      </c>
      <c r="E10" s="18">
        <v>1201510</v>
      </c>
      <c r="F10" s="18">
        <v>1194647</v>
      </c>
      <c r="G10" s="18">
        <v>1194248</v>
      </c>
      <c r="H10" s="18">
        <v>1195792</v>
      </c>
    </row>
    <row r="11" spans="2:8" x14ac:dyDescent="0.25">
      <c r="B11" s="15" t="s">
        <v>44</v>
      </c>
      <c r="C11" s="18">
        <v>5773076</v>
      </c>
      <c r="D11" s="18">
        <v>5755700</v>
      </c>
      <c r="E11" s="18">
        <v>5730399</v>
      </c>
      <c r="F11" s="18">
        <v>5714882</v>
      </c>
      <c r="G11" s="18">
        <v>5720536</v>
      </c>
      <c r="H11" s="18">
        <v>5720272</v>
      </c>
    </row>
    <row r="12" spans="2:8" x14ac:dyDescent="0.25">
      <c r="B12" s="15" t="s">
        <v>38</v>
      </c>
      <c r="C12" s="18">
        <v>1532980</v>
      </c>
      <c r="D12" s="18">
        <v>1524826</v>
      </c>
      <c r="E12" s="18">
        <v>1518495</v>
      </c>
      <c r="F12" s="18">
        <v>1509227</v>
      </c>
      <c r="G12" s="18">
        <v>1507636</v>
      </c>
      <c r="H12" s="18">
        <v>1508847</v>
      </c>
    </row>
    <row r="13" spans="2:8" x14ac:dyDescent="0.25">
      <c r="B13" s="15" t="s">
        <v>39</v>
      </c>
      <c r="C13" s="18">
        <v>10010833</v>
      </c>
      <c r="D13" s="18">
        <v>10027602</v>
      </c>
      <c r="E13" s="18">
        <v>9981554</v>
      </c>
      <c r="F13" s="18">
        <v>9943004</v>
      </c>
      <c r="G13" s="18">
        <v>9976509</v>
      </c>
      <c r="H13" s="18">
        <v>10020528</v>
      </c>
    </row>
    <row r="14" spans="2:8" x14ac:dyDescent="0.25">
      <c r="B14" s="15" t="s">
        <v>43</v>
      </c>
      <c r="C14" s="18">
        <v>1520321</v>
      </c>
      <c r="D14" s="18">
        <v>1512672</v>
      </c>
      <c r="E14" s="18">
        <v>1498236</v>
      </c>
      <c r="F14" s="18">
        <v>1487150</v>
      </c>
      <c r="G14" s="18">
        <v>1484298</v>
      </c>
      <c r="H14" s="18">
        <v>1484427</v>
      </c>
    </row>
    <row r="15" spans="2:8" x14ac:dyDescent="0.25">
      <c r="B15" s="15" t="s">
        <v>46</v>
      </c>
      <c r="C15" s="18">
        <v>303790</v>
      </c>
      <c r="D15" s="18">
        <v>300516</v>
      </c>
      <c r="E15" s="18">
        <v>294294</v>
      </c>
      <c r="F15" s="18">
        <v>292150</v>
      </c>
      <c r="G15" s="18">
        <v>290636</v>
      </c>
      <c r="H15" s="18">
        <v>289413</v>
      </c>
    </row>
    <row r="16" spans="2:8" x14ac:dyDescent="0.25">
      <c r="B16" s="15" t="s">
        <v>37</v>
      </c>
      <c r="C16" s="18">
        <v>4328565</v>
      </c>
      <c r="D16" s="18">
        <v>4311217</v>
      </c>
      <c r="E16" s="18">
        <v>4274945</v>
      </c>
      <c r="F16" s="18">
        <v>4256350</v>
      </c>
      <c r="G16" s="18">
        <v>4251351</v>
      </c>
      <c r="H16" s="18">
        <v>4252581</v>
      </c>
    </row>
    <row r="17" spans="2:8" x14ac:dyDescent="0.25">
      <c r="B17" s="15" t="s">
        <v>48</v>
      </c>
      <c r="C17" s="18">
        <v>3975528</v>
      </c>
      <c r="D17" s="18">
        <v>3953305</v>
      </c>
      <c r="E17" s="18">
        <v>3933777</v>
      </c>
      <c r="F17" s="18">
        <v>3922941</v>
      </c>
      <c r="G17" s="18">
        <v>3907683</v>
      </c>
      <c r="H17" s="18">
        <v>3890250</v>
      </c>
    </row>
    <row r="18" spans="2:8" x14ac:dyDescent="0.25">
      <c r="B18" s="15" t="s">
        <v>52</v>
      </c>
      <c r="C18" s="18">
        <v>1622257</v>
      </c>
      <c r="D18" s="18">
        <v>1611621</v>
      </c>
      <c r="E18" s="18">
        <v>1590044</v>
      </c>
      <c r="F18" s="18">
        <v>1587413</v>
      </c>
      <c r="G18" s="18">
        <v>1578146</v>
      </c>
      <c r="H18" s="18">
        <v>1569832</v>
      </c>
    </row>
    <row r="19" spans="2:8" x14ac:dyDescent="0.25">
      <c r="B19" s="15" t="s">
        <v>51</v>
      </c>
      <c r="C19" s="18">
        <v>4908548</v>
      </c>
      <c r="D19" s="18">
        <v>4875290</v>
      </c>
      <c r="E19" s="18">
        <v>4833705</v>
      </c>
      <c r="F19" s="18">
        <v>4833329</v>
      </c>
      <c r="G19" s="18">
        <v>4814016</v>
      </c>
      <c r="H19" s="18">
        <v>4794512</v>
      </c>
    </row>
    <row r="20" spans="2:8" x14ac:dyDescent="0.25">
      <c r="B20" s="15" t="s">
        <v>41</v>
      </c>
      <c r="C20" s="18">
        <v>3701343</v>
      </c>
      <c r="D20" s="18">
        <v>3692555</v>
      </c>
      <c r="E20" s="18">
        <v>3692865</v>
      </c>
      <c r="F20" s="18">
        <v>3663191</v>
      </c>
      <c r="G20" s="18">
        <v>3661981</v>
      </c>
      <c r="H20" s="18">
        <v>3664798</v>
      </c>
    </row>
    <row r="21" spans="2:8" x14ac:dyDescent="0.25">
      <c r="B21" s="15" t="s">
        <v>56</v>
      </c>
      <c r="C21" s="18">
        <v>1074034</v>
      </c>
      <c r="D21" s="18">
        <v>1078069</v>
      </c>
      <c r="E21" s="18">
        <v>1077078</v>
      </c>
      <c r="F21" s="18">
        <v>1073574</v>
      </c>
      <c r="G21" s="18">
        <v>1077143</v>
      </c>
      <c r="H21" s="18">
        <v>1082116</v>
      </c>
    </row>
    <row r="22" spans="2:8" x14ac:dyDescent="0.25">
      <c r="B22" s="15" t="s">
        <v>42</v>
      </c>
      <c r="C22" s="18">
        <v>873744</v>
      </c>
      <c r="D22" s="18">
        <v>870165</v>
      </c>
      <c r="E22" s="18">
        <v>865452</v>
      </c>
      <c r="F22" s="18">
        <v>858812</v>
      </c>
      <c r="G22" s="18">
        <v>856407</v>
      </c>
      <c r="H22" s="18">
        <v>854378</v>
      </c>
    </row>
    <row r="23" spans="2:8" x14ac:dyDescent="0.25">
      <c r="B23" s="15" t="s">
        <v>55</v>
      </c>
      <c r="C23" s="18">
        <v>125653</v>
      </c>
      <c r="D23" s="18">
        <v>125034</v>
      </c>
      <c r="E23" s="18">
        <v>124089</v>
      </c>
      <c r="F23" s="18">
        <v>123360</v>
      </c>
      <c r="G23" s="18">
        <v>123130</v>
      </c>
      <c r="H23" s="18">
        <v>123018</v>
      </c>
    </row>
    <row r="24" spans="2:8" x14ac:dyDescent="0.25">
      <c r="B24" s="15" t="s">
        <v>40</v>
      </c>
      <c r="C24" s="18">
        <v>4884590</v>
      </c>
      <c r="D24" s="18">
        <v>4879133</v>
      </c>
      <c r="E24" s="18">
        <v>4869830</v>
      </c>
      <c r="F24" s="18">
        <v>4847745</v>
      </c>
      <c r="G24" s="18">
        <v>4849553</v>
      </c>
      <c r="H24" s="18">
        <v>4851972</v>
      </c>
    </row>
  </sheetData>
  <autoFilter ref="B4:H24" xr:uid="{6140EA67-0500-4C1A-9C1E-723C3F471649}">
    <sortState xmlns:xlrd2="http://schemas.microsoft.com/office/spreadsheetml/2017/richdata2" ref="B5:H24">
      <sortCondition ref="B4:B2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1349B-3F74-4F38-A2F3-7396DCAA8804}">
  <sheetPr>
    <tabColor rgb="FF00B050"/>
  </sheetPr>
  <dimension ref="A1:M22"/>
  <sheetViews>
    <sheetView workbookViewId="0">
      <selection activeCell="D13" sqref="D13"/>
    </sheetView>
  </sheetViews>
  <sheetFormatPr defaultRowHeight="15" x14ac:dyDescent="0.25"/>
  <cols>
    <col min="1" max="1" width="21.140625" bestFit="1" customWidth="1"/>
    <col min="2" max="2" width="18.42578125" bestFit="1" customWidth="1"/>
    <col min="6" max="6" width="14.28515625" bestFit="1" customWidth="1"/>
  </cols>
  <sheetData>
    <row r="1" spans="1:13" x14ac:dyDescent="0.25">
      <c r="A1" t="s">
        <v>1</v>
      </c>
      <c r="B1" t="s">
        <v>0</v>
      </c>
    </row>
    <row r="2" spans="1:13" x14ac:dyDescent="0.25">
      <c r="A2" s="4" t="s">
        <v>29</v>
      </c>
      <c r="B2" s="4" t="s">
        <v>28</v>
      </c>
      <c r="F2" s="4"/>
    </row>
    <row r="3" spans="1:13" x14ac:dyDescent="0.25">
      <c r="A3" s="4" t="s">
        <v>30</v>
      </c>
      <c r="B3" s="4" t="s">
        <v>28</v>
      </c>
      <c r="F3" s="4"/>
      <c r="J3" s="5"/>
    </row>
    <row r="4" spans="1:13" x14ac:dyDescent="0.25">
      <c r="A4" s="4" t="s">
        <v>31</v>
      </c>
      <c r="B4" s="4" t="s">
        <v>28</v>
      </c>
      <c r="F4" s="4"/>
      <c r="J4" s="5"/>
    </row>
    <row r="5" spans="1:13" x14ac:dyDescent="0.25">
      <c r="A5" s="4" t="s">
        <v>32</v>
      </c>
      <c r="B5" s="4" t="s">
        <v>28</v>
      </c>
      <c r="F5" s="4"/>
      <c r="J5" s="5"/>
    </row>
    <row r="6" spans="1:13" x14ac:dyDescent="0.25">
      <c r="A6" s="4" t="s">
        <v>19</v>
      </c>
      <c r="B6" s="4" t="s">
        <v>18</v>
      </c>
      <c r="F6" s="4"/>
      <c r="J6" s="5"/>
    </row>
    <row r="7" spans="1:13" x14ac:dyDescent="0.25">
      <c r="A7" s="4" t="s">
        <v>20</v>
      </c>
      <c r="B7" s="4" t="s">
        <v>18</v>
      </c>
      <c r="F7" s="4"/>
      <c r="J7" s="5"/>
    </row>
    <row r="8" spans="1:13" x14ac:dyDescent="0.25">
      <c r="A8" s="4" t="s">
        <v>6</v>
      </c>
      <c r="B8" s="4" t="s">
        <v>5</v>
      </c>
      <c r="I8" s="5"/>
      <c r="J8" s="5"/>
      <c r="M8" s="5"/>
    </row>
    <row r="9" spans="1:13" x14ac:dyDescent="0.25">
      <c r="A9" s="4" t="s">
        <v>25</v>
      </c>
      <c r="B9" s="4" t="s">
        <v>24</v>
      </c>
      <c r="I9" s="5"/>
      <c r="J9" s="5"/>
      <c r="M9" s="5"/>
    </row>
    <row r="10" spans="1:13" x14ac:dyDescent="0.25">
      <c r="A10" s="4" t="s">
        <v>26</v>
      </c>
      <c r="B10" s="4" t="s">
        <v>24</v>
      </c>
      <c r="I10" s="5"/>
      <c r="J10" s="5"/>
      <c r="M10" s="5"/>
    </row>
    <row r="11" spans="1:13" x14ac:dyDescent="0.25">
      <c r="A11" s="4" t="s">
        <v>10</v>
      </c>
      <c r="B11" s="4" t="s">
        <v>5</v>
      </c>
      <c r="I11" s="5"/>
      <c r="J11" s="5"/>
    </row>
    <row r="12" spans="1:13" x14ac:dyDescent="0.25">
      <c r="A12" s="4" t="s">
        <v>33</v>
      </c>
      <c r="B12" s="4" t="s">
        <v>28</v>
      </c>
      <c r="I12" s="5"/>
      <c r="J12" s="5"/>
    </row>
    <row r="13" spans="1:13" x14ac:dyDescent="0.25">
      <c r="A13" s="4" t="s">
        <v>17</v>
      </c>
      <c r="B13" s="4" t="s">
        <v>16</v>
      </c>
    </row>
    <row r="14" spans="1:13" x14ac:dyDescent="0.25">
      <c r="A14" s="4" t="s">
        <v>21</v>
      </c>
      <c r="B14" s="4" t="s">
        <v>24</v>
      </c>
    </row>
    <row r="15" spans="1:13" x14ac:dyDescent="0.25">
      <c r="A15" s="4" t="s">
        <v>34</v>
      </c>
      <c r="B15" s="4" t="s">
        <v>28</v>
      </c>
    </row>
    <row r="16" spans="1:13" x14ac:dyDescent="0.25">
      <c r="A16" s="4" t="s">
        <v>14</v>
      </c>
      <c r="B16" s="4" t="s">
        <v>13</v>
      </c>
    </row>
    <row r="17" spans="1:2" x14ac:dyDescent="0.25">
      <c r="A17" s="4" t="s">
        <v>15</v>
      </c>
      <c r="B17" s="4" t="s">
        <v>13</v>
      </c>
    </row>
    <row r="18" spans="1:2" x14ac:dyDescent="0.25">
      <c r="A18" s="4" t="s">
        <v>11</v>
      </c>
      <c r="B18" s="4" t="s">
        <v>5</v>
      </c>
    </row>
    <row r="19" spans="1:2" x14ac:dyDescent="0.25">
      <c r="A19" s="4" t="s">
        <v>22</v>
      </c>
      <c r="B19" s="4" t="s">
        <v>18</v>
      </c>
    </row>
    <row r="20" spans="1:2" x14ac:dyDescent="0.25">
      <c r="A20" s="4" t="s">
        <v>12</v>
      </c>
      <c r="B20" s="4" t="s">
        <v>5</v>
      </c>
    </row>
    <row r="21" spans="1:2" x14ac:dyDescent="0.25">
      <c r="A21" s="4" t="s">
        <v>27</v>
      </c>
      <c r="B21" s="4" t="s">
        <v>24</v>
      </c>
    </row>
    <row r="22" spans="1:2" x14ac:dyDescent="0.25">
      <c r="A22" s="4" t="s">
        <v>23</v>
      </c>
      <c r="B22" s="4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E5C80-671F-4A65-A23D-4B3A8A4FAA2F}">
  <sheetPr>
    <tabColor rgb="FF00B050"/>
  </sheetPr>
  <dimension ref="A1:F347"/>
  <sheetViews>
    <sheetView workbookViewId="0">
      <selection activeCell="H5" sqref="H5"/>
    </sheetView>
  </sheetViews>
  <sheetFormatPr defaultRowHeight="15" x14ac:dyDescent="0.25"/>
  <cols>
    <col min="2" max="2" width="18.7109375" bestFit="1" customWidth="1"/>
    <col min="3" max="3" width="21.140625" bestFit="1" customWidth="1"/>
    <col min="4" max="4" width="19.85546875" bestFit="1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 t="s">
        <v>6</v>
      </c>
      <c r="D2" t="s">
        <v>7</v>
      </c>
      <c r="E2">
        <v>2018</v>
      </c>
      <c r="F2">
        <v>33990</v>
      </c>
    </row>
    <row r="3" spans="1:6" x14ac:dyDescent="0.25">
      <c r="A3" s="1">
        <v>1</v>
      </c>
      <c r="B3" t="s">
        <v>5</v>
      </c>
      <c r="C3" t="s">
        <v>6</v>
      </c>
      <c r="D3" t="s">
        <v>7</v>
      </c>
      <c r="E3">
        <v>2019</v>
      </c>
      <c r="F3">
        <v>2626</v>
      </c>
    </row>
    <row r="4" spans="1:6" x14ac:dyDescent="0.25">
      <c r="A4" s="1">
        <v>2</v>
      </c>
      <c r="B4" t="s">
        <v>5</v>
      </c>
      <c r="C4" t="s">
        <v>6</v>
      </c>
      <c r="D4" t="s">
        <v>7</v>
      </c>
      <c r="E4">
        <v>2020</v>
      </c>
      <c r="F4">
        <v>5789</v>
      </c>
    </row>
    <row r="5" spans="1:6" x14ac:dyDescent="0.25">
      <c r="A5" s="1">
        <v>3</v>
      </c>
      <c r="B5" t="s">
        <v>5</v>
      </c>
      <c r="C5" t="s">
        <v>6</v>
      </c>
      <c r="D5" t="s">
        <v>7</v>
      </c>
      <c r="E5">
        <v>2021</v>
      </c>
      <c r="F5">
        <v>12268</v>
      </c>
    </row>
    <row r="6" spans="1:6" x14ac:dyDescent="0.25">
      <c r="A6" s="1">
        <v>4</v>
      </c>
      <c r="B6" t="s">
        <v>5</v>
      </c>
      <c r="C6" t="s">
        <v>6</v>
      </c>
      <c r="D6" t="s">
        <v>7</v>
      </c>
      <c r="E6">
        <v>2022</v>
      </c>
      <c r="F6">
        <v>17604</v>
      </c>
    </row>
    <row r="7" spans="1:6" x14ac:dyDescent="0.25">
      <c r="A7" s="1">
        <v>5</v>
      </c>
      <c r="B7" t="s">
        <v>5</v>
      </c>
      <c r="C7" t="s">
        <v>6</v>
      </c>
      <c r="D7" t="s">
        <v>7</v>
      </c>
      <c r="E7">
        <v>2023</v>
      </c>
      <c r="F7">
        <v>24824</v>
      </c>
    </row>
    <row r="8" spans="1:6" x14ac:dyDescent="0.25">
      <c r="A8" s="1">
        <v>6</v>
      </c>
      <c r="B8" t="s">
        <v>5</v>
      </c>
      <c r="C8" t="s">
        <v>6</v>
      </c>
      <c r="D8" t="s">
        <v>8</v>
      </c>
      <c r="E8">
        <v>2018</v>
      </c>
      <c r="F8">
        <v>3735967</v>
      </c>
    </row>
    <row r="9" spans="1:6" x14ac:dyDescent="0.25">
      <c r="A9" s="1">
        <v>7</v>
      </c>
      <c r="B9" t="s">
        <v>5</v>
      </c>
      <c r="C9" t="s">
        <v>6</v>
      </c>
      <c r="D9" t="s">
        <v>8</v>
      </c>
      <c r="E9">
        <v>2019</v>
      </c>
      <c r="F9">
        <v>3772332</v>
      </c>
    </row>
    <row r="10" spans="1:6" x14ac:dyDescent="0.25">
      <c r="A10" s="1">
        <v>8</v>
      </c>
      <c r="B10" t="s">
        <v>5</v>
      </c>
      <c r="C10" t="s">
        <v>6</v>
      </c>
      <c r="D10" t="s">
        <v>8</v>
      </c>
      <c r="E10">
        <v>2020</v>
      </c>
      <c r="F10">
        <v>3745641</v>
      </c>
    </row>
    <row r="11" spans="1:6" x14ac:dyDescent="0.25">
      <c r="A11" s="1">
        <v>9</v>
      </c>
      <c r="B11" t="s">
        <v>5</v>
      </c>
      <c r="C11" t="s">
        <v>6</v>
      </c>
      <c r="D11" t="s">
        <v>8</v>
      </c>
      <c r="E11">
        <v>2021</v>
      </c>
      <c r="F11">
        <v>3686542</v>
      </c>
    </row>
    <row r="12" spans="1:6" x14ac:dyDescent="0.25">
      <c r="A12" s="1">
        <v>10</v>
      </c>
      <c r="B12" t="s">
        <v>5</v>
      </c>
      <c r="C12" t="s">
        <v>6</v>
      </c>
      <c r="D12" t="s">
        <v>8</v>
      </c>
      <c r="E12">
        <v>2022</v>
      </c>
      <c r="F12">
        <v>3666033</v>
      </c>
    </row>
    <row r="13" spans="1:6" x14ac:dyDescent="0.25">
      <c r="A13" s="1">
        <v>11</v>
      </c>
      <c r="B13" t="s">
        <v>5</v>
      </c>
      <c r="C13" t="s">
        <v>6</v>
      </c>
      <c r="D13" t="s">
        <v>8</v>
      </c>
      <c r="E13">
        <v>2023</v>
      </c>
      <c r="F13">
        <v>3663797</v>
      </c>
    </row>
    <row r="14" spans="1:6" x14ac:dyDescent="0.25">
      <c r="A14" s="1">
        <v>12</v>
      </c>
      <c r="B14" t="s">
        <v>5</v>
      </c>
      <c r="C14" t="s">
        <v>6</v>
      </c>
      <c r="D14" t="s">
        <v>9</v>
      </c>
      <c r="E14">
        <v>2019</v>
      </c>
      <c r="F14">
        <v>43414</v>
      </c>
    </row>
    <row r="15" spans="1:6" x14ac:dyDescent="0.25">
      <c r="A15" s="1">
        <v>13</v>
      </c>
      <c r="B15" t="s">
        <v>5</v>
      </c>
      <c r="C15" t="s">
        <v>6</v>
      </c>
      <c r="D15" t="s">
        <v>9</v>
      </c>
      <c r="E15">
        <v>2020</v>
      </c>
      <c r="F15">
        <v>68058</v>
      </c>
    </row>
    <row r="16" spans="1:6" x14ac:dyDescent="0.25">
      <c r="A16" s="1">
        <v>14</v>
      </c>
      <c r="B16" t="s">
        <v>5</v>
      </c>
      <c r="C16" t="s">
        <v>6</v>
      </c>
      <c r="D16" t="s">
        <v>9</v>
      </c>
      <c r="E16">
        <v>2021</v>
      </c>
      <c r="F16">
        <v>116096</v>
      </c>
    </row>
    <row r="17" spans="1:6" x14ac:dyDescent="0.25">
      <c r="A17" s="1">
        <v>15</v>
      </c>
      <c r="B17" t="s">
        <v>5</v>
      </c>
      <c r="C17" t="s">
        <v>6</v>
      </c>
      <c r="D17" t="s">
        <v>9</v>
      </c>
      <c r="E17">
        <v>2022</v>
      </c>
      <c r="F17">
        <v>173753</v>
      </c>
    </row>
    <row r="18" spans="1:6" x14ac:dyDescent="0.25">
      <c r="A18" s="1">
        <v>16</v>
      </c>
      <c r="B18" t="s">
        <v>5</v>
      </c>
      <c r="C18" t="s">
        <v>6</v>
      </c>
      <c r="D18" t="s">
        <v>9</v>
      </c>
      <c r="E18">
        <v>2023</v>
      </c>
      <c r="F18">
        <v>248440</v>
      </c>
    </row>
    <row r="19" spans="1:6" x14ac:dyDescent="0.25">
      <c r="A19" s="1">
        <v>17</v>
      </c>
      <c r="B19" t="s">
        <v>5</v>
      </c>
      <c r="C19" t="s">
        <v>10</v>
      </c>
      <c r="D19" t="s">
        <v>7</v>
      </c>
      <c r="E19">
        <v>2018</v>
      </c>
      <c r="F19">
        <v>4252</v>
      </c>
    </row>
    <row r="20" spans="1:6" x14ac:dyDescent="0.25">
      <c r="A20" s="1">
        <v>18</v>
      </c>
      <c r="B20" t="s">
        <v>5</v>
      </c>
      <c r="C20" t="s">
        <v>10</v>
      </c>
      <c r="D20" t="s">
        <v>7</v>
      </c>
      <c r="E20">
        <v>2019</v>
      </c>
      <c r="F20">
        <v>273</v>
      </c>
    </row>
    <row r="21" spans="1:6" x14ac:dyDescent="0.25">
      <c r="A21" s="1">
        <v>19</v>
      </c>
      <c r="B21" t="s">
        <v>5</v>
      </c>
      <c r="C21" t="s">
        <v>10</v>
      </c>
      <c r="D21" t="s">
        <v>7</v>
      </c>
      <c r="E21">
        <v>2020</v>
      </c>
      <c r="F21">
        <v>791</v>
      </c>
    </row>
    <row r="22" spans="1:6" x14ac:dyDescent="0.25">
      <c r="A22" s="1">
        <v>20</v>
      </c>
      <c r="B22" t="s">
        <v>5</v>
      </c>
      <c r="C22" t="s">
        <v>10</v>
      </c>
      <c r="D22" t="s">
        <v>7</v>
      </c>
      <c r="E22">
        <v>2021</v>
      </c>
      <c r="F22">
        <v>2072</v>
      </c>
    </row>
    <row r="23" spans="1:6" x14ac:dyDescent="0.25">
      <c r="A23" s="1">
        <v>21</v>
      </c>
      <c r="B23" t="s">
        <v>5</v>
      </c>
      <c r="C23" t="s">
        <v>10</v>
      </c>
      <c r="D23" t="s">
        <v>7</v>
      </c>
      <c r="E23">
        <v>2022</v>
      </c>
      <c r="F23">
        <v>2894</v>
      </c>
    </row>
    <row r="24" spans="1:6" x14ac:dyDescent="0.25">
      <c r="A24" s="1">
        <v>22</v>
      </c>
      <c r="B24" t="s">
        <v>5</v>
      </c>
      <c r="C24" t="s">
        <v>10</v>
      </c>
      <c r="D24" t="s">
        <v>7</v>
      </c>
      <c r="E24">
        <v>2023</v>
      </c>
      <c r="F24">
        <v>4031</v>
      </c>
    </row>
    <row r="25" spans="1:6" x14ac:dyDescent="0.25">
      <c r="A25" s="1">
        <v>23</v>
      </c>
      <c r="B25" t="s">
        <v>5</v>
      </c>
      <c r="C25" t="s">
        <v>10</v>
      </c>
      <c r="D25" t="s">
        <v>8</v>
      </c>
      <c r="E25">
        <v>2018</v>
      </c>
      <c r="F25">
        <v>1022697</v>
      </c>
    </row>
    <row r="26" spans="1:6" x14ac:dyDescent="0.25">
      <c r="A26" s="1">
        <v>24</v>
      </c>
      <c r="B26" t="s">
        <v>5</v>
      </c>
      <c r="C26" t="s">
        <v>10</v>
      </c>
      <c r="D26" t="s">
        <v>8</v>
      </c>
      <c r="E26">
        <v>2019</v>
      </c>
      <c r="F26">
        <v>1030353</v>
      </c>
    </row>
    <row r="27" spans="1:6" x14ac:dyDescent="0.25">
      <c r="A27" s="1">
        <v>25</v>
      </c>
      <c r="B27" t="s">
        <v>5</v>
      </c>
      <c r="C27" t="s">
        <v>10</v>
      </c>
      <c r="D27" t="s">
        <v>8</v>
      </c>
      <c r="E27">
        <v>2020</v>
      </c>
      <c r="F27">
        <v>1029213</v>
      </c>
    </row>
    <row r="28" spans="1:6" x14ac:dyDescent="0.25">
      <c r="A28" s="1">
        <v>26</v>
      </c>
      <c r="B28" t="s">
        <v>5</v>
      </c>
      <c r="C28" t="s">
        <v>10</v>
      </c>
      <c r="D28" t="s">
        <v>8</v>
      </c>
      <c r="E28">
        <v>2021</v>
      </c>
      <c r="F28">
        <v>1018161</v>
      </c>
    </row>
    <row r="29" spans="1:6" x14ac:dyDescent="0.25">
      <c r="A29" s="1">
        <v>27</v>
      </c>
      <c r="B29" t="s">
        <v>5</v>
      </c>
      <c r="C29" t="s">
        <v>10</v>
      </c>
      <c r="D29" t="s">
        <v>8</v>
      </c>
      <c r="E29">
        <v>2022</v>
      </c>
      <c r="F29">
        <v>1011709</v>
      </c>
    </row>
    <row r="30" spans="1:6" x14ac:dyDescent="0.25">
      <c r="A30" s="1">
        <v>28</v>
      </c>
      <c r="B30" t="s">
        <v>5</v>
      </c>
      <c r="C30" t="s">
        <v>10</v>
      </c>
      <c r="D30" t="s">
        <v>8</v>
      </c>
      <c r="E30">
        <v>2023</v>
      </c>
      <c r="F30">
        <v>1011777</v>
      </c>
    </row>
    <row r="31" spans="1:6" x14ac:dyDescent="0.25">
      <c r="A31" s="1">
        <v>29</v>
      </c>
      <c r="B31" t="s">
        <v>5</v>
      </c>
      <c r="C31" t="s">
        <v>10</v>
      </c>
      <c r="D31" t="s">
        <v>9</v>
      </c>
      <c r="E31">
        <v>2019</v>
      </c>
      <c r="F31">
        <v>5978</v>
      </c>
    </row>
    <row r="32" spans="1:6" x14ac:dyDescent="0.25">
      <c r="A32" s="1">
        <v>30</v>
      </c>
      <c r="B32" t="s">
        <v>5</v>
      </c>
      <c r="C32" t="s">
        <v>10</v>
      </c>
      <c r="D32" t="s">
        <v>9</v>
      </c>
      <c r="E32">
        <v>2020</v>
      </c>
      <c r="F32">
        <v>10936</v>
      </c>
    </row>
    <row r="33" spans="1:6" x14ac:dyDescent="0.25">
      <c r="A33" s="1">
        <v>31</v>
      </c>
      <c r="B33" t="s">
        <v>5</v>
      </c>
      <c r="C33" t="s">
        <v>10</v>
      </c>
      <c r="D33" t="s">
        <v>9</v>
      </c>
      <c r="E33">
        <v>2021</v>
      </c>
      <c r="F33">
        <v>19586</v>
      </c>
    </row>
    <row r="34" spans="1:6" x14ac:dyDescent="0.25">
      <c r="A34" s="1">
        <v>32</v>
      </c>
      <c r="B34" t="s">
        <v>5</v>
      </c>
      <c r="C34" t="s">
        <v>10</v>
      </c>
      <c r="D34" t="s">
        <v>9</v>
      </c>
      <c r="E34">
        <v>2022</v>
      </c>
      <c r="F34">
        <v>28557</v>
      </c>
    </row>
    <row r="35" spans="1:6" x14ac:dyDescent="0.25">
      <c r="A35" s="1">
        <v>33</v>
      </c>
      <c r="B35" t="s">
        <v>5</v>
      </c>
      <c r="C35" t="s">
        <v>10</v>
      </c>
      <c r="D35" t="s">
        <v>9</v>
      </c>
      <c r="E35">
        <v>2023</v>
      </c>
      <c r="F35">
        <v>38934</v>
      </c>
    </row>
    <row r="36" spans="1:6" x14ac:dyDescent="0.25">
      <c r="A36" s="1">
        <v>34</v>
      </c>
      <c r="B36" t="s">
        <v>5</v>
      </c>
      <c r="C36" t="s">
        <v>11</v>
      </c>
      <c r="D36" t="s">
        <v>7</v>
      </c>
      <c r="E36">
        <v>2018</v>
      </c>
      <c r="F36">
        <v>15287</v>
      </c>
    </row>
    <row r="37" spans="1:6" x14ac:dyDescent="0.25">
      <c r="A37" s="1">
        <v>35</v>
      </c>
      <c r="B37" t="s">
        <v>5</v>
      </c>
      <c r="C37" t="s">
        <v>11</v>
      </c>
      <c r="D37" t="s">
        <v>7</v>
      </c>
      <c r="E37">
        <v>2019</v>
      </c>
      <c r="F37">
        <v>2812</v>
      </c>
    </row>
    <row r="38" spans="1:6" x14ac:dyDescent="0.25">
      <c r="A38" s="1">
        <v>36</v>
      </c>
      <c r="B38" t="s">
        <v>5</v>
      </c>
      <c r="C38" t="s">
        <v>11</v>
      </c>
      <c r="D38" t="s">
        <v>7</v>
      </c>
      <c r="E38">
        <v>2020</v>
      </c>
      <c r="F38">
        <v>5165</v>
      </c>
    </row>
    <row r="39" spans="1:6" x14ac:dyDescent="0.25">
      <c r="A39" s="1">
        <v>37</v>
      </c>
      <c r="B39" t="s">
        <v>5</v>
      </c>
      <c r="C39" t="s">
        <v>11</v>
      </c>
      <c r="D39" t="s">
        <v>7</v>
      </c>
      <c r="E39">
        <v>2021</v>
      </c>
      <c r="F39">
        <v>10482</v>
      </c>
    </row>
    <row r="40" spans="1:6" x14ac:dyDescent="0.25">
      <c r="A40" s="1">
        <v>38</v>
      </c>
      <c r="B40" t="s">
        <v>5</v>
      </c>
      <c r="C40" t="s">
        <v>11</v>
      </c>
      <c r="D40" t="s">
        <v>7</v>
      </c>
      <c r="E40">
        <v>2022</v>
      </c>
      <c r="F40">
        <v>15373</v>
      </c>
    </row>
    <row r="41" spans="1:6" x14ac:dyDescent="0.25">
      <c r="A41" s="1">
        <v>39</v>
      </c>
      <c r="B41" t="s">
        <v>5</v>
      </c>
      <c r="C41" t="s">
        <v>11</v>
      </c>
      <c r="D41" t="s">
        <v>7</v>
      </c>
      <c r="E41">
        <v>2023</v>
      </c>
      <c r="F41">
        <v>21247</v>
      </c>
    </row>
    <row r="42" spans="1:6" x14ac:dyDescent="0.25">
      <c r="A42" s="1">
        <v>40</v>
      </c>
      <c r="B42" t="s">
        <v>5</v>
      </c>
      <c r="C42" t="s">
        <v>11</v>
      </c>
      <c r="D42" t="s">
        <v>8</v>
      </c>
      <c r="E42">
        <v>2018</v>
      </c>
      <c r="F42">
        <v>2518692</v>
      </c>
    </row>
    <row r="43" spans="1:6" x14ac:dyDescent="0.25">
      <c r="A43" s="1">
        <v>41</v>
      </c>
      <c r="B43" t="s">
        <v>5</v>
      </c>
      <c r="C43" t="s">
        <v>11</v>
      </c>
      <c r="D43" t="s">
        <v>8</v>
      </c>
      <c r="E43">
        <v>2019</v>
      </c>
      <c r="F43">
        <v>2556406</v>
      </c>
    </row>
    <row r="44" spans="1:6" x14ac:dyDescent="0.25">
      <c r="A44" s="1">
        <v>42</v>
      </c>
      <c r="B44" t="s">
        <v>5</v>
      </c>
      <c r="C44" t="s">
        <v>11</v>
      </c>
      <c r="D44" t="s">
        <v>8</v>
      </c>
      <c r="E44">
        <v>2020</v>
      </c>
      <c r="F44">
        <v>2559766</v>
      </c>
    </row>
    <row r="45" spans="1:6" x14ac:dyDescent="0.25">
      <c r="A45" s="1">
        <v>43</v>
      </c>
      <c r="B45" t="s">
        <v>5</v>
      </c>
      <c r="C45" t="s">
        <v>11</v>
      </c>
      <c r="D45" t="s">
        <v>8</v>
      </c>
      <c r="E45">
        <v>2021</v>
      </c>
      <c r="F45">
        <v>2507327</v>
      </c>
    </row>
    <row r="46" spans="1:6" x14ac:dyDescent="0.25">
      <c r="A46" s="1">
        <v>44</v>
      </c>
      <c r="B46" t="s">
        <v>5</v>
      </c>
      <c r="C46" t="s">
        <v>11</v>
      </c>
      <c r="D46" t="s">
        <v>8</v>
      </c>
      <c r="E46">
        <v>2022</v>
      </c>
      <c r="F46">
        <v>2479654</v>
      </c>
    </row>
    <row r="47" spans="1:6" x14ac:dyDescent="0.25">
      <c r="A47" s="1">
        <v>45</v>
      </c>
      <c r="B47" t="s">
        <v>5</v>
      </c>
      <c r="C47" t="s">
        <v>11</v>
      </c>
      <c r="D47" t="s">
        <v>8</v>
      </c>
      <c r="E47">
        <v>2023</v>
      </c>
      <c r="F47">
        <v>2457608</v>
      </c>
    </row>
    <row r="48" spans="1:6" x14ac:dyDescent="0.25">
      <c r="A48" s="1">
        <v>46</v>
      </c>
      <c r="B48" t="s">
        <v>5</v>
      </c>
      <c r="C48" t="s">
        <v>11</v>
      </c>
      <c r="D48" t="s">
        <v>9</v>
      </c>
      <c r="E48">
        <v>2019</v>
      </c>
      <c r="F48">
        <v>18700</v>
      </c>
    </row>
    <row r="49" spans="1:6" x14ac:dyDescent="0.25">
      <c r="A49" s="1">
        <v>47</v>
      </c>
      <c r="B49" t="s">
        <v>5</v>
      </c>
      <c r="C49" t="s">
        <v>11</v>
      </c>
      <c r="D49" t="s">
        <v>9</v>
      </c>
      <c r="E49">
        <v>2020</v>
      </c>
      <c r="F49">
        <v>32580</v>
      </c>
    </row>
    <row r="50" spans="1:6" x14ac:dyDescent="0.25">
      <c r="A50" s="1">
        <v>48</v>
      </c>
      <c r="B50" t="s">
        <v>5</v>
      </c>
      <c r="C50" t="s">
        <v>11</v>
      </c>
      <c r="D50" t="s">
        <v>9</v>
      </c>
      <c r="E50">
        <v>2021</v>
      </c>
      <c r="F50">
        <v>83892</v>
      </c>
    </row>
    <row r="51" spans="1:6" x14ac:dyDescent="0.25">
      <c r="A51" s="1">
        <v>49</v>
      </c>
      <c r="B51" t="s">
        <v>5</v>
      </c>
      <c r="C51" t="s">
        <v>11</v>
      </c>
      <c r="D51" t="s">
        <v>9</v>
      </c>
      <c r="E51">
        <v>2022</v>
      </c>
      <c r="F51">
        <v>139895</v>
      </c>
    </row>
    <row r="52" spans="1:6" x14ac:dyDescent="0.25">
      <c r="A52" s="1">
        <v>50</v>
      </c>
      <c r="B52" t="s">
        <v>5</v>
      </c>
      <c r="C52" t="s">
        <v>11</v>
      </c>
      <c r="D52" t="s">
        <v>9</v>
      </c>
      <c r="E52">
        <v>2023</v>
      </c>
      <c r="F52">
        <v>215093</v>
      </c>
    </row>
    <row r="53" spans="1:6" x14ac:dyDescent="0.25">
      <c r="A53" s="1">
        <v>51</v>
      </c>
      <c r="B53" t="s">
        <v>5</v>
      </c>
      <c r="C53" t="s">
        <v>12</v>
      </c>
      <c r="D53" t="s">
        <v>7</v>
      </c>
      <c r="E53">
        <v>2018</v>
      </c>
      <c r="F53">
        <v>2806</v>
      </c>
    </row>
    <row r="54" spans="1:6" x14ac:dyDescent="0.25">
      <c r="A54" s="1">
        <v>52</v>
      </c>
      <c r="B54" t="s">
        <v>5</v>
      </c>
      <c r="C54" t="s">
        <v>12</v>
      </c>
      <c r="D54" t="s">
        <v>7</v>
      </c>
      <c r="E54">
        <v>2019</v>
      </c>
      <c r="F54">
        <v>190</v>
      </c>
    </row>
    <row r="55" spans="1:6" x14ac:dyDescent="0.25">
      <c r="A55" s="1">
        <v>53</v>
      </c>
      <c r="B55" t="s">
        <v>5</v>
      </c>
      <c r="C55" t="s">
        <v>12</v>
      </c>
      <c r="D55" t="s">
        <v>7</v>
      </c>
      <c r="E55">
        <v>2020</v>
      </c>
      <c r="F55">
        <v>437</v>
      </c>
    </row>
    <row r="56" spans="1:6" x14ac:dyDescent="0.25">
      <c r="A56" s="1">
        <v>54</v>
      </c>
      <c r="B56" t="s">
        <v>5</v>
      </c>
      <c r="C56" t="s">
        <v>12</v>
      </c>
      <c r="D56" t="s">
        <v>7</v>
      </c>
      <c r="E56">
        <v>2021</v>
      </c>
      <c r="F56">
        <v>1086</v>
      </c>
    </row>
    <row r="57" spans="1:6" x14ac:dyDescent="0.25">
      <c r="A57" s="1">
        <v>55</v>
      </c>
      <c r="B57" t="s">
        <v>5</v>
      </c>
      <c r="C57" t="s">
        <v>12</v>
      </c>
      <c r="D57" t="s">
        <v>7</v>
      </c>
      <c r="E57">
        <v>2022</v>
      </c>
      <c r="F57">
        <v>1567</v>
      </c>
    </row>
    <row r="58" spans="1:6" x14ac:dyDescent="0.25">
      <c r="A58" s="1">
        <v>56</v>
      </c>
      <c r="B58" t="s">
        <v>5</v>
      </c>
      <c r="C58" t="s">
        <v>12</v>
      </c>
      <c r="D58" t="s">
        <v>7</v>
      </c>
      <c r="E58">
        <v>2023</v>
      </c>
      <c r="F58">
        <v>2113</v>
      </c>
    </row>
    <row r="59" spans="1:6" x14ac:dyDescent="0.25">
      <c r="A59" s="1">
        <v>57</v>
      </c>
      <c r="B59" t="s">
        <v>5</v>
      </c>
      <c r="C59" t="s">
        <v>12</v>
      </c>
      <c r="D59" t="s">
        <v>8</v>
      </c>
      <c r="E59">
        <v>2018</v>
      </c>
      <c r="F59">
        <v>635819</v>
      </c>
    </row>
    <row r="60" spans="1:6" x14ac:dyDescent="0.25">
      <c r="A60" s="1">
        <v>58</v>
      </c>
      <c r="B60" t="s">
        <v>5</v>
      </c>
      <c r="C60" t="s">
        <v>12</v>
      </c>
      <c r="D60" t="s">
        <v>8</v>
      </c>
      <c r="E60">
        <v>2019</v>
      </c>
      <c r="F60">
        <v>640279</v>
      </c>
    </row>
    <row r="61" spans="1:6" x14ac:dyDescent="0.25">
      <c r="A61" s="1">
        <v>59</v>
      </c>
      <c r="B61" t="s">
        <v>5</v>
      </c>
      <c r="C61" t="s">
        <v>12</v>
      </c>
      <c r="D61" t="s">
        <v>8</v>
      </c>
      <c r="E61">
        <v>2020</v>
      </c>
      <c r="F61">
        <v>639518</v>
      </c>
    </row>
    <row r="62" spans="1:6" x14ac:dyDescent="0.25">
      <c r="A62" s="1">
        <v>60</v>
      </c>
      <c r="B62" t="s">
        <v>5</v>
      </c>
      <c r="C62" t="s">
        <v>12</v>
      </c>
      <c r="D62" t="s">
        <v>8</v>
      </c>
      <c r="E62">
        <v>2021</v>
      </c>
      <c r="F62">
        <v>632130</v>
      </c>
    </row>
    <row r="63" spans="1:6" x14ac:dyDescent="0.25">
      <c r="A63" s="1">
        <v>61</v>
      </c>
      <c r="B63" t="s">
        <v>5</v>
      </c>
      <c r="C63" t="s">
        <v>12</v>
      </c>
      <c r="D63" t="s">
        <v>8</v>
      </c>
      <c r="E63">
        <v>2022</v>
      </c>
      <c r="F63">
        <v>627762</v>
      </c>
    </row>
    <row r="64" spans="1:6" x14ac:dyDescent="0.25">
      <c r="A64" s="1">
        <v>62</v>
      </c>
      <c r="B64" t="s">
        <v>5</v>
      </c>
      <c r="C64" t="s">
        <v>12</v>
      </c>
      <c r="D64" t="s">
        <v>8</v>
      </c>
      <c r="E64">
        <v>2023</v>
      </c>
      <c r="F64">
        <v>627608</v>
      </c>
    </row>
    <row r="65" spans="1:6" x14ac:dyDescent="0.25">
      <c r="A65" s="1">
        <v>63</v>
      </c>
      <c r="B65" t="s">
        <v>5</v>
      </c>
      <c r="C65" t="s">
        <v>12</v>
      </c>
      <c r="D65" t="s">
        <v>9</v>
      </c>
      <c r="E65">
        <v>2019</v>
      </c>
      <c r="F65">
        <v>3827</v>
      </c>
    </row>
    <row r="66" spans="1:6" x14ac:dyDescent="0.25">
      <c r="A66" s="1">
        <v>64</v>
      </c>
      <c r="B66" t="s">
        <v>5</v>
      </c>
      <c r="C66" t="s">
        <v>12</v>
      </c>
      <c r="D66" t="s">
        <v>9</v>
      </c>
      <c r="E66">
        <v>2020</v>
      </c>
      <c r="F66">
        <v>6791</v>
      </c>
    </row>
    <row r="67" spans="1:6" x14ac:dyDescent="0.25">
      <c r="A67" s="1">
        <v>65</v>
      </c>
      <c r="B67" t="s">
        <v>5</v>
      </c>
      <c r="C67" t="s">
        <v>12</v>
      </c>
      <c r="D67" t="s">
        <v>9</v>
      </c>
      <c r="E67">
        <v>2021</v>
      </c>
      <c r="F67">
        <v>11967</v>
      </c>
    </row>
    <row r="68" spans="1:6" x14ac:dyDescent="0.25">
      <c r="A68" s="1">
        <v>66</v>
      </c>
      <c r="B68" t="s">
        <v>5</v>
      </c>
      <c r="C68" t="s">
        <v>12</v>
      </c>
      <c r="D68" t="s">
        <v>9</v>
      </c>
      <c r="E68">
        <v>2022</v>
      </c>
      <c r="F68">
        <v>16978</v>
      </c>
    </row>
    <row r="69" spans="1:6" x14ac:dyDescent="0.25">
      <c r="A69" s="1">
        <v>67</v>
      </c>
      <c r="B69" t="s">
        <v>5</v>
      </c>
      <c r="C69" t="s">
        <v>12</v>
      </c>
      <c r="D69" t="s">
        <v>9</v>
      </c>
      <c r="E69">
        <v>2023</v>
      </c>
      <c r="F69">
        <v>23050</v>
      </c>
    </row>
    <row r="70" spans="1:6" x14ac:dyDescent="0.25">
      <c r="A70" s="1">
        <v>68</v>
      </c>
      <c r="B70" t="s">
        <v>13</v>
      </c>
      <c r="C70" t="s">
        <v>14</v>
      </c>
      <c r="D70" t="s">
        <v>7</v>
      </c>
      <c r="E70">
        <v>2018</v>
      </c>
      <c r="F70">
        <v>2818</v>
      </c>
    </row>
    <row r="71" spans="1:6" x14ac:dyDescent="0.25">
      <c r="A71" s="1">
        <v>69</v>
      </c>
      <c r="B71" t="s">
        <v>13</v>
      </c>
      <c r="C71" t="s">
        <v>14</v>
      </c>
      <c r="D71" t="s">
        <v>7</v>
      </c>
      <c r="E71">
        <v>2019</v>
      </c>
      <c r="F71">
        <v>253</v>
      </c>
    </row>
    <row r="72" spans="1:6" x14ac:dyDescent="0.25">
      <c r="A72" s="1">
        <v>70</v>
      </c>
      <c r="B72" t="s">
        <v>13</v>
      </c>
      <c r="C72" t="s">
        <v>14</v>
      </c>
      <c r="D72" t="s">
        <v>7</v>
      </c>
      <c r="E72">
        <v>2020</v>
      </c>
      <c r="F72">
        <v>730</v>
      </c>
    </row>
    <row r="73" spans="1:6" x14ac:dyDescent="0.25">
      <c r="A73" s="1">
        <v>71</v>
      </c>
      <c r="B73" t="s">
        <v>13</v>
      </c>
      <c r="C73" t="s">
        <v>14</v>
      </c>
      <c r="D73" t="s">
        <v>7</v>
      </c>
      <c r="E73">
        <v>2021</v>
      </c>
      <c r="F73">
        <v>1653</v>
      </c>
    </row>
    <row r="74" spans="1:6" x14ac:dyDescent="0.25">
      <c r="A74" s="1">
        <v>72</v>
      </c>
      <c r="B74" t="s">
        <v>13</v>
      </c>
      <c r="C74" t="s">
        <v>14</v>
      </c>
      <c r="D74" t="s">
        <v>7</v>
      </c>
      <c r="E74">
        <v>2022</v>
      </c>
      <c r="F74">
        <v>2309</v>
      </c>
    </row>
    <row r="75" spans="1:6" x14ac:dyDescent="0.25">
      <c r="A75" s="1">
        <v>73</v>
      </c>
      <c r="B75" t="s">
        <v>13</v>
      </c>
      <c r="C75" t="s">
        <v>14</v>
      </c>
      <c r="D75" t="s">
        <v>7</v>
      </c>
      <c r="E75">
        <v>2023</v>
      </c>
      <c r="F75">
        <v>2997</v>
      </c>
    </row>
    <row r="76" spans="1:6" x14ac:dyDescent="0.25">
      <c r="A76" s="1">
        <v>74</v>
      </c>
      <c r="B76" t="s">
        <v>13</v>
      </c>
      <c r="C76" t="s">
        <v>14</v>
      </c>
      <c r="D76" t="s">
        <v>8</v>
      </c>
      <c r="E76">
        <v>2018</v>
      </c>
      <c r="F76">
        <v>1050821</v>
      </c>
    </row>
    <row r="77" spans="1:6" x14ac:dyDescent="0.25">
      <c r="A77" s="1">
        <v>75</v>
      </c>
      <c r="B77" t="s">
        <v>13</v>
      </c>
      <c r="C77" t="s">
        <v>14</v>
      </c>
      <c r="D77" t="s">
        <v>8</v>
      </c>
      <c r="E77">
        <v>2019</v>
      </c>
      <c r="F77">
        <v>1066601</v>
      </c>
    </row>
    <row r="78" spans="1:6" x14ac:dyDescent="0.25">
      <c r="A78" s="1">
        <v>76</v>
      </c>
      <c r="B78" t="s">
        <v>13</v>
      </c>
      <c r="C78" t="s">
        <v>14</v>
      </c>
      <c r="D78" t="s">
        <v>8</v>
      </c>
      <c r="E78">
        <v>2020</v>
      </c>
      <c r="F78">
        <v>1072695</v>
      </c>
    </row>
    <row r="79" spans="1:6" x14ac:dyDescent="0.25">
      <c r="A79" s="1">
        <v>77</v>
      </c>
      <c r="B79" t="s">
        <v>13</v>
      </c>
      <c r="C79" t="s">
        <v>14</v>
      </c>
      <c r="D79" t="s">
        <v>8</v>
      </c>
      <c r="E79">
        <v>2021</v>
      </c>
      <c r="F79">
        <v>1073654</v>
      </c>
    </row>
    <row r="80" spans="1:6" x14ac:dyDescent="0.25">
      <c r="A80" s="1">
        <v>78</v>
      </c>
      <c r="B80" t="s">
        <v>13</v>
      </c>
      <c r="C80" t="s">
        <v>14</v>
      </c>
      <c r="D80" t="s">
        <v>8</v>
      </c>
      <c r="E80">
        <v>2022</v>
      </c>
      <c r="F80">
        <v>1073302</v>
      </c>
    </row>
    <row r="81" spans="1:6" x14ac:dyDescent="0.25">
      <c r="A81" s="1">
        <v>79</v>
      </c>
      <c r="B81" t="s">
        <v>13</v>
      </c>
      <c r="C81" t="s">
        <v>14</v>
      </c>
      <c r="D81" t="s">
        <v>8</v>
      </c>
      <c r="E81">
        <v>2023</v>
      </c>
      <c r="F81">
        <v>1077299</v>
      </c>
    </row>
    <row r="82" spans="1:6" x14ac:dyDescent="0.25">
      <c r="A82" s="1">
        <v>80</v>
      </c>
      <c r="B82" t="s">
        <v>13</v>
      </c>
      <c r="C82" t="s">
        <v>14</v>
      </c>
      <c r="D82" t="s">
        <v>9</v>
      </c>
      <c r="E82">
        <v>2019</v>
      </c>
      <c r="F82">
        <v>3824</v>
      </c>
    </row>
    <row r="83" spans="1:6" x14ac:dyDescent="0.25">
      <c r="A83" s="1">
        <v>81</v>
      </c>
      <c r="B83" t="s">
        <v>13</v>
      </c>
      <c r="C83" t="s">
        <v>14</v>
      </c>
      <c r="D83" t="s">
        <v>9</v>
      </c>
      <c r="E83">
        <v>2020</v>
      </c>
      <c r="F83">
        <v>6945</v>
      </c>
    </row>
    <row r="84" spans="1:6" x14ac:dyDescent="0.25">
      <c r="A84" s="1">
        <v>82</v>
      </c>
      <c r="B84" t="s">
        <v>13</v>
      </c>
      <c r="C84" t="s">
        <v>14</v>
      </c>
      <c r="D84" t="s">
        <v>9</v>
      </c>
      <c r="E84">
        <v>2021</v>
      </c>
      <c r="F84">
        <v>14590</v>
      </c>
    </row>
    <row r="85" spans="1:6" x14ac:dyDescent="0.25">
      <c r="A85" s="1">
        <v>83</v>
      </c>
      <c r="B85" t="s">
        <v>13</v>
      </c>
      <c r="C85" t="s">
        <v>14</v>
      </c>
      <c r="D85" t="s">
        <v>9</v>
      </c>
      <c r="E85">
        <v>2022</v>
      </c>
      <c r="F85">
        <v>22171</v>
      </c>
    </row>
    <row r="86" spans="1:6" x14ac:dyDescent="0.25">
      <c r="A86" s="1">
        <v>84</v>
      </c>
      <c r="B86" t="s">
        <v>13</v>
      </c>
      <c r="C86" t="s">
        <v>14</v>
      </c>
      <c r="D86" t="s">
        <v>9</v>
      </c>
      <c r="E86">
        <v>2023</v>
      </c>
      <c r="F86">
        <v>31415</v>
      </c>
    </row>
    <row r="87" spans="1:6" x14ac:dyDescent="0.25">
      <c r="A87" s="1">
        <v>85</v>
      </c>
      <c r="B87" t="s">
        <v>13</v>
      </c>
      <c r="C87" t="s">
        <v>15</v>
      </c>
      <c r="D87" t="s">
        <v>7</v>
      </c>
      <c r="E87">
        <v>2018</v>
      </c>
      <c r="F87">
        <v>5726</v>
      </c>
    </row>
    <row r="88" spans="1:6" x14ac:dyDescent="0.25">
      <c r="A88" s="1">
        <v>86</v>
      </c>
      <c r="B88" t="s">
        <v>13</v>
      </c>
      <c r="C88" t="s">
        <v>15</v>
      </c>
      <c r="D88" t="s">
        <v>7</v>
      </c>
      <c r="E88">
        <v>2019</v>
      </c>
      <c r="F88">
        <v>440</v>
      </c>
    </row>
    <row r="89" spans="1:6" x14ac:dyDescent="0.25">
      <c r="A89" s="1">
        <v>87</v>
      </c>
      <c r="B89" t="s">
        <v>13</v>
      </c>
      <c r="C89" t="s">
        <v>15</v>
      </c>
      <c r="D89" t="s">
        <v>7</v>
      </c>
      <c r="E89">
        <v>2020</v>
      </c>
      <c r="F89">
        <v>1057</v>
      </c>
    </row>
    <row r="90" spans="1:6" x14ac:dyDescent="0.25">
      <c r="A90" s="1">
        <v>88</v>
      </c>
      <c r="B90" t="s">
        <v>13</v>
      </c>
      <c r="C90" t="s">
        <v>15</v>
      </c>
      <c r="D90" t="s">
        <v>7</v>
      </c>
      <c r="E90">
        <v>2021</v>
      </c>
      <c r="F90">
        <v>3096</v>
      </c>
    </row>
    <row r="91" spans="1:6" x14ac:dyDescent="0.25">
      <c r="A91" s="1">
        <v>89</v>
      </c>
      <c r="B91" t="s">
        <v>13</v>
      </c>
      <c r="C91" t="s">
        <v>15</v>
      </c>
      <c r="D91" t="s">
        <v>7</v>
      </c>
      <c r="E91">
        <v>2022</v>
      </c>
      <c r="F91">
        <v>4795</v>
      </c>
    </row>
    <row r="92" spans="1:6" x14ac:dyDescent="0.25">
      <c r="A92" s="1">
        <v>90</v>
      </c>
      <c r="B92" t="s">
        <v>13</v>
      </c>
      <c r="C92" t="s">
        <v>15</v>
      </c>
      <c r="D92" t="s">
        <v>7</v>
      </c>
      <c r="E92">
        <v>2023</v>
      </c>
      <c r="F92">
        <v>6902</v>
      </c>
    </row>
    <row r="93" spans="1:6" x14ac:dyDescent="0.25">
      <c r="A93" s="1">
        <v>91</v>
      </c>
      <c r="B93" t="s">
        <v>13</v>
      </c>
      <c r="C93" t="s">
        <v>15</v>
      </c>
      <c r="D93" t="s">
        <v>8</v>
      </c>
      <c r="E93">
        <v>2018</v>
      </c>
      <c r="F93">
        <v>3301070</v>
      </c>
    </row>
    <row r="94" spans="1:6" x14ac:dyDescent="0.25">
      <c r="A94" s="1">
        <v>92</v>
      </c>
      <c r="B94" t="s">
        <v>13</v>
      </c>
      <c r="C94" t="s">
        <v>15</v>
      </c>
      <c r="D94" t="s">
        <v>8</v>
      </c>
      <c r="E94">
        <v>2019</v>
      </c>
      <c r="F94">
        <v>3346295</v>
      </c>
    </row>
    <row r="95" spans="1:6" x14ac:dyDescent="0.25">
      <c r="A95" s="1">
        <v>93</v>
      </c>
      <c r="B95" t="s">
        <v>13</v>
      </c>
      <c r="C95" t="s">
        <v>15</v>
      </c>
      <c r="D95" t="s">
        <v>8</v>
      </c>
      <c r="E95">
        <v>2020</v>
      </c>
      <c r="F95">
        <v>3373255</v>
      </c>
    </row>
    <row r="96" spans="1:6" x14ac:dyDescent="0.25">
      <c r="A96" s="1">
        <v>94</v>
      </c>
      <c r="B96" t="s">
        <v>13</v>
      </c>
      <c r="C96" t="s">
        <v>15</v>
      </c>
      <c r="D96" t="s">
        <v>8</v>
      </c>
      <c r="E96">
        <v>2021</v>
      </c>
      <c r="F96">
        <v>3380734</v>
      </c>
    </row>
    <row r="97" spans="1:6" x14ac:dyDescent="0.25">
      <c r="A97" s="1">
        <v>95</v>
      </c>
      <c r="B97" t="s">
        <v>13</v>
      </c>
      <c r="C97" t="s">
        <v>15</v>
      </c>
      <c r="D97" t="s">
        <v>8</v>
      </c>
      <c r="E97">
        <v>2022</v>
      </c>
      <c r="F97">
        <v>3380738</v>
      </c>
    </row>
    <row r="98" spans="1:6" x14ac:dyDescent="0.25">
      <c r="A98" s="1">
        <v>96</v>
      </c>
      <c r="B98" t="s">
        <v>13</v>
      </c>
      <c r="C98" t="s">
        <v>15</v>
      </c>
      <c r="D98" t="s">
        <v>8</v>
      </c>
      <c r="E98">
        <v>2023</v>
      </c>
      <c r="F98">
        <v>3391908</v>
      </c>
    </row>
    <row r="99" spans="1:6" x14ac:dyDescent="0.25">
      <c r="A99" s="1">
        <v>97</v>
      </c>
      <c r="B99" t="s">
        <v>13</v>
      </c>
      <c r="C99" t="s">
        <v>15</v>
      </c>
      <c r="D99" t="s">
        <v>9</v>
      </c>
      <c r="E99">
        <v>2019</v>
      </c>
      <c r="F99">
        <v>7756</v>
      </c>
    </row>
    <row r="100" spans="1:6" x14ac:dyDescent="0.25">
      <c r="A100" s="1">
        <v>98</v>
      </c>
      <c r="B100" t="s">
        <v>13</v>
      </c>
      <c r="C100" t="s">
        <v>15</v>
      </c>
      <c r="D100" t="s">
        <v>9</v>
      </c>
      <c r="E100">
        <v>2020</v>
      </c>
      <c r="F100">
        <v>15461</v>
      </c>
    </row>
    <row r="101" spans="1:6" x14ac:dyDescent="0.25">
      <c r="A101" s="1">
        <v>99</v>
      </c>
      <c r="B101" t="s">
        <v>13</v>
      </c>
      <c r="C101" t="s">
        <v>15</v>
      </c>
      <c r="D101" t="s">
        <v>9</v>
      </c>
      <c r="E101">
        <v>2021</v>
      </c>
      <c r="F101">
        <v>34200</v>
      </c>
    </row>
    <row r="102" spans="1:6" x14ac:dyDescent="0.25">
      <c r="A102" s="1">
        <v>100</v>
      </c>
      <c r="B102" t="s">
        <v>13</v>
      </c>
      <c r="C102" t="s">
        <v>15</v>
      </c>
      <c r="D102" t="s">
        <v>9</v>
      </c>
      <c r="E102">
        <v>2022</v>
      </c>
      <c r="F102">
        <v>52545</v>
      </c>
    </row>
    <row r="103" spans="1:6" x14ac:dyDescent="0.25">
      <c r="A103" s="1">
        <v>101</v>
      </c>
      <c r="B103" t="s">
        <v>13</v>
      </c>
      <c r="C103" t="s">
        <v>15</v>
      </c>
      <c r="D103" t="s">
        <v>9</v>
      </c>
      <c r="E103">
        <v>2023</v>
      </c>
      <c r="F103">
        <v>74329</v>
      </c>
    </row>
    <row r="104" spans="1:6" x14ac:dyDescent="0.25">
      <c r="A104" s="1">
        <v>114</v>
      </c>
      <c r="B104" t="s">
        <v>16</v>
      </c>
      <c r="C104" t="s">
        <v>17</v>
      </c>
      <c r="D104" t="s">
        <v>8</v>
      </c>
      <c r="E104">
        <v>2018</v>
      </c>
      <c r="F104">
        <v>4008</v>
      </c>
    </row>
    <row r="105" spans="1:6" x14ac:dyDescent="0.25">
      <c r="A105" s="1">
        <v>115</v>
      </c>
      <c r="B105" t="s">
        <v>16</v>
      </c>
      <c r="C105" t="s">
        <v>17</v>
      </c>
      <c r="D105" t="s">
        <v>8</v>
      </c>
      <c r="E105">
        <v>2019</v>
      </c>
      <c r="F105">
        <v>4002</v>
      </c>
    </row>
    <row r="106" spans="1:6" x14ac:dyDescent="0.25">
      <c r="A106" s="1">
        <v>116</v>
      </c>
      <c r="B106" t="s">
        <v>16</v>
      </c>
      <c r="C106" t="s">
        <v>17</v>
      </c>
      <c r="D106" t="s">
        <v>8</v>
      </c>
      <c r="E106">
        <v>2020</v>
      </c>
      <c r="F106">
        <v>4001</v>
      </c>
    </row>
    <row r="107" spans="1:6" x14ac:dyDescent="0.25">
      <c r="A107" s="1">
        <v>117</v>
      </c>
      <c r="B107" t="s">
        <v>16</v>
      </c>
      <c r="C107" t="s">
        <v>17</v>
      </c>
      <c r="D107" t="s">
        <v>8</v>
      </c>
      <c r="E107">
        <v>2021</v>
      </c>
      <c r="F107">
        <v>3997</v>
      </c>
    </row>
    <row r="108" spans="1:6" x14ac:dyDescent="0.25">
      <c r="A108" s="1">
        <v>118</v>
      </c>
      <c r="B108" t="s">
        <v>16</v>
      </c>
      <c r="C108" t="s">
        <v>17</v>
      </c>
      <c r="D108" t="s">
        <v>8</v>
      </c>
      <c r="E108">
        <v>2022</v>
      </c>
      <c r="F108">
        <v>3996</v>
      </c>
    </row>
    <row r="109" spans="1:6" x14ac:dyDescent="0.25">
      <c r="A109" s="1">
        <v>119</v>
      </c>
      <c r="B109" t="s">
        <v>16</v>
      </c>
      <c r="C109" t="s">
        <v>17</v>
      </c>
      <c r="D109" t="s">
        <v>8</v>
      </c>
      <c r="E109">
        <v>2023</v>
      </c>
      <c r="F109">
        <v>3994</v>
      </c>
    </row>
    <row r="110" spans="1:6" x14ac:dyDescent="0.25">
      <c r="A110" s="1">
        <v>120</v>
      </c>
      <c r="B110" t="s">
        <v>18</v>
      </c>
      <c r="C110" t="s">
        <v>19</v>
      </c>
      <c r="D110" t="s">
        <v>7</v>
      </c>
      <c r="E110">
        <v>2018</v>
      </c>
      <c r="F110">
        <v>29666</v>
      </c>
    </row>
    <row r="111" spans="1:6" x14ac:dyDescent="0.25">
      <c r="A111" s="1">
        <v>121</v>
      </c>
      <c r="B111" t="s">
        <v>18</v>
      </c>
      <c r="C111" t="s">
        <v>19</v>
      </c>
      <c r="D111" t="s">
        <v>7</v>
      </c>
      <c r="E111">
        <v>2019</v>
      </c>
      <c r="F111">
        <v>1542</v>
      </c>
    </row>
    <row r="112" spans="1:6" x14ac:dyDescent="0.25">
      <c r="A112" s="1">
        <v>122</v>
      </c>
      <c r="B112" t="s">
        <v>18</v>
      </c>
      <c r="C112" t="s">
        <v>19</v>
      </c>
      <c r="D112" t="s">
        <v>7</v>
      </c>
      <c r="E112">
        <v>2020</v>
      </c>
      <c r="F112">
        <v>3522</v>
      </c>
    </row>
    <row r="113" spans="1:6" x14ac:dyDescent="0.25">
      <c r="A113" s="1">
        <v>123</v>
      </c>
      <c r="B113" t="s">
        <v>18</v>
      </c>
      <c r="C113" t="s">
        <v>19</v>
      </c>
      <c r="D113" t="s">
        <v>7</v>
      </c>
      <c r="E113">
        <v>2021</v>
      </c>
      <c r="F113">
        <v>7927</v>
      </c>
    </row>
    <row r="114" spans="1:6" x14ac:dyDescent="0.25">
      <c r="A114" s="1">
        <v>124</v>
      </c>
      <c r="B114" t="s">
        <v>18</v>
      </c>
      <c r="C114" t="s">
        <v>19</v>
      </c>
      <c r="D114" t="s">
        <v>7</v>
      </c>
      <c r="E114">
        <v>2022</v>
      </c>
      <c r="F114">
        <v>10707</v>
      </c>
    </row>
    <row r="115" spans="1:6" x14ac:dyDescent="0.25">
      <c r="A115" s="1">
        <v>125</v>
      </c>
      <c r="B115" t="s">
        <v>18</v>
      </c>
      <c r="C115" t="s">
        <v>19</v>
      </c>
      <c r="D115" t="s">
        <v>7</v>
      </c>
      <c r="E115">
        <v>2023</v>
      </c>
      <c r="F115">
        <v>15617</v>
      </c>
    </row>
    <row r="116" spans="1:6" x14ac:dyDescent="0.25">
      <c r="A116" s="1">
        <v>126</v>
      </c>
      <c r="B116" t="s">
        <v>18</v>
      </c>
      <c r="C116" t="s">
        <v>19</v>
      </c>
      <c r="D116" t="s">
        <v>8</v>
      </c>
      <c r="E116">
        <v>2018</v>
      </c>
      <c r="F116">
        <v>2850260</v>
      </c>
    </row>
    <row r="117" spans="1:6" x14ac:dyDescent="0.25">
      <c r="A117" s="1">
        <v>127</v>
      </c>
      <c r="B117" t="s">
        <v>18</v>
      </c>
      <c r="C117" t="s">
        <v>19</v>
      </c>
      <c r="D117" t="s">
        <v>8</v>
      </c>
      <c r="E117">
        <v>2019</v>
      </c>
      <c r="F117">
        <v>2877342</v>
      </c>
    </row>
    <row r="118" spans="1:6" x14ac:dyDescent="0.25">
      <c r="A118" s="1">
        <v>128</v>
      </c>
      <c r="B118" t="s">
        <v>18</v>
      </c>
      <c r="C118" t="s">
        <v>19</v>
      </c>
      <c r="D118" t="s">
        <v>8</v>
      </c>
      <c r="E118">
        <v>2020</v>
      </c>
      <c r="F118">
        <v>2868197</v>
      </c>
    </row>
    <row r="119" spans="1:6" x14ac:dyDescent="0.25">
      <c r="A119" s="1">
        <v>129</v>
      </c>
      <c r="B119" t="s">
        <v>18</v>
      </c>
      <c r="C119" t="s">
        <v>19</v>
      </c>
      <c r="D119" t="s">
        <v>8</v>
      </c>
      <c r="E119">
        <v>2021</v>
      </c>
      <c r="F119">
        <v>2832729</v>
      </c>
    </row>
    <row r="120" spans="1:6" x14ac:dyDescent="0.25">
      <c r="A120" s="1">
        <v>130</v>
      </c>
      <c r="B120" t="s">
        <v>18</v>
      </c>
      <c r="C120" t="s">
        <v>19</v>
      </c>
      <c r="D120" t="s">
        <v>8</v>
      </c>
      <c r="E120">
        <v>2022</v>
      </c>
      <c r="F120">
        <v>2821053</v>
      </c>
    </row>
    <row r="121" spans="1:6" x14ac:dyDescent="0.25">
      <c r="A121" s="1">
        <v>131</v>
      </c>
      <c r="B121" t="s">
        <v>18</v>
      </c>
      <c r="C121" t="s">
        <v>19</v>
      </c>
      <c r="D121" t="s">
        <v>8</v>
      </c>
      <c r="E121">
        <v>2023</v>
      </c>
      <c r="F121">
        <v>2830967</v>
      </c>
    </row>
    <row r="122" spans="1:6" x14ac:dyDescent="0.25">
      <c r="A122" s="1">
        <v>132</v>
      </c>
      <c r="B122" t="s">
        <v>18</v>
      </c>
      <c r="C122" t="s">
        <v>19</v>
      </c>
      <c r="D122" t="s">
        <v>9</v>
      </c>
      <c r="E122">
        <v>2019</v>
      </c>
      <c r="F122">
        <v>39245</v>
      </c>
    </row>
    <row r="123" spans="1:6" x14ac:dyDescent="0.25">
      <c r="A123" s="1">
        <v>133</v>
      </c>
      <c r="B123" t="s">
        <v>18</v>
      </c>
      <c r="C123" t="s">
        <v>19</v>
      </c>
      <c r="D123" t="s">
        <v>9</v>
      </c>
      <c r="E123">
        <v>2020</v>
      </c>
      <c r="F123">
        <v>59089</v>
      </c>
    </row>
    <row r="124" spans="1:6" x14ac:dyDescent="0.25">
      <c r="A124" s="1">
        <v>134</v>
      </c>
      <c r="B124" t="s">
        <v>18</v>
      </c>
      <c r="C124" t="s">
        <v>19</v>
      </c>
      <c r="D124" t="s">
        <v>9</v>
      </c>
      <c r="E124">
        <v>2021</v>
      </c>
      <c r="F124">
        <v>92774</v>
      </c>
    </row>
    <row r="125" spans="1:6" x14ac:dyDescent="0.25">
      <c r="A125" s="1">
        <v>135</v>
      </c>
      <c r="B125" t="s">
        <v>18</v>
      </c>
      <c r="C125" t="s">
        <v>19</v>
      </c>
      <c r="D125" t="s">
        <v>9</v>
      </c>
      <c r="E125">
        <v>2022</v>
      </c>
      <c r="F125">
        <v>129615</v>
      </c>
    </row>
    <row r="126" spans="1:6" x14ac:dyDescent="0.25">
      <c r="A126" s="1">
        <v>136</v>
      </c>
      <c r="B126" t="s">
        <v>18</v>
      </c>
      <c r="C126" t="s">
        <v>19</v>
      </c>
      <c r="D126" t="s">
        <v>9</v>
      </c>
      <c r="E126">
        <v>2023</v>
      </c>
      <c r="F126">
        <v>184845</v>
      </c>
    </row>
    <row r="127" spans="1:6" x14ac:dyDescent="0.25">
      <c r="A127" s="1">
        <v>137</v>
      </c>
      <c r="B127" t="s">
        <v>18</v>
      </c>
      <c r="C127" t="s">
        <v>20</v>
      </c>
      <c r="D127" t="s">
        <v>7</v>
      </c>
      <c r="E127">
        <v>2018</v>
      </c>
      <c r="F127">
        <v>5955</v>
      </c>
    </row>
    <row r="128" spans="1:6" x14ac:dyDescent="0.25">
      <c r="A128" s="1">
        <v>138</v>
      </c>
      <c r="B128" t="s">
        <v>18</v>
      </c>
      <c r="C128" t="s">
        <v>20</v>
      </c>
      <c r="D128" t="s">
        <v>7</v>
      </c>
      <c r="E128">
        <v>2019</v>
      </c>
      <c r="F128">
        <v>349</v>
      </c>
    </row>
    <row r="129" spans="1:6" x14ac:dyDescent="0.25">
      <c r="A129" s="1">
        <v>139</v>
      </c>
      <c r="B129" t="s">
        <v>18</v>
      </c>
      <c r="C129" t="s">
        <v>20</v>
      </c>
      <c r="D129" t="s">
        <v>7</v>
      </c>
      <c r="E129">
        <v>2020</v>
      </c>
      <c r="F129">
        <v>1032</v>
      </c>
    </row>
    <row r="130" spans="1:6" x14ac:dyDescent="0.25">
      <c r="A130" s="1">
        <v>140</v>
      </c>
      <c r="B130" t="s">
        <v>18</v>
      </c>
      <c r="C130" t="s">
        <v>20</v>
      </c>
      <c r="D130" t="s">
        <v>7</v>
      </c>
      <c r="E130">
        <v>2021</v>
      </c>
      <c r="F130">
        <v>2219</v>
      </c>
    </row>
    <row r="131" spans="1:6" x14ac:dyDescent="0.25">
      <c r="A131" s="1">
        <v>141</v>
      </c>
      <c r="B131" t="s">
        <v>18</v>
      </c>
      <c r="C131" t="s">
        <v>20</v>
      </c>
      <c r="D131" t="s">
        <v>7</v>
      </c>
      <c r="E131">
        <v>2022</v>
      </c>
      <c r="F131">
        <v>2798</v>
      </c>
    </row>
    <row r="132" spans="1:6" x14ac:dyDescent="0.25">
      <c r="A132" s="1">
        <v>142</v>
      </c>
      <c r="B132" t="s">
        <v>18</v>
      </c>
      <c r="C132" t="s">
        <v>20</v>
      </c>
      <c r="D132" t="s">
        <v>7</v>
      </c>
      <c r="E132">
        <v>2023</v>
      </c>
      <c r="F132">
        <v>3632</v>
      </c>
    </row>
    <row r="133" spans="1:6" x14ac:dyDescent="0.25">
      <c r="A133" s="1">
        <v>143</v>
      </c>
      <c r="B133" t="s">
        <v>18</v>
      </c>
      <c r="C133" t="s">
        <v>20</v>
      </c>
      <c r="D133" t="s">
        <v>8</v>
      </c>
      <c r="E133">
        <v>2018</v>
      </c>
      <c r="F133">
        <v>794855</v>
      </c>
    </row>
    <row r="134" spans="1:6" x14ac:dyDescent="0.25">
      <c r="A134" s="1">
        <v>144</v>
      </c>
      <c r="B134" t="s">
        <v>18</v>
      </c>
      <c r="C134" t="s">
        <v>20</v>
      </c>
      <c r="D134" t="s">
        <v>8</v>
      </c>
      <c r="E134">
        <v>2019</v>
      </c>
      <c r="F134">
        <v>798259</v>
      </c>
    </row>
    <row r="135" spans="1:6" x14ac:dyDescent="0.25">
      <c r="A135" s="1">
        <v>145</v>
      </c>
      <c r="B135" t="s">
        <v>18</v>
      </c>
      <c r="C135" t="s">
        <v>20</v>
      </c>
      <c r="D135" t="s">
        <v>8</v>
      </c>
      <c r="E135">
        <v>2020</v>
      </c>
      <c r="F135">
        <v>792923</v>
      </c>
    </row>
    <row r="136" spans="1:6" x14ac:dyDescent="0.25">
      <c r="A136" s="1">
        <v>146</v>
      </c>
      <c r="B136" t="s">
        <v>18</v>
      </c>
      <c r="C136" t="s">
        <v>20</v>
      </c>
      <c r="D136" t="s">
        <v>8</v>
      </c>
      <c r="E136">
        <v>2021</v>
      </c>
      <c r="F136">
        <v>782543</v>
      </c>
    </row>
    <row r="137" spans="1:6" x14ac:dyDescent="0.25">
      <c r="A137" s="1">
        <v>147</v>
      </c>
      <c r="B137" t="s">
        <v>18</v>
      </c>
      <c r="C137" t="s">
        <v>20</v>
      </c>
      <c r="D137" t="s">
        <v>8</v>
      </c>
      <c r="E137">
        <v>2022</v>
      </c>
      <c r="F137">
        <v>777987</v>
      </c>
    </row>
    <row r="138" spans="1:6" x14ac:dyDescent="0.25">
      <c r="A138" s="1">
        <v>148</v>
      </c>
      <c r="B138" t="s">
        <v>18</v>
      </c>
      <c r="C138" t="s">
        <v>20</v>
      </c>
      <c r="D138" t="s">
        <v>8</v>
      </c>
      <c r="E138">
        <v>2023</v>
      </c>
      <c r="F138">
        <v>776367</v>
      </c>
    </row>
    <row r="139" spans="1:6" x14ac:dyDescent="0.25">
      <c r="A139" s="1">
        <v>149</v>
      </c>
      <c r="B139" t="s">
        <v>18</v>
      </c>
      <c r="C139" t="s">
        <v>20</v>
      </c>
      <c r="D139" t="s">
        <v>9</v>
      </c>
      <c r="E139">
        <v>2019</v>
      </c>
      <c r="F139">
        <v>8250</v>
      </c>
    </row>
    <row r="140" spans="1:6" x14ac:dyDescent="0.25">
      <c r="A140" s="1">
        <v>150</v>
      </c>
      <c r="B140" t="s">
        <v>18</v>
      </c>
      <c r="C140" t="s">
        <v>20</v>
      </c>
      <c r="D140" t="s">
        <v>9</v>
      </c>
      <c r="E140">
        <v>2020</v>
      </c>
      <c r="F140">
        <v>14467</v>
      </c>
    </row>
    <row r="141" spans="1:6" x14ac:dyDescent="0.25">
      <c r="A141" s="1">
        <v>151</v>
      </c>
      <c r="B141" t="s">
        <v>18</v>
      </c>
      <c r="C141" t="s">
        <v>20</v>
      </c>
      <c r="D141" t="s">
        <v>9</v>
      </c>
      <c r="E141">
        <v>2021</v>
      </c>
      <c r="F141">
        <v>23756</v>
      </c>
    </row>
    <row r="142" spans="1:6" x14ac:dyDescent="0.25">
      <c r="A142" s="1">
        <v>152</v>
      </c>
      <c r="B142" t="s">
        <v>18</v>
      </c>
      <c r="C142" t="s">
        <v>20</v>
      </c>
      <c r="D142" t="s">
        <v>9</v>
      </c>
      <c r="E142">
        <v>2022</v>
      </c>
      <c r="F142">
        <v>31718</v>
      </c>
    </row>
    <row r="143" spans="1:6" x14ac:dyDescent="0.25">
      <c r="A143" s="1">
        <v>153</v>
      </c>
      <c r="B143" t="s">
        <v>18</v>
      </c>
      <c r="C143" t="s">
        <v>20</v>
      </c>
      <c r="D143" t="s">
        <v>9</v>
      </c>
      <c r="E143">
        <v>2023</v>
      </c>
      <c r="F143">
        <v>41676</v>
      </c>
    </row>
    <row r="144" spans="1:6" x14ac:dyDescent="0.25">
      <c r="A144" s="1">
        <v>154</v>
      </c>
      <c r="B144" t="s">
        <v>18</v>
      </c>
      <c r="C144" t="s">
        <v>21</v>
      </c>
      <c r="D144" t="s">
        <v>7</v>
      </c>
      <c r="E144">
        <v>2018</v>
      </c>
      <c r="F144">
        <v>20245</v>
      </c>
    </row>
    <row r="145" spans="1:6" x14ac:dyDescent="0.25">
      <c r="A145" s="1">
        <v>155</v>
      </c>
      <c r="B145" t="s">
        <v>18</v>
      </c>
      <c r="C145" t="s">
        <v>21</v>
      </c>
      <c r="D145" t="s">
        <v>7</v>
      </c>
      <c r="E145">
        <v>2019</v>
      </c>
      <c r="F145">
        <v>1374</v>
      </c>
    </row>
    <row r="146" spans="1:6" x14ac:dyDescent="0.25">
      <c r="A146" s="1">
        <v>156</v>
      </c>
      <c r="B146" t="s">
        <v>18</v>
      </c>
      <c r="C146" t="s">
        <v>21</v>
      </c>
      <c r="D146" t="s">
        <v>7</v>
      </c>
      <c r="E146">
        <v>2020</v>
      </c>
      <c r="F146">
        <v>3886</v>
      </c>
    </row>
    <row r="147" spans="1:6" x14ac:dyDescent="0.25">
      <c r="A147" s="1">
        <v>157</v>
      </c>
      <c r="B147" t="s">
        <v>18</v>
      </c>
      <c r="C147" t="s">
        <v>21</v>
      </c>
      <c r="D147" t="s">
        <v>7</v>
      </c>
      <c r="E147">
        <v>2021</v>
      </c>
      <c r="F147">
        <v>8652</v>
      </c>
    </row>
    <row r="148" spans="1:6" x14ac:dyDescent="0.25">
      <c r="A148" s="1">
        <v>158</v>
      </c>
      <c r="B148" t="s">
        <v>18</v>
      </c>
      <c r="C148" t="s">
        <v>21</v>
      </c>
      <c r="D148" t="s">
        <v>7</v>
      </c>
      <c r="E148">
        <v>2022</v>
      </c>
      <c r="F148">
        <v>10360</v>
      </c>
    </row>
    <row r="149" spans="1:6" x14ac:dyDescent="0.25">
      <c r="A149" s="1">
        <v>159</v>
      </c>
      <c r="B149" t="s">
        <v>18</v>
      </c>
      <c r="C149" t="s">
        <v>21</v>
      </c>
      <c r="D149" t="s">
        <v>7</v>
      </c>
      <c r="E149">
        <v>2023</v>
      </c>
      <c r="F149">
        <v>14582</v>
      </c>
    </row>
    <row r="150" spans="1:6" x14ac:dyDescent="0.25">
      <c r="A150" s="1">
        <v>160</v>
      </c>
      <c r="B150" t="s">
        <v>18</v>
      </c>
      <c r="C150" t="s">
        <v>21</v>
      </c>
      <c r="D150" t="s">
        <v>8</v>
      </c>
      <c r="E150">
        <v>2018</v>
      </c>
      <c r="F150">
        <v>2918639</v>
      </c>
    </row>
    <row r="151" spans="1:6" x14ac:dyDescent="0.25">
      <c r="A151" s="1">
        <v>161</v>
      </c>
      <c r="B151" t="s">
        <v>18</v>
      </c>
      <c r="C151" t="s">
        <v>21</v>
      </c>
      <c r="D151" t="s">
        <v>8</v>
      </c>
      <c r="E151">
        <v>2019</v>
      </c>
      <c r="F151">
        <v>2909783</v>
      </c>
    </row>
    <row r="152" spans="1:6" x14ac:dyDescent="0.25">
      <c r="A152" s="1">
        <v>162</v>
      </c>
      <c r="B152" t="s">
        <v>18</v>
      </c>
      <c r="C152" t="s">
        <v>21</v>
      </c>
      <c r="D152" t="s">
        <v>8</v>
      </c>
      <c r="E152">
        <v>2020</v>
      </c>
      <c r="F152">
        <v>2864648</v>
      </c>
    </row>
    <row r="153" spans="1:6" x14ac:dyDescent="0.25">
      <c r="A153" s="1">
        <v>163</v>
      </c>
      <c r="B153" t="s">
        <v>18</v>
      </c>
      <c r="C153" t="s">
        <v>21</v>
      </c>
      <c r="D153" t="s">
        <v>8</v>
      </c>
      <c r="E153">
        <v>2021</v>
      </c>
      <c r="F153">
        <v>2782912</v>
      </c>
    </row>
    <row r="154" spans="1:6" x14ac:dyDescent="0.25">
      <c r="A154" s="1">
        <v>164</v>
      </c>
      <c r="B154" t="s">
        <v>18</v>
      </c>
      <c r="C154" t="s">
        <v>21</v>
      </c>
      <c r="D154" t="s">
        <v>8</v>
      </c>
      <c r="E154">
        <v>2022</v>
      </c>
      <c r="F154">
        <v>2764476</v>
      </c>
    </row>
    <row r="155" spans="1:6" x14ac:dyDescent="0.25">
      <c r="A155" s="1">
        <v>165</v>
      </c>
      <c r="B155" t="s">
        <v>18</v>
      </c>
      <c r="C155" t="s">
        <v>21</v>
      </c>
      <c r="D155" t="s">
        <v>8</v>
      </c>
      <c r="E155">
        <v>2023</v>
      </c>
      <c r="F155">
        <v>2777705</v>
      </c>
    </row>
    <row r="156" spans="1:6" x14ac:dyDescent="0.25">
      <c r="A156" s="1">
        <v>166</v>
      </c>
      <c r="B156" t="s">
        <v>18</v>
      </c>
      <c r="C156" t="s">
        <v>21</v>
      </c>
      <c r="D156" t="s">
        <v>9</v>
      </c>
      <c r="E156">
        <v>2019</v>
      </c>
      <c r="F156">
        <v>26865</v>
      </c>
    </row>
    <row r="157" spans="1:6" x14ac:dyDescent="0.25">
      <c r="A157" s="1">
        <v>167</v>
      </c>
      <c r="B157" t="s">
        <v>18</v>
      </c>
      <c r="C157" t="s">
        <v>21</v>
      </c>
      <c r="D157" t="s">
        <v>9</v>
      </c>
      <c r="E157">
        <v>2020</v>
      </c>
      <c r="F157">
        <v>47153</v>
      </c>
    </row>
    <row r="158" spans="1:6" x14ac:dyDescent="0.25">
      <c r="A158" s="1">
        <v>168</v>
      </c>
      <c r="B158" t="s">
        <v>18</v>
      </c>
      <c r="C158" t="s">
        <v>21</v>
      </c>
      <c r="D158" t="s">
        <v>9</v>
      </c>
      <c r="E158">
        <v>2021</v>
      </c>
      <c r="F158">
        <v>86886</v>
      </c>
    </row>
    <row r="159" spans="1:6" x14ac:dyDescent="0.25">
      <c r="A159" s="1">
        <v>169</v>
      </c>
      <c r="B159" t="s">
        <v>18</v>
      </c>
      <c r="C159" t="s">
        <v>21</v>
      </c>
      <c r="D159" t="s">
        <v>9</v>
      </c>
      <c r="E159">
        <v>2022</v>
      </c>
      <c r="F159">
        <v>125613</v>
      </c>
    </row>
    <row r="160" spans="1:6" x14ac:dyDescent="0.25">
      <c r="A160" s="1">
        <v>170</v>
      </c>
      <c r="B160" t="s">
        <v>18</v>
      </c>
      <c r="C160" t="s">
        <v>21</v>
      </c>
      <c r="D160" t="s">
        <v>9</v>
      </c>
      <c r="E160">
        <v>2023</v>
      </c>
      <c r="F160">
        <v>204834</v>
      </c>
    </row>
    <row r="161" spans="1:6" x14ac:dyDescent="0.25">
      <c r="A161" s="1">
        <v>171</v>
      </c>
      <c r="B161" t="s">
        <v>18</v>
      </c>
      <c r="C161" t="s">
        <v>22</v>
      </c>
      <c r="D161" t="s">
        <v>7</v>
      </c>
      <c r="E161">
        <v>2018</v>
      </c>
      <c r="F161">
        <v>12486</v>
      </c>
    </row>
    <row r="162" spans="1:6" x14ac:dyDescent="0.25">
      <c r="A162" s="1">
        <v>172</v>
      </c>
      <c r="B162" t="s">
        <v>18</v>
      </c>
      <c r="C162" t="s">
        <v>22</v>
      </c>
      <c r="D162" t="s">
        <v>7</v>
      </c>
      <c r="E162">
        <v>2019</v>
      </c>
      <c r="F162">
        <v>5606</v>
      </c>
    </row>
    <row r="163" spans="1:6" x14ac:dyDescent="0.25">
      <c r="A163" s="1">
        <v>173</v>
      </c>
      <c r="B163" t="s">
        <v>18</v>
      </c>
      <c r="C163" t="s">
        <v>22</v>
      </c>
      <c r="D163" t="s">
        <v>7</v>
      </c>
      <c r="E163">
        <v>2020</v>
      </c>
      <c r="F163">
        <v>12421</v>
      </c>
    </row>
    <row r="164" spans="1:6" x14ac:dyDescent="0.25">
      <c r="A164" s="1">
        <v>174</v>
      </c>
      <c r="B164" t="s">
        <v>18</v>
      </c>
      <c r="C164" t="s">
        <v>22</v>
      </c>
      <c r="D164" t="s">
        <v>7</v>
      </c>
      <c r="E164">
        <v>2021</v>
      </c>
      <c r="F164">
        <v>23274</v>
      </c>
    </row>
    <row r="165" spans="1:6" x14ac:dyDescent="0.25">
      <c r="A165" s="1">
        <v>175</v>
      </c>
      <c r="B165" t="s">
        <v>18</v>
      </c>
      <c r="C165" t="s">
        <v>22</v>
      </c>
      <c r="D165" t="s">
        <v>7</v>
      </c>
      <c r="E165">
        <v>2022</v>
      </c>
      <c r="F165">
        <v>27420</v>
      </c>
    </row>
    <row r="166" spans="1:6" x14ac:dyDescent="0.25">
      <c r="A166" s="1">
        <v>176</v>
      </c>
      <c r="B166" t="s">
        <v>18</v>
      </c>
      <c r="C166" t="s">
        <v>22</v>
      </c>
      <c r="D166" t="s">
        <v>7</v>
      </c>
      <c r="E166">
        <v>2023</v>
      </c>
      <c r="F166">
        <v>35746</v>
      </c>
    </row>
    <row r="167" spans="1:6" x14ac:dyDescent="0.25">
      <c r="A167" s="1">
        <v>177</v>
      </c>
      <c r="B167" t="s">
        <v>18</v>
      </c>
      <c r="C167" t="s">
        <v>22</v>
      </c>
      <c r="D167" t="s">
        <v>8</v>
      </c>
      <c r="E167">
        <v>2018</v>
      </c>
      <c r="F167">
        <v>1104492</v>
      </c>
    </row>
    <row r="168" spans="1:6" x14ac:dyDescent="0.25">
      <c r="A168" s="1">
        <v>178</v>
      </c>
      <c r="B168" t="s">
        <v>18</v>
      </c>
      <c r="C168" t="s">
        <v>22</v>
      </c>
      <c r="D168" t="s">
        <v>8</v>
      </c>
      <c r="E168">
        <v>2019</v>
      </c>
      <c r="F168">
        <v>1156276</v>
      </c>
    </row>
    <row r="169" spans="1:6" x14ac:dyDescent="0.25">
      <c r="A169" s="1">
        <v>179</v>
      </c>
      <c r="B169" t="s">
        <v>18</v>
      </c>
      <c r="C169" t="s">
        <v>22</v>
      </c>
      <c r="D169" t="s">
        <v>8</v>
      </c>
      <c r="E169">
        <v>2020</v>
      </c>
      <c r="F169">
        <v>1134535</v>
      </c>
    </row>
    <row r="170" spans="1:6" x14ac:dyDescent="0.25">
      <c r="A170" s="1">
        <v>180</v>
      </c>
      <c r="B170" t="s">
        <v>18</v>
      </c>
      <c r="C170" t="s">
        <v>22</v>
      </c>
      <c r="D170" t="s">
        <v>8</v>
      </c>
      <c r="E170">
        <v>2021</v>
      </c>
      <c r="F170">
        <v>1116121</v>
      </c>
    </row>
    <row r="171" spans="1:6" x14ac:dyDescent="0.25">
      <c r="A171" s="1">
        <v>181</v>
      </c>
      <c r="B171" t="s">
        <v>18</v>
      </c>
      <c r="C171" t="s">
        <v>22</v>
      </c>
      <c r="D171" t="s">
        <v>8</v>
      </c>
      <c r="E171">
        <v>2022</v>
      </c>
      <c r="F171">
        <v>1106746</v>
      </c>
    </row>
    <row r="172" spans="1:6" x14ac:dyDescent="0.25">
      <c r="A172" s="1">
        <v>182</v>
      </c>
      <c r="B172" t="s">
        <v>18</v>
      </c>
      <c r="C172" t="s">
        <v>22</v>
      </c>
      <c r="D172" t="s">
        <v>8</v>
      </c>
      <c r="E172">
        <v>2023</v>
      </c>
      <c r="F172">
        <v>1080277</v>
      </c>
    </row>
    <row r="173" spans="1:6" x14ac:dyDescent="0.25">
      <c r="A173" s="1">
        <v>183</v>
      </c>
      <c r="B173" t="s">
        <v>18</v>
      </c>
      <c r="C173" t="s">
        <v>22</v>
      </c>
      <c r="D173" t="s">
        <v>9</v>
      </c>
      <c r="E173">
        <v>2019</v>
      </c>
      <c r="F173">
        <v>11287</v>
      </c>
    </row>
    <row r="174" spans="1:6" x14ac:dyDescent="0.25">
      <c r="A174" s="1">
        <v>184</v>
      </c>
      <c r="B174" t="s">
        <v>18</v>
      </c>
      <c r="C174" t="s">
        <v>22</v>
      </c>
      <c r="D174" t="s">
        <v>9</v>
      </c>
      <c r="E174">
        <v>2020</v>
      </c>
      <c r="F174">
        <v>16014</v>
      </c>
    </row>
    <row r="175" spans="1:6" x14ac:dyDescent="0.25">
      <c r="A175" s="1">
        <v>185</v>
      </c>
      <c r="B175" t="s">
        <v>18</v>
      </c>
      <c r="C175" t="s">
        <v>22</v>
      </c>
      <c r="D175" t="s">
        <v>9</v>
      </c>
      <c r="E175">
        <v>2021</v>
      </c>
      <c r="F175">
        <v>75169</v>
      </c>
    </row>
    <row r="176" spans="1:6" x14ac:dyDescent="0.25">
      <c r="A176" s="1">
        <v>186</v>
      </c>
      <c r="B176" t="s">
        <v>18</v>
      </c>
      <c r="C176" t="s">
        <v>22</v>
      </c>
      <c r="D176" t="s">
        <v>9</v>
      </c>
      <c r="E176">
        <v>2022</v>
      </c>
      <c r="F176">
        <v>142212</v>
      </c>
    </row>
    <row r="177" spans="1:6" x14ac:dyDescent="0.25">
      <c r="A177" s="1">
        <v>187</v>
      </c>
      <c r="B177" t="s">
        <v>18</v>
      </c>
      <c r="C177" t="s">
        <v>22</v>
      </c>
      <c r="D177" t="s">
        <v>9</v>
      </c>
      <c r="E177">
        <v>2023</v>
      </c>
      <c r="F177">
        <v>204695</v>
      </c>
    </row>
    <row r="178" spans="1:6" x14ac:dyDescent="0.25">
      <c r="A178" s="1">
        <v>188</v>
      </c>
      <c r="B178" t="s">
        <v>18</v>
      </c>
      <c r="C178" t="s">
        <v>23</v>
      </c>
      <c r="D178" t="s">
        <v>7</v>
      </c>
      <c r="E178">
        <v>2018</v>
      </c>
      <c r="F178">
        <v>28823</v>
      </c>
    </row>
    <row r="179" spans="1:6" x14ac:dyDescent="0.25">
      <c r="A179" s="1">
        <v>189</v>
      </c>
      <c r="B179" t="s">
        <v>18</v>
      </c>
      <c r="C179" t="s">
        <v>23</v>
      </c>
      <c r="D179" t="s">
        <v>7</v>
      </c>
      <c r="E179">
        <v>2019</v>
      </c>
      <c r="F179">
        <v>1813</v>
      </c>
    </row>
    <row r="180" spans="1:6" x14ac:dyDescent="0.25">
      <c r="A180" s="1">
        <v>190</v>
      </c>
      <c r="B180" t="s">
        <v>18</v>
      </c>
      <c r="C180" t="s">
        <v>23</v>
      </c>
      <c r="D180" t="s">
        <v>7</v>
      </c>
      <c r="E180">
        <v>2020</v>
      </c>
      <c r="F180">
        <v>4166</v>
      </c>
    </row>
    <row r="181" spans="1:6" x14ac:dyDescent="0.25">
      <c r="A181" s="1">
        <v>191</v>
      </c>
      <c r="B181" t="s">
        <v>18</v>
      </c>
      <c r="C181" t="s">
        <v>23</v>
      </c>
      <c r="D181" t="s">
        <v>7</v>
      </c>
      <c r="E181">
        <v>2021</v>
      </c>
      <c r="F181">
        <v>10547</v>
      </c>
    </row>
    <row r="182" spans="1:6" x14ac:dyDescent="0.25">
      <c r="A182" s="1">
        <v>192</v>
      </c>
      <c r="B182" t="s">
        <v>18</v>
      </c>
      <c r="C182" t="s">
        <v>23</v>
      </c>
      <c r="D182" t="s">
        <v>7</v>
      </c>
      <c r="E182">
        <v>2022</v>
      </c>
      <c r="F182">
        <v>13585</v>
      </c>
    </row>
    <row r="183" spans="1:6" x14ac:dyDescent="0.25">
      <c r="A183" s="1">
        <v>193</v>
      </c>
      <c r="B183" t="s">
        <v>18</v>
      </c>
      <c r="C183" t="s">
        <v>23</v>
      </c>
      <c r="D183" t="s">
        <v>7</v>
      </c>
      <c r="E183">
        <v>2023</v>
      </c>
      <c r="F183">
        <v>18639</v>
      </c>
    </row>
    <row r="184" spans="1:6" x14ac:dyDescent="0.25">
      <c r="A184" s="1">
        <v>194</v>
      </c>
      <c r="B184" t="s">
        <v>18</v>
      </c>
      <c r="C184" t="s">
        <v>23</v>
      </c>
      <c r="D184" t="s">
        <v>8</v>
      </c>
      <c r="E184">
        <v>2018</v>
      </c>
      <c r="F184">
        <v>3120512</v>
      </c>
    </row>
    <row r="185" spans="1:6" x14ac:dyDescent="0.25">
      <c r="A185" s="1">
        <v>195</v>
      </c>
      <c r="B185" t="s">
        <v>18</v>
      </c>
      <c r="C185" t="s">
        <v>23</v>
      </c>
      <c r="D185" t="s">
        <v>8</v>
      </c>
      <c r="E185">
        <v>2019</v>
      </c>
      <c r="F185">
        <v>3144466</v>
      </c>
    </row>
    <row r="186" spans="1:6" x14ac:dyDescent="0.25">
      <c r="A186" s="1">
        <v>196</v>
      </c>
      <c r="B186" t="s">
        <v>18</v>
      </c>
      <c r="C186" t="s">
        <v>23</v>
      </c>
      <c r="D186" t="s">
        <v>8</v>
      </c>
      <c r="E186">
        <v>2020</v>
      </c>
      <c r="F186">
        <v>3133836</v>
      </c>
    </row>
    <row r="187" spans="1:6" x14ac:dyDescent="0.25">
      <c r="A187" s="1">
        <v>197</v>
      </c>
      <c r="B187" t="s">
        <v>18</v>
      </c>
      <c r="C187" t="s">
        <v>23</v>
      </c>
      <c r="D187" t="s">
        <v>8</v>
      </c>
      <c r="E187">
        <v>2021</v>
      </c>
      <c r="F187">
        <v>3091528</v>
      </c>
    </row>
    <row r="188" spans="1:6" x14ac:dyDescent="0.25">
      <c r="A188" s="1">
        <v>198</v>
      </c>
      <c r="B188" t="s">
        <v>18</v>
      </c>
      <c r="C188" t="s">
        <v>23</v>
      </c>
      <c r="D188" t="s">
        <v>8</v>
      </c>
      <c r="E188">
        <v>2022</v>
      </c>
      <c r="F188">
        <v>3072675</v>
      </c>
    </row>
    <row r="189" spans="1:6" x14ac:dyDescent="0.25">
      <c r="A189" s="1">
        <v>199</v>
      </c>
      <c r="B189" t="s">
        <v>18</v>
      </c>
      <c r="C189" t="s">
        <v>23</v>
      </c>
      <c r="D189" t="s">
        <v>8</v>
      </c>
      <c r="E189">
        <v>2023</v>
      </c>
      <c r="F189">
        <v>3062838</v>
      </c>
    </row>
    <row r="190" spans="1:6" x14ac:dyDescent="0.25">
      <c r="A190" s="1">
        <v>200</v>
      </c>
      <c r="B190" t="s">
        <v>18</v>
      </c>
      <c r="C190" t="s">
        <v>23</v>
      </c>
      <c r="D190" t="s">
        <v>9</v>
      </c>
      <c r="E190">
        <v>2019</v>
      </c>
      <c r="F190">
        <v>38948</v>
      </c>
    </row>
    <row r="191" spans="1:6" x14ac:dyDescent="0.25">
      <c r="A191" s="1">
        <v>201</v>
      </c>
      <c r="B191" t="s">
        <v>18</v>
      </c>
      <c r="C191" t="s">
        <v>23</v>
      </c>
      <c r="D191" t="s">
        <v>9</v>
      </c>
      <c r="E191">
        <v>2020</v>
      </c>
      <c r="F191">
        <v>60098</v>
      </c>
    </row>
    <row r="192" spans="1:6" x14ac:dyDescent="0.25">
      <c r="A192" s="1">
        <v>202</v>
      </c>
      <c r="B192" t="s">
        <v>18</v>
      </c>
      <c r="C192" t="s">
        <v>23</v>
      </c>
      <c r="D192" t="s">
        <v>9</v>
      </c>
      <c r="E192">
        <v>2021</v>
      </c>
      <c r="F192">
        <v>98331</v>
      </c>
    </row>
    <row r="193" spans="1:6" x14ac:dyDescent="0.25">
      <c r="A193" s="1">
        <v>203</v>
      </c>
      <c r="B193" t="s">
        <v>18</v>
      </c>
      <c r="C193" t="s">
        <v>23</v>
      </c>
      <c r="D193" t="s">
        <v>9</v>
      </c>
      <c r="E193">
        <v>2022</v>
      </c>
      <c r="F193">
        <v>135433</v>
      </c>
    </row>
    <row r="194" spans="1:6" x14ac:dyDescent="0.25">
      <c r="A194" s="1">
        <v>204</v>
      </c>
      <c r="B194" t="s">
        <v>18</v>
      </c>
      <c r="C194" t="s">
        <v>23</v>
      </c>
      <c r="D194" t="s">
        <v>9</v>
      </c>
      <c r="E194">
        <v>2023</v>
      </c>
      <c r="F194">
        <v>183762</v>
      </c>
    </row>
    <row r="195" spans="1:6" x14ac:dyDescent="0.25">
      <c r="A195" s="1">
        <v>205</v>
      </c>
      <c r="B195" t="s">
        <v>24</v>
      </c>
      <c r="C195" t="s">
        <v>25</v>
      </c>
      <c r="D195" t="s">
        <v>7</v>
      </c>
      <c r="E195">
        <v>2018</v>
      </c>
      <c r="F195">
        <v>5069</v>
      </c>
    </row>
    <row r="196" spans="1:6" x14ac:dyDescent="0.25">
      <c r="A196" s="1">
        <v>206</v>
      </c>
      <c r="B196" t="s">
        <v>24</v>
      </c>
      <c r="C196" t="s">
        <v>25</v>
      </c>
      <c r="D196" t="s">
        <v>7</v>
      </c>
      <c r="E196">
        <v>2019</v>
      </c>
      <c r="F196">
        <v>309</v>
      </c>
    </row>
    <row r="197" spans="1:6" x14ac:dyDescent="0.25">
      <c r="A197" s="1">
        <v>207</v>
      </c>
      <c r="B197" t="s">
        <v>24</v>
      </c>
      <c r="C197" t="s">
        <v>25</v>
      </c>
      <c r="D197" t="s">
        <v>7</v>
      </c>
      <c r="E197">
        <v>2020</v>
      </c>
      <c r="F197">
        <v>715</v>
      </c>
    </row>
    <row r="198" spans="1:6" x14ac:dyDescent="0.25">
      <c r="A198" s="1">
        <v>208</v>
      </c>
      <c r="B198" t="s">
        <v>24</v>
      </c>
      <c r="C198" t="s">
        <v>25</v>
      </c>
      <c r="D198" t="s">
        <v>7</v>
      </c>
      <c r="E198">
        <v>2021</v>
      </c>
      <c r="F198">
        <v>1634</v>
      </c>
    </row>
    <row r="199" spans="1:6" x14ac:dyDescent="0.25">
      <c r="A199" s="1">
        <v>209</v>
      </c>
      <c r="B199" t="s">
        <v>24</v>
      </c>
      <c r="C199" t="s">
        <v>25</v>
      </c>
      <c r="D199" t="s">
        <v>7</v>
      </c>
      <c r="E199">
        <v>2022</v>
      </c>
      <c r="F199">
        <v>2166</v>
      </c>
    </row>
    <row r="200" spans="1:6" x14ac:dyDescent="0.25">
      <c r="A200" s="1">
        <v>210</v>
      </c>
      <c r="B200" t="s">
        <v>24</v>
      </c>
      <c r="C200" t="s">
        <v>25</v>
      </c>
      <c r="D200" t="s">
        <v>7</v>
      </c>
      <c r="E200">
        <v>2023</v>
      </c>
      <c r="F200">
        <v>3012</v>
      </c>
    </row>
    <row r="201" spans="1:6" x14ac:dyDescent="0.25">
      <c r="A201" s="1">
        <v>211</v>
      </c>
      <c r="B201" t="s">
        <v>24</v>
      </c>
      <c r="C201" t="s">
        <v>25</v>
      </c>
      <c r="D201" t="s">
        <v>8</v>
      </c>
      <c r="E201">
        <v>2018</v>
      </c>
      <c r="F201">
        <v>836509</v>
      </c>
    </row>
    <row r="202" spans="1:6" x14ac:dyDescent="0.25">
      <c r="A202" s="1">
        <v>212</v>
      </c>
      <c r="B202" t="s">
        <v>24</v>
      </c>
      <c r="C202" t="s">
        <v>25</v>
      </c>
      <c r="D202" t="s">
        <v>8</v>
      </c>
      <c r="E202">
        <v>2019</v>
      </c>
      <c r="F202">
        <v>838148</v>
      </c>
    </row>
    <row r="203" spans="1:6" x14ac:dyDescent="0.25">
      <c r="A203" s="1">
        <v>213</v>
      </c>
      <c r="B203" t="s">
        <v>24</v>
      </c>
      <c r="C203" t="s">
        <v>25</v>
      </c>
      <c r="D203" t="s">
        <v>8</v>
      </c>
      <c r="E203">
        <v>2020</v>
      </c>
      <c r="F203">
        <v>830761</v>
      </c>
    </row>
    <row r="204" spans="1:6" x14ac:dyDescent="0.25">
      <c r="A204" s="1">
        <v>214</v>
      </c>
      <c r="B204" t="s">
        <v>24</v>
      </c>
      <c r="C204" t="s">
        <v>25</v>
      </c>
      <c r="D204" t="s">
        <v>8</v>
      </c>
      <c r="E204">
        <v>2021</v>
      </c>
      <c r="F204">
        <v>815385</v>
      </c>
    </row>
    <row r="205" spans="1:6" x14ac:dyDescent="0.25">
      <c r="A205" s="1">
        <v>215</v>
      </c>
      <c r="B205" t="s">
        <v>24</v>
      </c>
      <c r="C205" t="s">
        <v>25</v>
      </c>
      <c r="D205" t="s">
        <v>8</v>
      </c>
      <c r="E205">
        <v>2022</v>
      </c>
      <c r="F205">
        <v>802549</v>
      </c>
    </row>
    <row r="206" spans="1:6" x14ac:dyDescent="0.25">
      <c r="A206" s="1">
        <v>216</v>
      </c>
      <c r="B206" t="s">
        <v>24</v>
      </c>
      <c r="C206" t="s">
        <v>25</v>
      </c>
      <c r="D206" t="s">
        <v>8</v>
      </c>
      <c r="E206">
        <v>2023</v>
      </c>
      <c r="F206">
        <v>791435</v>
      </c>
    </row>
    <row r="207" spans="1:6" x14ac:dyDescent="0.25">
      <c r="A207" s="1">
        <v>217</v>
      </c>
      <c r="B207" t="s">
        <v>24</v>
      </c>
      <c r="C207" t="s">
        <v>25</v>
      </c>
      <c r="D207" t="s">
        <v>9</v>
      </c>
      <c r="E207">
        <v>2019</v>
      </c>
      <c r="F207">
        <v>7145</v>
      </c>
    </row>
    <row r="208" spans="1:6" x14ac:dyDescent="0.25">
      <c r="A208" s="1">
        <v>218</v>
      </c>
      <c r="B208" t="s">
        <v>24</v>
      </c>
      <c r="C208" t="s">
        <v>25</v>
      </c>
      <c r="D208" t="s">
        <v>9</v>
      </c>
      <c r="E208">
        <v>2020</v>
      </c>
      <c r="F208">
        <v>13998</v>
      </c>
    </row>
    <row r="209" spans="1:6" x14ac:dyDescent="0.25">
      <c r="A209" s="1">
        <v>219</v>
      </c>
      <c r="B209" t="s">
        <v>24</v>
      </c>
      <c r="C209" t="s">
        <v>25</v>
      </c>
      <c r="D209" t="s">
        <v>9</v>
      </c>
      <c r="E209">
        <v>2021</v>
      </c>
      <c r="F209">
        <v>26799</v>
      </c>
    </row>
    <row r="210" spans="1:6" x14ac:dyDescent="0.25">
      <c r="A210" s="1">
        <v>220</v>
      </c>
      <c r="B210" t="s">
        <v>24</v>
      </c>
      <c r="C210" t="s">
        <v>25</v>
      </c>
      <c r="D210" t="s">
        <v>9</v>
      </c>
      <c r="E210">
        <v>2022</v>
      </c>
      <c r="F210">
        <v>38427</v>
      </c>
    </row>
    <row r="211" spans="1:6" x14ac:dyDescent="0.25">
      <c r="A211" s="1">
        <v>221</v>
      </c>
      <c r="B211" t="s">
        <v>24</v>
      </c>
      <c r="C211" t="s">
        <v>25</v>
      </c>
      <c r="D211" t="s">
        <v>9</v>
      </c>
      <c r="E211">
        <v>2023</v>
      </c>
      <c r="F211">
        <v>53245</v>
      </c>
    </row>
    <row r="212" spans="1:6" x14ac:dyDescent="0.25">
      <c r="A212" s="1">
        <v>222</v>
      </c>
      <c r="B212" t="s">
        <v>24</v>
      </c>
      <c r="C212" t="s">
        <v>26</v>
      </c>
      <c r="D212" t="s">
        <v>7</v>
      </c>
      <c r="E212">
        <v>2018</v>
      </c>
      <c r="F212">
        <v>73742</v>
      </c>
    </row>
    <row r="213" spans="1:6" x14ac:dyDescent="0.25">
      <c r="A213" s="1">
        <v>223</v>
      </c>
      <c r="B213" t="s">
        <v>24</v>
      </c>
      <c r="C213" t="s">
        <v>26</v>
      </c>
      <c r="D213" t="s">
        <v>7</v>
      </c>
      <c r="E213">
        <v>2019</v>
      </c>
      <c r="F213">
        <v>3954</v>
      </c>
    </row>
    <row r="214" spans="1:6" x14ac:dyDescent="0.25">
      <c r="A214" s="1">
        <v>224</v>
      </c>
      <c r="B214" t="s">
        <v>24</v>
      </c>
      <c r="C214" t="s">
        <v>26</v>
      </c>
      <c r="D214" t="s">
        <v>7</v>
      </c>
      <c r="E214">
        <v>2020</v>
      </c>
      <c r="F214">
        <v>10356</v>
      </c>
    </row>
    <row r="215" spans="1:6" x14ac:dyDescent="0.25">
      <c r="A215" s="1">
        <v>225</v>
      </c>
      <c r="B215" t="s">
        <v>24</v>
      </c>
      <c r="C215" t="s">
        <v>26</v>
      </c>
      <c r="D215" t="s">
        <v>7</v>
      </c>
      <c r="E215">
        <v>2021</v>
      </c>
      <c r="F215">
        <v>23429</v>
      </c>
    </row>
    <row r="216" spans="1:6" x14ac:dyDescent="0.25">
      <c r="A216" s="1">
        <v>226</v>
      </c>
      <c r="B216" t="s">
        <v>24</v>
      </c>
      <c r="C216" t="s">
        <v>26</v>
      </c>
      <c r="D216" t="s">
        <v>7</v>
      </c>
      <c r="E216">
        <v>2022</v>
      </c>
      <c r="F216">
        <v>31429</v>
      </c>
    </row>
    <row r="217" spans="1:6" x14ac:dyDescent="0.25">
      <c r="A217" s="1">
        <v>227</v>
      </c>
      <c r="B217" t="s">
        <v>24</v>
      </c>
      <c r="C217" t="s">
        <v>26</v>
      </c>
      <c r="D217" t="s">
        <v>7</v>
      </c>
      <c r="E217">
        <v>2023</v>
      </c>
      <c r="F217">
        <v>44305</v>
      </c>
    </row>
    <row r="218" spans="1:6" x14ac:dyDescent="0.25">
      <c r="A218" s="1">
        <v>228</v>
      </c>
      <c r="B218" t="s">
        <v>24</v>
      </c>
      <c r="C218" t="s">
        <v>26</v>
      </c>
      <c r="D218" t="s">
        <v>8</v>
      </c>
      <c r="E218">
        <v>2018</v>
      </c>
      <c r="F218">
        <v>6071867</v>
      </c>
    </row>
    <row r="219" spans="1:6" x14ac:dyDescent="0.25">
      <c r="A219" s="1">
        <v>229</v>
      </c>
      <c r="B219" t="s">
        <v>24</v>
      </c>
      <c r="C219" t="s">
        <v>26</v>
      </c>
      <c r="D219" t="s">
        <v>8</v>
      </c>
      <c r="E219">
        <v>2019</v>
      </c>
      <c r="F219">
        <v>6111858</v>
      </c>
    </row>
    <row r="220" spans="1:6" x14ac:dyDescent="0.25">
      <c r="A220" s="1">
        <v>230</v>
      </c>
      <c r="B220" t="s">
        <v>24</v>
      </c>
      <c r="C220" t="s">
        <v>26</v>
      </c>
      <c r="D220" t="s">
        <v>8</v>
      </c>
      <c r="E220">
        <v>2020</v>
      </c>
      <c r="F220">
        <v>6076640</v>
      </c>
    </row>
    <row r="221" spans="1:6" x14ac:dyDescent="0.25">
      <c r="A221" s="1">
        <v>231</v>
      </c>
      <c r="B221" t="s">
        <v>24</v>
      </c>
      <c r="C221" t="s">
        <v>26</v>
      </c>
      <c r="D221" t="s">
        <v>8</v>
      </c>
      <c r="E221">
        <v>2021</v>
      </c>
      <c r="F221">
        <v>5964080</v>
      </c>
    </row>
    <row r="222" spans="1:6" x14ac:dyDescent="0.25">
      <c r="A222" s="1">
        <v>232</v>
      </c>
      <c r="B222" t="s">
        <v>24</v>
      </c>
      <c r="C222" t="s">
        <v>26</v>
      </c>
      <c r="D222" t="s">
        <v>8</v>
      </c>
      <c r="E222">
        <v>2022</v>
      </c>
      <c r="F222">
        <v>5913400</v>
      </c>
    </row>
    <row r="223" spans="1:6" x14ac:dyDescent="0.25">
      <c r="A223" s="1">
        <v>233</v>
      </c>
      <c r="B223" t="s">
        <v>24</v>
      </c>
      <c r="C223" t="s">
        <v>26</v>
      </c>
      <c r="D223" t="s">
        <v>8</v>
      </c>
      <c r="E223">
        <v>2023</v>
      </c>
      <c r="F223">
        <v>5885783</v>
      </c>
    </row>
    <row r="224" spans="1:6" x14ac:dyDescent="0.25">
      <c r="A224" s="1">
        <v>234</v>
      </c>
      <c r="B224" t="s">
        <v>24</v>
      </c>
      <c r="C224" t="s">
        <v>26</v>
      </c>
      <c r="D224" t="s">
        <v>9</v>
      </c>
      <c r="E224">
        <v>2019</v>
      </c>
      <c r="F224">
        <v>96667</v>
      </c>
    </row>
    <row r="225" spans="1:6" x14ac:dyDescent="0.25">
      <c r="A225" s="1">
        <v>235</v>
      </c>
      <c r="B225" t="s">
        <v>24</v>
      </c>
      <c r="C225" t="s">
        <v>26</v>
      </c>
      <c r="D225" t="s">
        <v>9</v>
      </c>
      <c r="E225">
        <v>2020</v>
      </c>
      <c r="F225">
        <v>144943</v>
      </c>
    </row>
    <row r="226" spans="1:6" x14ac:dyDescent="0.25">
      <c r="A226" s="1">
        <v>236</v>
      </c>
      <c r="B226" t="s">
        <v>24</v>
      </c>
      <c r="C226" t="s">
        <v>26</v>
      </c>
      <c r="D226" t="s">
        <v>9</v>
      </c>
      <c r="E226">
        <v>2021</v>
      </c>
      <c r="F226">
        <v>234592</v>
      </c>
    </row>
    <row r="227" spans="1:6" x14ac:dyDescent="0.25">
      <c r="A227" s="1">
        <v>237</v>
      </c>
      <c r="B227" t="s">
        <v>24</v>
      </c>
      <c r="C227" t="s">
        <v>26</v>
      </c>
      <c r="D227" t="s">
        <v>9</v>
      </c>
      <c r="E227">
        <v>2022</v>
      </c>
      <c r="F227">
        <v>327358</v>
      </c>
    </row>
    <row r="228" spans="1:6" x14ac:dyDescent="0.25">
      <c r="A228" s="1">
        <v>238</v>
      </c>
      <c r="B228" t="s">
        <v>24</v>
      </c>
      <c r="C228" t="s">
        <v>26</v>
      </c>
      <c r="D228" t="s">
        <v>9</v>
      </c>
      <c r="E228">
        <v>2023</v>
      </c>
      <c r="F228">
        <v>444816</v>
      </c>
    </row>
    <row r="229" spans="1:6" x14ac:dyDescent="0.25">
      <c r="A229" s="1">
        <v>239</v>
      </c>
      <c r="B229" t="s">
        <v>24</v>
      </c>
      <c r="C229" t="s">
        <v>27</v>
      </c>
      <c r="D229" t="s">
        <v>7</v>
      </c>
      <c r="E229">
        <v>2018</v>
      </c>
      <c r="F229">
        <v>877</v>
      </c>
    </row>
    <row r="230" spans="1:6" x14ac:dyDescent="0.25">
      <c r="A230" s="1">
        <v>240</v>
      </c>
      <c r="B230" t="s">
        <v>24</v>
      </c>
      <c r="C230" t="s">
        <v>27</v>
      </c>
      <c r="D230" t="s">
        <v>7</v>
      </c>
      <c r="E230">
        <v>2019</v>
      </c>
      <c r="F230">
        <v>66</v>
      </c>
    </row>
    <row r="231" spans="1:6" x14ac:dyDescent="0.25">
      <c r="A231" s="1">
        <v>241</v>
      </c>
      <c r="B231" t="s">
        <v>24</v>
      </c>
      <c r="C231" t="s">
        <v>27</v>
      </c>
      <c r="D231" t="s">
        <v>7</v>
      </c>
      <c r="E231">
        <v>2020</v>
      </c>
      <c r="F231">
        <v>254</v>
      </c>
    </row>
    <row r="232" spans="1:6" x14ac:dyDescent="0.25">
      <c r="A232" s="1">
        <v>242</v>
      </c>
      <c r="B232" t="s">
        <v>24</v>
      </c>
      <c r="C232" t="s">
        <v>27</v>
      </c>
      <c r="D232" t="s">
        <v>7</v>
      </c>
      <c r="E232">
        <v>2021</v>
      </c>
      <c r="F232">
        <v>1640</v>
      </c>
    </row>
    <row r="233" spans="1:6" x14ac:dyDescent="0.25">
      <c r="A233" s="1">
        <v>243</v>
      </c>
      <c r="B233" t="s">
        <v>24</v>
      </c>
      <c r="C233" t="s">
        <v>27</v>
      </c>
      <c r="D233" t="s">
        <v>7</v>
      </c>
      <c r="E233">
        <v>2022</v>
      </c>
      <c r="F233">
        <v>3331</v>
      </c>
    </row>
    <row r="234" spans="1:6" x14ac:dyDescent="0.25">
      <c r="A234" s="1">
        <v>244</v>
      </c>
      <c r="B234" t="s">
        <v>24</v>
      </c>
      <c r="C234" t="s">
        <v>27</v>
      </c>
      <c r="D234" t="s">
        <v>7</v>
      </c>
      <c r="E234">
        <v>2023</v>
      </c>
      <c r="F234">
        <v>4343</v>
      </c>
    </row>
    <row r="235" spans="1:6" x14ac:dyDescent="0.25">
      <c r="A235" s="1">
        <v>245</v>
      </c>
      <c r="B235" t="s">
        <v>24</v>
      </c>
      <c r="C235" t="s">
        <v>27</v>
      </c>
      <c r="D235" t="s">
        <v>8</v>
      </c>
      <c r="E235">
        <v>2018</v>
      </c>
      <c r="F235">
        <v>186128</v>
      </c>
    </row>
    <row r="236" spans="1:6" x14ac:dyDescent="0.25">
      <c r="A236" s="1">
        <v>246</v>
      </c>
      <c r="B236" t="s">
        <v>24</v>
      </c>
      <c r="C236" t="s">
        <v>27</v>
      </c>
      <c r="D236" t="s">
        <v>8</v>
      </c>
      <c r="E236">
        <v>2019</v>
      </c>
      <c r="F236">
        <v>212609</v>
      </c>
    </row>
    <row r="237" spans="1:6" x14ac:dyDescent="0.25">
      <c r="A237" s="1">
        <v>247</v>
      </c>
      <c r="B237" t="s">
        <v>24</v>
      </c>
      <c r="C237" t="s">
        <v>27</v>
      </c>
      <c r="D237" t="s">
        <v>8</v>
      </c>
      <c r="E237">
        <v>2020</v>
      </c>
      <c r="F237">
        <v>218219</v>
      </c>
    </row>
    <row r="238" spans="1:6" x14ac:dyDescent="0.25">
      <c r="A238" s="1">
        <v>248</v>
      </c>
      <c r="B238" t="s">
        <v>24</v>
      </c>
      <c r="C238" t="s">
        <v>27</v>
      </c>
      <c r="D238" t="s">
        <v>8</v>
      </c>
      <c r="E238">
        <v>2021</v>
      </c>
      <c r="F238">
        <v>227640</v>
      </c>
    </row>
    <row r="239" spans="1:6" x14ac:dyDescent="0.25">
      <c r="A239" s="1">
        <v>249</v>
      </c>
      <c r="B239" t="s">
        <v>24</v>
      </c>
      <c r="C239" t="s">
        <v>27</v>
      </c>
      <c r="D239" t="s">
        <v>8</v>
      </c>
      <c r="E239">
        <v>2022</v>
      </c>
      <c r="F239">
        <v>231840</v>
      </c>
    </row>
    <row r="240" spans="1:6" x14ac:dyDescent="0.25">
      <c r="A240" s="1">
        <v>250</v>
      </c>
      <c r="B240" t="s">
        <v>24</v>
      </c>
      <c r="C240" t="s">
        <v>27</v>
      </c>
      <c r="D240" t="s">
        <v>8</v>
      </c>
      <c r="E240">
        <v>2023</v>
      </c>
      <c r="F240">
        <v>214999</v>
      </c>
    </row>
    <row r="241" spans="1:6" x14ac:dyDescent="0.25">
      <c r="A241" s="1">
        <v>251</v>
      </c>
      <c r="B241" t="s">
        <v>24</v>
      </c>
      <c r="C241" t="s">
        <v>27</v>
      </c>
      <c r="D241" t="s">
        <v>9</v>
      </c>
      <c r="E241">
        <v>2019</v>
      </c>
      <c r="F241">
        <v>1229</v>
      </c>
    </row>
    <row r="242" spans="1:6" x14ac:dyDescent="0.25">
      <c r="A242" s="1">
        <v>252</v>
      </c>
      <c r="B242" t="s">
        <v>24</v>
      </c>
      <c r="C242" t="s">
        <v>27</v>
      </c>
      <c r="D242" t="s">
        <v>9</v>
      </c>
      <c r="E242">
        <v>2020</v>
      </c>
      <c r="F242">
        <v>3248</v>
      </c>
    </row>
    <row r="243" spans="1:6" x14ac:dyDescent="0.25">
      <c r="A243" s="1">
        <v>253</v>
      </c>
      <c r="B243" t="s">
        <v>24</v>
      </c>
      <c r="C243" t="s">
        <v>27</v>
      </c>
      <c r="D243" t="s">
        <v>9</v>
      </c>
      <c r="E243">
        <v>2021</v>
      </c>
      <c r="F243">
        <v>20096</v>
      </c>
    </row>
    <row r="244" spans="1:6" x14ac:dyDescent="0.25">
      <c r="A244" s="1">
        <v>254</v>
      </c>
      <c r="B244" t="s">
        <v>24</v>
      </c>
      <c r="C244" t="s">
        <v>27</v>
      </c>
      <c r="D244" t="s">
        <v>9</v>
      </c>
      <c r="E244">
        <v>2022</v>
      </c>
      <c r="F244">
        <v>52780</v>
      </c>
    </row>
    <row r="245" spans="1:6" x14ac:dyDescent="0.25">
      <c r="A245" s="1">
        <v>255</v>
      </c>
      <c r="B245" t="s">
        <v>24</v>
      </c>
      <c r="C245" t="s">
        <v>27</v>
      </c>
      <c r="D245" t="s">
        <v>9</v>
      </c>
      <c r="E245">
        <v>2023</v>
      </c>
      <c r="F245">
        <v>62677</v>
      </c>
    </row>
    <row r="246" spans="1:6" x14ac:dyDescent="0.25">
      <c r="A246" s="1">
        <v>256</v>
      </c>
      <c r="B246" t="s">
        <v>28</v>
      </c>
      <c r="C246" t="s">
        <v>29</v>
      </c>
      <c r="D246" t="s">
        <v>7</v>
      </c>
      <c r="E246">
        <v>2018</v>
      </c>
      <c r="F246">
        <v>2865</v>
      </c>
    </row>
    <row r="247" spans="1:6" x14ac:dyDescent="0.25">
      <c r="A247" s="1">
        <v>257</v>
      </c>
      <c r="B247" t="s">
        <v>28</v>
      </c>
      <c r="C247" t="s">
        <v>29</v>
      </c>
      <c r="D247" t="s">
        <v>7</v>
      </c>
      <c r="E247">
        <v>2019</v>
      </c>
      <c r="F247">
        <v>187</v>
      </c>
    </row>
    <row r="248" spans="1:6" x14ac:dyDescent="0.25">
      <c r="A248" s="1">
        <v>258</v>
      </c>
      <c r="B248" t="s">
        <v>28</v>
      </c>
      <c r="C248" t="s">
        <v>29</v>
      </c>
      <c r="D248" t="s">
        <v>7</v>
      </c>
      <c r="E248">
        <v>2020</v>
      </c>
      <c r="F248">
        <v>489</v>
      </c>
    </row>
    <row r="249" spans="1:6" x14ac:dyDescent="0.25">
      <c r="A249" s="1">
        <v>259</v>
      </c>
      <c r="B249" t="s">
        <v>28</v>
      </c>
      <c r="C249" t="s">
        <v>29</v>
      </c>
      <c r="D249" t="s">
        <v>7</v>
      </c>
      <c r="E249">
        <v>2021</v>
      </c>
      <c r="F249">
        <v>1347</v>
      </c>
    </row>
    <row r="250" spans="1:6" x14ac:dyDescent="0.25">
      <c r="A250" s="1">
        <v>260</v>
      </c>
      <c r="B250" t="s">
        <v>28</v>
      </c>
      <c r="C250" t="s">
        <v>29</v>
      </c>
      <c r="D250" t="s">
        <v>7</v>
      </c>
      <c r="E250">
        <v>2022</v>
      </c>
      <c r="F250">
        <v>2012</v>
      </c>
    </row>
    <row r="251" spans="1:6" x14ac:dyDescent="0.25">
      <c r="A251" s="1">
        <v>261</v>
      </c>
      <c r="B251" t="s">
        <v>28</v>
      </c>
      <c r="C251" t="s">
        <v>29</v>
      </c>
      <c r="D251" t="s">
        <v>7</v>
      </c>
      <c r="E251">
        <v>2023</v>
      </c>
      <c r="F251">
        <v>2995</v>
      </c>
    </row>
    <row r="252" spans="1:6" x14ac:dyDescent="0.25">
      <c r="A252" s="1">
        <v>262</v>
      </c>
      <c r="B252" t="s">
        <v>28</v>
      </c>
      <c r="C252" t="s">
        <v>29</v>
      </c>
      <c r="D252" t="s">
        <v>8</v>
      </c>
      <c r="E252">
        <v>2018</v>
      </c>
      <c r="F252">
        <v>878711</v>
      </c>
    </row>
    <row r="253" spans="1:6" x14ac:dyDescent="0.25">
      <c r="A253" s="1">
        <v>263</v>
      </c>
      <c r="B253" t="s">
        <v>28</v>
      </c>
      <c r="C253" t="s">
        <v>29</v>
      </c>
      <c r="D253" t="s">
        <v>8</v>
      </c>
      <c r="E253">
        <v>2019</v>
      </c>
      <c r="F253">
        <v>887634</v>
      </c>
    </row>
    <row r="254" spans="1:6" x14ac:dyDescent="0.25">
      <c r="A254" s="1">
        <v>264</v>
      </c>
      <c r="B254" t="s">
        <v>28</v>
      </c>
      <c r="C254" t="s">
        <v>29</v>
      </c>
      <c r="D254" t="s">
        <v>8</v>
      </c>
      <c r="E254">
        <v>2020</v>
      </c>
      <c r="F254">
        <v>890510</v>
      </c>
    </row>
    <row r="255" spans="1:6" x14ac:dyDescent="0.25">
      <c r="A255" s="1">
        <v>265</v>
      </c>
      <c r="B255" t="s">
        <v>28</v>
      </c>
      <c r="C255" t="s">
        <v>29</v>
      </c>
      <c r="D255" t="s">
        <v>8</v>
      </c>
      <c r="E255">
        <v>2021</v>
      </c>
      <c r="F255">
        <v>883435</v>
      </c>
    </row>
    <row r="256" spans="1:6" x14ac:dyDescent="0.25">
      <c r="A256" s="1">
        <v>266</v>
      </c>
      <c r="B256" t="s">
        <v>28</v>
      </c>
      <c r="C256" t="s">
        <v>29</v>
      </c>
      <c r="D256" t="s">
        <v>8</v>
      </c>
      <c r="E256">
        <v>2022</v>
      </c>
      <c r="F256">
        <v>879012</v>
      </c>
    </row>
    <row r="257" spans="1:6" x14ac:dyDescent="0.25">
      <c r="A257" s="1">
        <v>267</v>
      </c>
      <c r="B257" t="s">
        <v>28</v>
      </c>
      <c r="C257" t="s">
        <v>29</v>
      </c>
      <c r="D257" t="s">
        <v>8</v>
      </c>
      <c r="E257">
        <v>2023</v>
      </c>
      <c r="F257">
        <v>879547</v>
      </c>
    </row>
    <row r="258" spans="1:6" x14ac:dyDescent="0.25">
      <c r="A258" s="1">
        <v>268</v>
      </c>
      <c r="B258" t="s">
        <v>28</v>
      </c>
      <c r="C258" t="s">
        <v>29</v>
      </c>
      <c r="D258" t="s">
        <v>9</v>
      </c>
      <c r="E258">
        <v>2019</v>
      </c>
      <c r="F258">
        <v>4065</v>
      </c>
    </row>
    <row r="259" spans="1:6" x14ac:dyDescent="0.25">
      <c r="A259" s="1">
        <v>269</v>
      </c>
      <c r="B259" t="s">
        <v>28</v>
      </c>
      <c r="C259" t="s">
        <v>29</v>
      </c>
      <c r="D259" t="s">
        <v>9</v>
      </c>
      <c r="E259">
        <v>2020</v>
      </c>
      <c r="F259">
        <v>7596</v>
      </c>
    </row>
    <row r="260" spans="1:6" x14ac:dyDescent="0.25">
      <c r="A260" s="1">
        <v>270</v>
      </c>
      <c r="B260" t="s">
        <v>28</v>
      </c>
      <c r="C260" t="s">
        <v>29</v>
      </c>
      <c r="D260" t="s">
        <v>9</v>
      </c>
      <c r="E260">
        <v>2021</v>
      </c>
      <c r="F260">
        <v>15027</v>
      </c>
    </row>
    <row r="261" spans="1:6" x14ac:dyDescent="0.25">
      <c r="A261" s="1">
        <v>271</v>
      </c>
      <c r="B261" t="s">
        <v>28</v>
      </c>
      <c r="C261" t="s">
        <v>29</v>
      </c>
      <c r="D261" t="s">
        <v>9</v>
      </c>
      <c r="E261">
        <v>2022</v>
      </c>
      <c r="F261">
        <v>22057</v>
      </c>
    </row>
    <row r="262" spans="1:6" x14ac:dyDescent="0.25">
      <c r="A262" s="1">
        <v>272</v>
      </c>
      <c r="B262" t="s">
        <v>28</v>
      </c>
      <c r="C262" t="s">
        <v>29</v>
      </c>
      <c r="D262" t="s">
        <v>9</v>
      </c>
      <c r="E262">
        <v>2023</v>
      </c>
      <c r="F262">
        <v>31160</v>
      </c>
    </row>
    <row r="263" spans="1:6" x14ac:dyDescent="0.25">
      <c r="A263" s="1">
        <v>273</v>
      </c>
      <c r="B263" t="s">
        <v>28</v>
      </c>
      <c r="C263" t="s">
        <v>30</v>
      </c>
      <c r="D263" t="s">
        <v>7</v>
      </c>
      <c r="E263">
        <v>2018</v>
      </c>
      <c r="F263">
        <v>510</v>
      </c>
    </row>
    <row r="264" spans="1:6" x14ac:dyDescent="0.25">
      <c r="A264" s="1">
        <v>274</v>
      </c>
      <c r="B264" t="s">
        <v>28</v>
      </c>
      <c r="C264" t="s">
        <v>30</v>
      </c>
      <c r="D264" t="s">
        <v>7</v>
      </c>
      <c r="E264">
        <v>2019</v>
      </c>
      <c r="F264">
        <v>52</v>
      </c>
    </row>
    <row r="265" spans="1:6" x14ac:dyDescent="0.25">
      <c r="A265" s="1">
        <v>275</v>
      </c>
      <c r="B265" t="s">
        <v>28</v>
      </c>
      <c r="C265" t="s">
        <v>30</v>
      </c>
      <c r="D265" t="s">
        <v>7</v>
      </c>
      <c r="E265">
        <v>2020</v>
      </c>
      <c r="F265">
        <v>127</v>
      </c>
    </row>
    <row r="266" spans="1:6" x14ac:dyDescent="0.25">
      <c r="A266" s="1">
        <v>276</v>
      </c>
      <c r="B266" t="s">
        <v>28</v>
      </c>
      <c r="C266" t="s">
        <v>30</v>
      </c>
      <c r="D266" t="s">
        <v>7</v>
      </c>
      <c r="E266">
        <v>2021</v>
      </c>
      <c r="F266">
        <v>387</v>
      </c>
    </row>
    <row r="267" spans="1:6" x14ac:dyDescent="0.25">
      <c r="A267" s="1">
        <v>277</v>
      </c>
      <c r="B267" t="s">
        <v>28</v>
      </c>
      <c r="C267" t="s">
        <v>30</v>
      </c>
      <c r="D267" t="s">
        <v>7</v>
      </c>
      <c r="E267">
        <v>2022</v>
      </c>
      <c r="F267">
        <v>486</v>
      </c>
    </row>
    <row r="268" spans="1:6" x14ac:dyDescent="0.25">
      <c r="A268" s="1">
        <v>278</v>
      </c>
      <c r="B268" t="s">
        <v>28</v>
      </c>
      <c r="C268" t="s">
        <v>30</v>
      </c>
      <c r="D268" t="s">
        <v>7</v>
      </c>
      <c r="E268">
        <v>2023</v>
      </c>
      <c r="F268">
        <v>726</v>
      </c>
    </row>
    <row r="269" spans="1:6" x14ac:dyDescent="0.25">
      <c r="A269" s="1">
        <v>279</v>
      </c>
      <c r="B269" t="s">
        <v>28</v>
      </c>
      <c r="C269" t="s">
        <v>30</v>
      </c>
      <c r="D269" t="s">
        <v>8</v>
      </c>
      <c r="E269">
        <v>2018</v>
      </c>
      <c r="F269">
        <v>375959</v>
      </c>
    </row>
    <row r="270" spans="1:6" x14ac:dyDescent="0.25">
      <c r="A270" s="1">
        <v>280</v>
      </c>
      <c r="B270" t="s">
        <v>28</v>
      </c>
      <c r="C270" t="s">
        <v>30</v>
      </c>
      <c r="D270" t="s">
        <v>8</v>
      </c>
      <c r="E270">
        <v>2019</v>
      </c>
      <c r="F270">
        <v>378019</v>
      </c>
    </row>
    <row r="271" spans="1:6" x14ac:dyDescent="0.25">
      <c r="A271" s="1">
        <v>281</v>
      </c>
      <c r="B271" t="s">
        <v>28</v>
      </c>
      <c r="C271" t="s">
        <v>30</v>
      </c>
      <c r="D271" t="s">
        <v>8</v>
      </c>
      <c r="E271">
        <v>2020</v>
      </c>
      <c r="F271">
        <v>379213</v>
      </c>
    </row>
    <row r="272" spans="1:6" x14ac:dyDescent="0.25">
      <c r="A272" s="1">
        <v>282</v>
      </c>
      <c r="B272" t="s">
        <v>28</v>
      </c>
      <c r="C272" t="s">
        <v>30</v>
      </c>
      <c r="D272" t="s">
        <v>8</v>
      </c>
      <c r="E272">
        <v>2021</v>
      </c>
      <c r="F272">
        <v>378031</v>
      </c>
    </row>
    <row r="273" spans="1:6" x14ac:dyDescent="0.25">
      <c r="A273" s="1">
        <v>283</v>
      </c>
      <c r="B273" t="s">
        <v>28</v>
      </c>
      <c r="C273" t="s">
        <v>30</v>
      </c>
      <c r="D273" t="s">
        <v>8</v>
      </c>
      <c r="E273">
        <v>2022</v>
      </c>
      <c r="F273">
        <v>376948</v>
      </c>
    </row>
    <row r="274" spans="1:6" x14ac:dyDescent="0.25">
      <c r="A274" s="1">
        <v>284</v>
      </c>
      <c r="B274" t="s">
        <v>28</v>
      </c>
      <c r="C274" t="s">
        <v>30</v>
      </c>
      <c r="D274" t="s">
        <v>8</v>
      </c>
      <c r="E274">
        <v>2023</v>
      </c>
      <c r="F274">
        <v>377865</v>
      </c>
    </row>
    <row r="275" spans="1:6" x14ac:dyDescent="0.25">
      <c r="A275" s="1">
        <v>285</v>
      </c>
      <c r="B275" t="s">
        <v>28</v>
      </c>
      <c r="C275" t="s">
        <v>30</v>
      </c>
      <c r="D275" t="s">
        <v>9</v>
      </c>
      <c r="E275">
        <v>2019</v>
      </c>
      <c r="F275">
        <v>748</v>
      </c>
    </row>
    <row r="276" spans="1:6" x14ac:dyDescent="0.25">
      <c r="A276" s="1">
        <v>286</v>
      </c>
      <c r="B276" t="s">
        <v>28</v>
      </c>
      <c r="C276" t="s">
        <v>30</v>
      </c>
      <c r="D276" t="s">
        <v>9</v>
      </c>
      <c r="E276">
        <v>2020</v>
      </c>
      <c r="F276">
        <v>1787</v>
      </c>
    </row>
    <row r="277" spans="1:6" x14ac:dyDescent="0.25">
      <c r="A277" s="1">
        <v>287</v>
      </c>
      <c r="B277" t="s">
        <v>28</v>
      </c>
      <c r="C277" t="s">
        <v>30</v>
      </c>
      <c r="D277" t="s">
        <v>9</v>
      </c>
      <c r="E277">
        <v>2021</v>
      </c>
      <c r="F277">
        <v>4051</v>
      </c>
    </row>
    <row r="278" spans="1:6" x14ac:dyDescent="0.25">
      <c r="A278" s="1">
        <v>288</v>
      </c>
      <c r="B278" t="s">
        <v>28</v>
      </c>
      <c r="C278" t="s">
        <v>30</v>
      </c>
      <c r="D278" t="s">
        <v>9</v>
      </c>
      <c r="E278">
        <v>2022</v>
      </c>
      <c r="F278">
        <v>5871</v>
      </c>
    </row>
    <row r="279" spans="1:6" x14ac:dyDescent="0.25">
      <c r="A279" s="1">
        <v>289</v>
      </c>
      <c r="B279" t="s">
        <v>28</v>
      </c>
      <c r="C279" t="s">
        <v>30</v>
      </c>
      <c r="D279" t="s">
        <v>9</v>
      </c>
      <c r="E279">
        <v>2023</v>
      </c>
      <c r="F279">
        <v>8317</v>
      </c>
    </row>
    <row r="280" spans="1:6" x14ac:dyDescent="0.25">
      <c r="A280" s="1">
        <v>290</v>
      </c>
      <c r="B280" t="s">
        <v>28</v>
      </c>
      <c r="C280" t="s">
        <v>31</v>
      </c>
      <c r="D280" t="s">
        <v>7</v>
      </c>
      <c r="E280">
        <v>2018</v>
      </c>
      <c r="F280">
        <v>2065</v>
      </c>
    </row>
    <row r="281" spans="1:6" x14ac:dyDescent="0.25">
      <c r="A281" s="1">
        <v>291</v>
      </c>
      <c r="B281" t="s">
        <v>28</v>
      </c>
      <c r="C281" t="s">
        <v>31</v>
      </c>
      <c r="D281" t="s">
        <v>7</v>
      </c>
      <c r="E281">
        <v>2019</v>
      </c>
      <c r="F281">
        <v>115</v>
      </c>
    </row>
    <row r="282" spans="1:6" x14ac:dyDescent="0.25">
      <c r="A282" s="1">
        <v>292</v>
      </c>
      <c r="B282" t="s">
        <v>28</v>
      </c>
      <c r="C282" t="s">
        <v>31</v>
      </c>
      <c r="D282" t="s">
        <v>7</v>
      </c>
      <c r="E282">
        <v>2020</v>
      </c>
      <c r="F282">
        <v>317</v>
      </c>
    </row>
    <row r="283" spans="1:6" x14ac:dyDescent="0.25">
      <c r="A283" s="1">
        <v>293</v>
      </c>
      <c r="B283" t="s">
        <v>28</v>
      </c>
      <c r="C283" t="s">
        <v>31</v>
      </c>
      <c r="D283" t="s">
        <v>7</v>
      </c>
      <c r="E283">
        <v>2021</v>
      </c>
      <c r="F283">
        <v>923</v>
      </c>
    </row>
    <row r="284" spans="1:6" x14ac:dyDescent="0.25">
      <c r="A284" s="1">
        <v>294</v>
      </c>
      <c r="B284" t="s">
        <v>28</v>
      </c>
      <c r="C284" t="s">
        <v>31</v>
      </c>
      <c r="D284" t="s">
        <v>7</v>
      </c>
      <c r="E284">
        <v>2022</v>
      </c>
      <c r="F284">
        <v>1366</v>
      </c>
    </row>
    <row r="285" spans="1:6" x14ac:dyDescent="0.25">
      <c r="A285" s="1">
        <v>295</v>
      </c>
      <c r="B285" t="s">
        <v>28</v>
      </c>
      <c r="C285" t="s">
        <v>31</v>
      </c>
      <c r="D285" t="s">
        <v>7</v>
      </c>
      <c r="E285">
        <v>2023</v>
      </c>
      <c r="F285">
        <v>2021</v>
      </c>
    </row>
    <row r="286" spans="1:6" x14ac:dyDescent="0.25">
      <c r="A286" s="1">
        <v>296</v>
      </c>
      <c r="B286" t="s">
        <v>28</v>
      </c>
      <c r="C286" t="s">
        <v>31</v>
      </c>
      <c r="D286" t="s">
        <v>8</v>
      </c>
      <c r="E286">
        <v>2018</v>
      </c>
      <c r="F286">
        <v>1278870</v>
      </c>
    </row>
    <row r="287" spans="1:6" x14ac:dyDescent="0.25">
      <c r="A287" s="1">
        <v>297</v>
      </c>
      <c r="B287" t="s">
        <v>28</v>
      </c>
      <c r="C287" t="s">
        <v>31</v>
      </c>
      <c r="D287" t="s">
        <v>8</v>
      </c>
      <c r="E287">
        <v>2019</v>
      </c>
      <c r="F287">
        <v>1299327</v>
      </c>
    </row>
    <row r="288" spans="1:6" x14ac:dyDescent="0.25">
      <c r="A288" s="1">
        <v>298</v>
      </c>
      <c r="B288" t="s">
        <v>28</v>
      </c>
      <c r="C288" t="s">
        <v>31</v>
      </c>
      <c r="D288" t="s">
        <v>8</v>
      </c>
      <c r="E288">
        <v>2020</v>
      </c>
      <c r="F288">
        <v>1312884</v>
      </c>
    </row>
    <row r="289" spans="1:6" x14ac:dyDescent="0.25">
      <c r="A289" s="1">
        <v>299</v>
      </c>
      <c r="B289" t="s">
        <v>28</v>
      </c>
      <c r="C289" t="s">
        <v>31</v>
      </c>
      <c r="D289" t="s">
        <v>8</v>
      </c>
      <c r="E289">
        <v>2021</v>
      </c>
      <c r="F289">
        <v>1314739</v>
      </c>
    </row>
    <row r="290" spans="1:6" x14ac:dyDescent="0.25">
      <c r="A290" s="1">
        <v>300</v>
      </c>
      <c r="B290" t="s">
        <v>28</v>
      </c>
      <c r="C290" t="s">
        <v>31</v>
      </c>
      <c r="D290" t="s">
        <v>8</v>
      </c>
      <c r="E290">
        <v>2022</v>
      </c>
      <c r="F290">
        <v>1315588</v>
      </c>
    </row>
    <row r="291" spans="1:6" x14ac:dyDescent="0.25">
      <c r="A291" s="1">
        <v>301</v>
      </c>
      <c r="B291" t="s">
        <v>28</v>
      </c>
      <c r="C291" t="s">
        <v>31</v>
      </c>
      <c r="D291" t="s">
        <v>8</v>
      </c>
      <c r="E291">
        <v>2023</v>
      </c>
      <c r="F291">
        <v>1324468</v>
      </c>
    </row>
    <row r="292" spans="1:6" x14ac:dyDescent="0.25">
      <c r="A292" s="1">
        <v>302</v>
      </c>
      <c r="B292" t="s">
        <v>28</v>
      </c>
      <c r="C292" t="s">
        <v>31</v>
      </c>
      <c r="D292" t="s">
        <v>9</v>
      </c>
      <c r="E292">
        <v>2019</v>
      </c>
      <c r="F292">
        <v>2860</v>
      </c>
    </row>
    <row r="293" spans="1:6" x14ac:dyDescent="0.25">
      <c r="A293" s="1">
        <v>303</v>
      </c>
      <c r="B293" t="s">
        <v>28</v>
      </c>
      <c r="C293" t="s">
        <v>31</v>
      </c>
      <c r="D293" t="s">
        <v>9</v>
      </c>
      <c r="E293">
        <v>2020</v>
      </c>
      <c r="F293">
        <v>5873</v>
      </c>
    </row>
    <row r="294" spans="1:6" x14ac:dyDescent="0.25">
      <c r="A294" s="1">
        <v>304</v>
      </c>
      <c r="B294" t="s">
        <v>28</v>
      </c>
      <c r="C294" t="s">
        <v>31</v>
      </c>
      <c r="D294" t="s">
        <v>9</v>
      </c>
      <c r="E294">
        <v>2021</v>
      </c>
      <c r="F294">
        <v>13733</v>
      </c>
    </row>
    <row r="295" spans="1:6" x14ac:dyDescent="0.25">
      <c r="A295" s="1">
        <v>305</v>
      </c>
      <c r="B295" t="s">
        <v>28</v>
      </c>
      <c r="C295" t="s">
        <v>31</v>
      </c>
      <c r="D295" t="s">
        <v>9</v>
      </c>
      <c r="E295">
        <v>2022</v>
      </c>
      <c r="F295">
        <v>21167</v>
      </c>
    </row>
    <row r="296" spans="1:6" x14ac:dyDescent="0.25">
      <c r="A296" s="1">
        <v>306</v>
      </c>
      <c r="B296" t="s">
        <v>28</v>
      </c>
      <c r="C296" t="s">
        <v>31</v>
      </c>
      <c r="D296" t="s">
        <v>9</v>
      </c>
      <c r="E296">
        <v>2023</v>
      </c>
      <c r="F296">
        <v>30663</v>
      </c>
    </row>
    <row r="297" spans="1:6" x14ac:dyDescent="0.25">
      <c r="A297" s="1">
        <v>307</v>
      </c>
      <c r="B297" t="s">
        <v>28</v>
      </c>
      <c r="C297" t="s">
        <v>32</v>
      </c>
      <c r="D297" t="s">
        <v>7</v>
      </c>
      <c r="E297">
        <v>2018</v>
      </c>
      <c r="F297">
        <v>4448</v>
      </c>
    </row>
    <row r="298" spans="1:6" x14ac:dyDescent="0.25">
      <c r="A298" s="1">
        <v>308</v>
      </c>
      <c r="B298" t="s">
        <v>28</v>
      </c>
      <c r="C298" t="s">
        <v>32</v>
      </c>
      <c r="D298" t="s">
        <v>7</v>
      </c>
      <c r="E298">
        <v>2019</v>
      </c>
      <c r="F298">
        <v>421</v>
      </c>
    </row>
    <row r="299" spans="1:6" x14ac:dyDescent="0.25">
      <c r="A299" s="1">
        <v>309</v>
      </c>
      <c r="B299" t="s">
        <v>28</v>
      </c>
      <c r="C299" t="s">
        <v>32</v>
      </c>
      <c r="D299" t="s">
        <v>7</v>
      </c>
      <c r="E299">
        <v>2020</v>
      </c>
      <c r="F299">
        <v>992</v>
      </c>
    </row>
    <row r="300" spans="1:6" x14ac:dyDescent="0.25">
      <c r="A300" s="1">
        <v>310</v>
      </c>
      <c r="B300" t="s">
        <v>28</v>
      </c>
      <c r="C300" t="s">
        <v>32</v>
      </c>
      <c r="D300" t="s">
        <v>7</v>
      </c>
      <c r="E300">
        <v>2021</v>
      </c>
      <c r="F300">
        <v>2945</v>
      </c>
    </row>
    <row r="301" spans="1:6" x14ac:dyDescent="0.25">
      <c r="A301" s="1">
        <v>311</v>
      </c>
      <c r="B301" t="s">
        <v>28</v>
      </c>
      <c r="C301" t="s">
        <v>32</v>
      </c>
      <c r="D301" t="s">
        <v>7</v>
      </c>
      <c r="E301">
        <v>2022</v>
      </c>
      <c r="F301">
        <v>4438</v>
      </c>
    </row>
    <row r="302" spans="1:6" x14ac:dyDescent="0.25">
      <c r="A302" s="1">
        <v>312</v>
      </c>
      <c r="B302" t="s">
        <v>28</v>
      </c>
      <c r="C302" t="s">
        <v>32</v>
      </c>
      <c r="D302" t="s">
        <v>7</v>
      </c>
      <c r="E302">
        <v>2023</v>
      </c>
      <c r="F302">
        <v>6689</v>
      </c>
    </row>
    <row r="303" spans="1:6" x14ac:dyDescent="0.25">
      <c r="A303" s="1">
        <v>313</v>
      </c>
      <c r="B303" t="s">
        <v>28</v>
      </c>
      <c r="C303" t="s">
        <v>32</v>
      </c>
      <c r="D303" t="s">
        <v>8</v>
      </c>
      <c r="E303">
        <v>2018</v>
      </c>
      <c r="F303">
        <v>3485048</v>
      </c>
    </row>
    <row r="304" spans="1:6" x14ac:dyDescent="0.25">
      <c r="A304" s="1">
        <v>314</v>
      </c>
      <c r="B304" t="s">
        <v>28</v>
      </c>
      <c r="C304" t="s">
        <v>32</v>
      </c>
      <c r="D304" t="s">
        <v>8</v>
      </c>
      <c r="E304">
        <v>2019</v>
      </c>
      <c r="F304">
        <v>3535104</v>
      </c>
    </row>
    <row r="305" spans="1:6" x14ac:dyDescent="0.25">
      <c r="A305" s="1">
        <v>315</v>
      </c>
      <c r="B305" t="s">
        <v>28</v>
      </c>
      <c r="C305" t="s">
        <v>32</v>
      </c>
      <c r="D305" t="s">
        <v>8</v>
      </c>
      <c r="E305">
        <v>2020</v>
      </c>
      <c r="F305">
        <v>3558271</v>
      </c>
    </row>
    <row r="306" spans="1:6" x14ac:dyDescent="0.25">
      <c r="A306" s="1">
        <v>316</v>
      </c>
      <c r="B306" t="s">
        <v>28</v>
      </c>
      <c r="C306" t="s">
        <v>32</v>
      </c>
      <c r="D306" t="s">
        <v>8</v>
      </c>
      <c r="E306">
        <v>2021</v>
      </c>
      <c r="F306">
        <v>3550163</v>
      </c>
    </row>
    <row r="307" spans="1:6" x14ac:dyDescent="0.25">
      <c r="A307" s="1">
        <v>317</v>
      </c>
      <c r="B307" t="s">
        <v>28</v>
      </c>
      <c r="C307" t="s">
        <v>32</v>
      </c>
      <c r="D307" t="s">
        <v>8</v>
      </c>
      <c r="E307">
        <v>2022</v>
      </c>
      <c r="F307">
        <v>3561284</v>
      </c>
    </row>
    <row r="308" spans="1:6" x14ac:dyDescent="0.25">
      <c r="A308" s="1">
        <v>318</v>
      </c>
      <c r="B308" t="s">
        <v>28</v>
      </c>
      <c r="C308" t="s">
        <v>32</v>
      </c>
      <c r="D308" t="s">
        <v>8</v>
      </c>
      <c r="E308">
        <v>2023</v>
      </c>
      <c r="F308">
        <v>3597147</v>
      </c>
    </row>
    <row r="309" spans="1:6" x14ac:dyDescent="0.25">
      <c r="A309" s="1">
        <v>319</v>
      </c>
      <c r="B309" t="s">
        <v>28</v>
      </c>
      <c r="C309" t="s">
        <v>32</v>
      </c>
      <c r="D309" t="s">
        <v>9</v>
      </c>
      <c r="E309">
        <v>2019</v>
      </c>
      <c r="F309">
        <v>6517</v>
      </c>
    </row>
    <row r="310" spans="1:6" x14ac:dyDescent="0.25">
      <c r="A310" s="1">
        <v>320</v>
      </c>
      <c r="B310" t="s">
        <v>28</v>
      </c>
      <c r="C310" t="s">
        <v>32</v>
      </c>
      <c r="D310" t="s">
        <v>9</v>
      </c>
      <c r="E310">
        <v>2020</v>
      </c>
      <c r="F310">
        <v>13657</v>
      </c>
    </row>
    <row r="311" spans="1:6" x14ac:dyDescent="0.25">
      <c r="A311" s="1">
        <v>321</v>
      </c>
      <c r="B311" t="s">
        <v>28</v>
      </c>
      <c r="C311" t="s">
        <v>32</v>
      </c>
      <c r="D311" t="s">
        <v>9</v>
      </c>
      <c r="E311">
        <v>2021</v>
      </c>
      <c r="F311">
        <v>30541</v>
      </c>
    </row>
    <row r="312" spans="1:6" x14ac:dyDescent="0.25">
      <c r="A312" s="1">
        <v>322</v>
      </c>
      <c r="B312" t="s">
        <v>28</v>
      </c>
      <c r="C312" t="s">
        <v>32</v>
      </c>
      <c r="D312" t="s">
        <v>9</v>
      </c>
      <c r="E312">
        <v>2022</v>
      </c>
      <c r="F312">
        <v>47156</v>
      </c>
    </row>
    <row r="313" spans="1:6" x14ac:dyDescent="0.25">
      <c r="A313" s="1">
        <v>323</v>
      </c>
      <c r="B313" t="s">
        <v>28</v>
      </c>
      <c r="C313" t="s">
        <v>32</v>
      </c>
      <c r="D313" t="s">
        <v>9</v>
      </c>
      <c r="E313">
        <v>2023</v>
      </c>
      <c r="F313">
        <v>68936</v>
      </c>
    </row>
    <row r="314" spans="1:6" x14ac:dyDescent="0.25">
      <c r="A314" s="1">
        <v>324</v>
      </c>
      <c r="B314" t="s">
        <v>28</v>
      </c>
      <c r="C314" t="s">
        <v>33</v>
      </c>
      <c r="D314" t="s">
        <v>7</v>
      </c>
      <c r="E314">
        <v>2018</v>
      </c>
      <c r="F314">
        <v>363</v>
      </c>
    </row>
    <row r="315" spans="1:6" x14ac:dyDescent="0.25">
      <c r="A315" s="1">
        <v>325</v>
      </c>
      <c r="B315" t="s">
        <v>28</v>
      </c>
      <c r="C315" t="s">
        <v>33</v>
      </c>
      <c r="D315" t="s">
        <v>7</v>
      </c>
      <c r="E315">
        <v>2019</v>
      </c>
      <c r="F315">
        <v>22</v>
      </c>
    </row>
    <row r="316" spans="1:6" x14ac:dyDescent="0.25">
      <c r="A316" s="1">
        <v>326</v>
      </c>
      <c r="B316" t="s">
        <v>28</v>
      </c>
      <c r="C316" t="s">
        <v>33</v>
      </c>
      <c r="D316" t="s">
        <v>7</v>
      </c>
      <c r="E316">
        <v>2020</v>
      </c>
      <c r="F316">
        <v>56</v>
      </c>
    </row>
    <row r="317" spans="1:6" x14ac:dyDescent="0.25">
      <c r="A317" s="1">
        <v>327</v>
      </c>
      <c r="B317" t="s">
        <v>28</v>
      </c>
      <c r="C317" t="s">
        <v>33</v>
      </c>
      <c r="D317" t="s">
        <v>7</v>
      </c>
      <c r="E317">
        <v>2021</v>
      </c>
      <c r="F317">
        <v>168</v>
      </c>
    </row>
    <row r="318" spans="1:6" x14ac:dyDescent="0.25">
      <c r="A318" s="1">
        <v>328</v>
      </c>
      <c r="B318" t="s">
        <v>28</v>
      </c>
      <c r="C318" t="s">
        <v>33</v>
      </c>
      <c r="D318" t="s">
        <v>7</v>
      </c>
      <c r="E318">
        <v>2022</v>
      </c>
      <c r="F318">
        <v>279</v>
      </c>
    </row>
    <row r="319" spans="1:6" x14ac:dyDescent="0.25">
      <c r="A319" s="1">
        <v>329</v>
      </c>
      <c r="B319" t="s">
        <v>28</v>
      </c>
      <c r="C319" t="s">
        <v>33</v>
      </c>
      <c r="D319" t="s">
        <v>7</v>
      </c>
      <c r="E319">
        <v>2023</v>
      </c>
      <c r="F319">
        <v>418</v>
      </c>
    </row>
    <row r="320" spans="1:6" x14ac:dyDescent="0.25">
      <c r="A320" s="1">
        <v>330</v>
      </c>
      <c r="B320" t="s">
        <v>28</v>
      </c>
      <c r="C320" t="s">
        <v>33</v>
      </c>
      <c r="D320" t="s">
        <v>8</v>
      </c>
      <c r="E320">
        <v>2018</v>
      </c>
      <c r="F320">
        <v>212867</v>
      </c>
    </row>
    <row r="321" spans="1:6" x14ac:dyDescent="0.25">
      <c r="A321" s="1">
        <v>331</v>
      </c>
      <c r="B321" t="s">
        <v>28</v>
      </c>
      <c r="C321" t="s">
        <v>33</v>
      </c>
      <c r="D321" t="s">
        <v>8</v>
      </c>
      <c r="E321">
        <v>2019</v>
      </c>
      <c r="F321">
        <v>214249</v>
      </c>
    </row>
    <row r="322" spans="1:6" x14ac:dyDescent="0.25">
      <c r="A322" s="1">
        <v>332</v>
      </c>
      <c r="B322" t="s">
        <v>28</v>
      </c>
      <c r="C322" t="s">
        <v>33</v>
      </c>
      <c r="D322" t="s">
        <v>8</v>
      </c>
      <c r="E322">
        <v>2020</v>
      </c>
      <c r="F322">
        <v>214335</v>
      </c>
    </row>
    <row r="323" spans="1:6" x14ac:dyDescent="0.25">
      <c r="A323" s="1">
        <v>333</v>
      </c>
      <c r="B323" t="s">
        <v>28</v>
      </c>
      <c r="C323" t="s">
        <v>33</v>
      </c>
      <c r="D323" t="s">
        <v>8</v>
      </c>
      <c r="E323">
        <v>2021</v>
      </c>
      <c r="F323">
        <v>213085</v>
      </c>
    </row>
    <row r="324" spans="1:6" x14ac:dyDescent="0.25">
      <c r="A324" s="1">
        <v>334</v>
      </c>
      <c r="B324" t="s">
        <v>28</v>
      </c>
      <c r="C324" t="s">
        <v>33</v>
      </c>
      <c r="D324" t="s">
        <v>8</v>
      </c>
      <c r="E324">
        <v>2022</v>
      </c>
      <c r="F324">
        <v>211638</v>
      </c>
    </row>
    <row r="325" spans="1:6" x14ac:dyDescent="0.25">
      <c r="A325" s="1">
        <v>335</v>
      </c>
      <c r="B325" t="s">
        <v>28</v>
      </c>
      <c r="C325" t="s">
        <v>33</v>
      </c>
      <c r="D325" t="s">
        <v>8</v>
      </c>
      <c r="E325">
        <v>2023</v>
      </c>
      <c r="F325">
        <v>212728</v>
      </c>
    </row>
    <row r="326" spans="1:6" x14ac:dyDescent="0.25">
      <c r="A326" s="1">
        <v>336</v>
      </c>
      <c r="B326" t="s">
        <v>28</v>
      </c>
      <c r="C326" t="s">
        <v>33</v>
      </c>
      <c r="D326" t="s">
        <v>9</v>
      </c>
      <c r="E326">
        <v>2019</v>
      </c>
      <c r="F326">
        <v>514</v>
      </c>
    </row>
    <row r="327" spans="1:6" x14ac:dyDescent="0.25">
      <c r="A327" s="1">
        <v>337</v>
      </c>
      <c r="B327" t="s">
        <v>28</v>
      </c>
      <c r="C327" t="s">
        <v>33</v>
      </c>
      <c r="D327" t="s">
        <v>9</v>
      </c>
      <c r="E327">
        <v>2020</v>
      </c>
      <c r="F327">
        <v>1007</v>
      </c>
    </row>
    <row r="328" spans="1:6" x14ac:dyDescent="0.25">
      <c r="A328" s="1">
        <v>338</v>
      </c>
      <c r="B328" t="s">
        <v>28</v>
      </c>
      <c r="C328" t="s">
        <v>33</v>
      </c>
      <c r="D328" t="s">
        <v>9</v>
      </c>
      <c r="E328">
        <v>2021</v>
      </c>
      <c r="F328">
        <v>2130</v>
      </c>
    </row>
    <row r="329" spans="1:6" x14ac:dyDescent="0.25">
      <c r="A329" s="1">
        <v>339</v>
      </c>
      <c r="B329" t="s">
        <v>28</v>
      </c>
      <c r="C329" t="s">
        <v>33</v>
      </c>
      <c r="D329" t="s">
        <v>9</v>
      </c>
      <c r="E329">
        <v>2022</v>
      </c>
      <c r="F329">
        <v>3126</v>
      </c>
    </row>
    <row r="330" spans="1:6" x14ac:dyDescent="0.25">
      <c r="A330" s="1">
        <v>340</v>
      </c>
      <c r="B330" t="s">
        <v>28</v>
      </c>
      <c r="C330" t="s">
        <v>33</v>
      </c>
      <c r="D330" t="s">
        <v>9</v>
      </c>
      <c r="E330">
        <v>2023</v>
      </c>
      <c r="F330">
        <v>4475</v>
      </c>
    </row>
    <row r="331" spans="1:6" x14ac:dyDescent="0.25">
      <c r="A331" s="1">
        <v>341</v>
      </c>
      <c r="B331" t="s">
        <v>28</v>
      </c>
      <c r="C331" t="s">
        <v>34</v>
      </c>
      <c r="D331" t="s">
        <v>7</v>
      </c>
      <c r="E331">
        <v>2018</v>
      </c>
      <c r="F331">
        <v>4647</v>
      </c>
    </row>
    <row r="332" spans="1:6" x14ac:dyDescent="0.25">
      <c r="A332" s="1">
        <v>342</v>
      </c>
      <c r="B332" t="s">
        <v>28</v>
      </c>
      <c r="C332" t="s">
        <v>34</v>
      </c>
      <c r="D332" t="s">
        <v>7</v>
      </c>
      <c r="E332">
        <v>2019</v>
      </c>
      <c r="F332">
        <v>324</v>
      </c>
    </row>
    <row r="333" spans="1:6" x14ac:dyDescent="0.25">
      <c r="A333" s="1">
        <v>343</v>
      </c>
      <c r="B333" t="s">
        <v>28</v>
      </c>
      <c r="C333" t="s">
        <v>34</v>
      </c>
      <c r="D333" t="s">
        <v>7</v>
      </c>
      <c r="E333">
        <v>2020</v>
      </c>
      <c r="F333">
        <v>777</v>
      </c>
    </row>
    <row r="334" spans="1:6" x14ac:dyDescent="0.25">
      <c r="A334" s="1">
        <v>344</v>
      </c>
      <c r="B334" t="s">
        <v>28</v>
      </c>
      <c r="C334" t="s">
        <v>34</v>
      </c>
      <c r="D334" t="s">
        <v>7</v>
      </c>
      <c r="E334">
        <v>2021</v>
      </c>
      <c r="F334">
        <v>2285</v>
      </c>
    </row>
    <row r="335" spans="1:6" x14ac:dyDescent="0.25">
      <c r="A335" s="1">
        <v>345</v>
      </c>
      <c r="B335" t="s">
        <v>28</v>
      </c>
      <c r="C335" t="s">
        <v>34</v>
      </c>
      <c r="D335" t="s">
        <v>7</v>
      </c>
      <c r="E335">
        <v>2022</v>
      </c>
      <c r="F335">
        <v>3212</v>
      </c>
    </row>
    <row r="336" spans="1:6" x14ac:dyDescent="0.25">
      <c r="A336" s="1">
        <v>346</v>
      </c>
      <c r="B336" t="s">
        <v>28</v>
      </c>
      <c r="C336" t="s">
        <v>34</v>
      </c>
      <c r="D336" t="s">
        <v>7</v>
      </c>
      <c r="E336">
        <v>2023</v>
      </c>
      <c r="F336">
        <v>4701</v>
      </c>
    </row>
    <row r="337" spans="1:6" x14ac:dyDescent="0.25">
      <c r="A337" s="1">
        <v>347</v>
      </c>
      <c r="B337" t="s">
        <v>28</v>
      </c>
      <c r="C337" t="s">
        <v>34</v>
      </c>
      <c r="D337" t="s">
        <v>8</v>
      </c>
      <c r="E337">
        <v>2018</v>
      </c>
      <c r="F337">
        <v>2364954</v>
      </c>
    </row>
    <row r="338" spans="1:6" x14ac:dyDescent="0.25">
      <c r="A338" s="1">
        <v>348</v>
      </c>
      <c r="B338" t="s">
        <v>28</v>
      </c>
      <c r="C338" t="s">
        <v>34</v>
      </c>
      <c r="D338" t="s">
        <v>8</v>
      </c>
      <c r="E338">
        <v>2019</v>
      </c>
      <c r="F338">
        <v>2395968</v>
      </c>
    </row>
    <row r="339" spans="1:6" x14ac:dyDescent="0.25">
      <c r="A339" s="1">
        <v>349</v>
      </c>
      <c r="B339" t="s">
        <v>28</v>
      </c>
      <c r="C339" t="s">
        <v>34</v>
      </c>
      <c r="D339" t="s">
        <v>8</v>
      </c>
      <c r="E339">
        <v>2020</v>
      </c>
      <c r="F339">
        <v>2410502</v>
      </c>
    </row>
    <row r="340" spans="1:6" x14ac:dyDescent="0.25">
      <c r="A340" s="1">
        <v>350</v>
      </c>
      <c r="B340" t="s">
        <v>28</v>
      </c>
      <c r="C340" t="s">
        <v>34</v>
      </c>
      <c r="D340" t="s">
        <v>8</v>
      </c>
      <c r="E340">
        <v>2021</v>
      </c>
      <c r="F340">
        <v>2406087</v>
      </c>
    </row>
    <row r="341" spans="1:6" x14ac:dyDescent="0.25">
      <c r="A341" s="1">
        <v>351</v>
      </c>
      <c r="B341" t="s">
        <v>28</v>
      </c>
      <c r="C341" t="s">
        <v>34</v>
      </c>
      <c r="D341" t="s">
        <v>8</v>
      </c>
      <c r="E341">
        <v>2022</v>
      </c>
      <c r="F341">
        <v>2407911</v>
      </c>
    </row>
    <row r="342" spans="1:6" x14ac:dyDescent="0.25">
      <c r="A342" s="1">
        <v>352</v>
      </c>
      <c r="B342" t="s">
        <v>28</v>
      </c>
      <c r="C342" t="s">
        <v>34</v>
      </c>
      <c r="D342" t="s">
        <v>8</v>
      </c>
      <c r="E342">
        <v>2023</v>
      </c>
      <c r="F342">
        <v>2425764</v>
      </c>
    </row>
    <row r="343" spans="1:6" x14ac:dyDescent="0.25">
      <c r="A343" s="1">
        <v>353</v>
      </c>
      <c r="B343" t="s">
        <v>28</v>
      </c>
      <c r="C343" t="s">
        <v>34</v>
      </c>
      <c r="D343" t="s">
        <v>9</v>
      </c>
      <c r="E343">
        <v>2019</v>
      </c>
      <c r="F343">
        <v>6729</v>
      </c>
    </row>
    <row r="344" spans="1:6" x14ac:dyDescent="0.25">
      <c r="A344" s="1">
        <v>354</v>
      </c>
      <c r="B344" t="s">
        <v>28</v>
      </c>
      <c r="C344" t="s">
        <v>34</v>
      </c>
      <c r="D344" t="s">
        <v>9</v>
      </c>
      <c r="E344">
        <v>2020</v>
      </c>
      <c r="F344">
        <v>13027</v>
      </c>
    </row>
    <row r="345" spans="1:6" x14ac:dyDescent="0.25">
      <c r="A345" s="1">
        <v>355</v>
      </c>
      <c r="B345" t="s">
        <v>28</v>
      </c>
      <c r="C345" t="s">
        <v>34</v>
      </c>
      <c r="D345" t="s">
        <v>9</v>
      </c>
      <c r="E345">
        <v>2021</v>
      </c>
      <c r="F345">
        <v>27278</v>
      </c>
    </row>
    <row r="346" spans="1:6" x14ac:dyDescent="0.25">
      <c r="A346" s="1">
        <v>356</v>
      </c>
      <c r="B346" t="s">
        <v>28</v>
      </c>
      <c r="C346" t="s">
        <v>34</v>
      </c>
      <c r="D346" t="s">
        <v>9</v>
      </c>
      <c r="E346">
        <v>2022</v>
      </c>
      <c r="F346">
        <v>40188</v>
      </c>
    </row>
    <row r="347" spans="1:6" x14ac:dyDescent="0.25">
      <c r="A347" s="1">
        <v>357</v>
      </c>
      <c r="B347" t="s">
        <v>28</v>
      </c>
      <c r="C347" t="s">
        <v>34</v>
      </c>
      <c r="D347" t="s">
        <v>9</v>
      </c>
      <c r="E347">
        <v>2023</v>
      </c>
      <c r="F347">
        <v>56572</v>
      </c>
    </row>
  </sheetData>
  <autoFilter ref="A1:F347" xr:uid="{4F9E5C80-671F-4A65-A23D-4B3A8A4FAA2F}">
    <sortState xmlns:xlrd2="http://schemas.microsoft.com/office/spreadsheetml/2017/richdata2" ref="A2:F347">
      <sortCondition ref="A1:A347"/>
    </sortState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33721-D1F8-4D3B-95AF-8F3D6DDC20C9}">
  <sheetPr>
    <tabColor rgb="FF00B050"/>
  </sheetPr>
  <dimension ref="B1:I121"/>
  <sheetViews>
    <sheetView workbookViewId="0">
      <selection activeCell="K24" sqref="K24"/>
    </sheetView>
  </sheetViews>
  <sheetFormatPr defaultRowHeight="15" x14ac:dyDescent="0.25"/>
  <cols>
    <col min="2" max="2" width="21.140625" bestFit="1" customWidth="1"/>
    <col min="3" max="3" width="21.140625" customWidth="1"/>
    <col min="4" max="4" width="6.5703125" bestFit="1" customWidth="1"/>
    <col min="5" max="5" width="14.28515625" bestFit="1" customWidth="1"/>
    <col min="6" max="6" width="10.140625" bestFit="1" customWidth="1"/>
    <col min="8" max="8" width="21.5703125" bestFit="1" customWidth="1"/>
    <col min="9" max="9" width="12.140625" bestFit="1" customWidth="1"/>
  </cols>
  <sheetData>
    <row r="1" spans="2:9" x14ac:dyDescent="0.25">
      <c r="B1" s="7" t="s">
        <v>1</v>
      </c>
      <c r="C1" s="7" t="s">
        <v>127</v>
      </c>
      <c r="D1" s="7" t="s">
        <v>3</v>
      </c>
      <c r="E1" s="7" t="s">
        <v>8</v>
      </c>
      <c r="F1" s="7" t="s">
        <v>7</v>
      </c>
      <c r="G1" s="7" t="s">
        <v>9</v>
      </c>
      <c r="H1" s="7" t="s">
        <v>62</v>
      </c>
      <c r="I1" s="7" t="s">
        <v>61</v>
      </c>
    </row>
    <row r="2" spans="2:9" x14ac:dyDescent="0.25">
      <c r="B2" t="s">
        <v>29</v>
      </c>
      <c r="C2" t="str">
        <f>VLOOKUP(B2,'Regione-AreaG'!$A$2:$B$22,2,FALSE)</f>
        <v>SUD</v>
      </c>
      <c r="D2">
        <v>2018</v>
      </c>
      <c r="E2">
        <v>878711</v>
      </c>
      <c r="F2">
        <v>2865</v>
      </c>
      <c r="G2">
        <v>0</v>
      </c>
      <c r="H2">
        <f>F2+G2</f>
        <v>2865</v>
      </c>
      <c r="I2">
        <f>E2+H2</f>
        <v>881576</v>
      </c>
    </row>
    <row r="3" spans="2:9" x14ac:dyDescent="0.25">
      <c r="B3" t="s">
        <v>30</v>
      </c>
      <c r="C3" t="str">
        <f>VLOOKUP(B3,'Regione-AreaG'!$A$2:$B$22,2,FALSE)</f>
        <v>SUD</v>
      </c>
      <c r="D3">
        <v>2018</v>
      </c>
      <c r="E3">
        <v>375959</v>
      </c>
      <c r="F3">
        <v>510</v>
      </c>
      <c r="G3">
        <v>0</v>
      </c>
      <c r="H3">
        <f t="shared" ref="H3:H66" si="0">F3+G3</f>
        <v>510</v>
      </c>
      <c r="I3">
        <f t="shared" ref="I3:I66" si="1">E3+H3</f>
        <v>376469</v>
      </c>
    </row>
    <row r="4" spans="2:9" x14ac:dyDescent="0.25">
      <c r="B4" t="s">
        <v>31</v>
      </c>
      <c r="C4" t="str">
        <f>VLOOKUP(B4,'Regione-AreaG'!$A$2:$B$22,2,FALSE)</f>
        <v>SUD</v>
      </c>
      <c r="D4">
        <v>2018</v>
      </c>
      <c r="E4">
        <v>1278870</v>
      </c>
      <c r="F4">
        <v>2065</v>
      </c>
      <c r="G4">
        <v>0</v>
      </c>
      <c r="H4">
        <f t="shared" si="0"/>
        <v>2065</v>
      </c>
      <c r="I4">
        <f t="shared" si="1"/>
        <v>1280935</v>
      </c>
    </row>
    <row r="5" spans="2:9" x14ac:dyDescent="0.25">
      <c r="B5" t="s">
        <v>32</v>
      </c>
      <c r="C5" t="str">
        <f>VLOOKUP(B5,'Regione-AreaG'!$A$2:$B$22,2,FALSE)</f>
        <v>SUD</v>
      </c>
      <c r="D5">
        <v>2018</v>
      </c>
      <c r="E5">
        <v>3485048</v>
      </c>
      <c r="F5">
        <v>4448</v>
      </c>
      <c r="G5">
        <v>0</v>
      </c>
      <c r="H5">
        <f t="shared" si="0"/>
        <v>4448</v>
      </c>
      <c r="I5">
        <f t="shared" si="1"/>
        <v>3489496</v>
      </c>
    </row>
    <row r="6" spans="2:9" x14ac:dyDescent="0.25">
      <c r="B6" t="s">
        <v>19</v>
      </c>
      <c r="C6" t="str">
        <f>VLOOKUP(B6,'Regione-AreaG'!$A$2:$B$22,2,FALSE)</f>
        <v>NORD-EST</v>
      </c>
      <c r="D6">
        <v>2018</v>
      </c>
      <c r="E6">
        <v>2850260</v>
      </c>
      <c r="F6">
        <v>29666</v>
      </c>
      <c r="G6">
        <v>0</v>
      </c>
      <c r="H6">
        <f t="shared" si="0"/>
        <v>29666</v>
      </c>
      <c r="I6">
        <f t="shared" si="1"/>
        <v>2879926</v>
      </c>
    </row>
    <row r="7" spans="2:9" x14ac:dyDescent="0.25">
      <c r="B7" t="s">
        <v>20</v>
      </c>
      <c r="C7" t="str">
        <f>VLOOKUP(B7,'Regione-AreaG'!$A$2:$B$22,2,FALSE)</f>
        <v>NORD-EST</v>
      </c>
      <c r="D7">
        <v>2018</v>
      </c>
      <c r="E7">
        <v>794855</v>
      </c>
      <c r="F7">
        <v>5955</v>
      </c>
      <c r="G7">
        <v>0</v>
      </c>
      <c r="H7">
        <f t="shared" si="0"/>
        <v>5955</v>
      </c>
      <c r="I7">
        <f t="shared" si="1"/>
        <v>800810</v>
      </c>
    </row>
    <row r="8" spans="2:9" x14ac:dyDescent="0.25">
      <c r="B8" t="s">
        <v>6</v>
      </c>
      <c r="C8" t="str">
        <f>VLOOKUP(B8,'Regione-AreaG'!$A$2:$B$22,2,FALSE)</f>
        <v>CENTRO</v>
      </c>
      <c r="D8">
        <v>2018</v>
      </c>
      <c r="E8">
        <v>3735967</v>
      </c>
      <c r="F8">
        <v>33990</v>
      </c>
      <c r="G8">
        <v>0</v>
      </c>
      <c r="H8">
        <f t="shared" si="0"/>
        <v>33990</v>
      </c>
      <c r="I8">
        <f t="shared" si="1"/>
        <v>3769957</v>
      </c>
    </row>
    <row r="9" spans="2:9" x14ac:dyDescent="0.25">
      <c r="B9" t="s">
        <v>25</v>
      </c>
      <c r="C9" t="str">
        <f>VLOOKUP(B9,'Regione-AreaG'!$A$2:$B$22,2,FALSE)</f>
        <v>NORD-OVEST</v>
      </c>
      <c r="D9">
        <v>2018</v>
      </c>
      <c r="E9">
        <v>836509</v>
      </c>
      <c r="F9">
        <v>5069</v>
      </c>
      <c r="G9">
        <v>0</v>
      </c>
      <c r="H9">
        <f t="shared" si="0"/>
        <v>5069</v>
      </c>
      <c r="I9">
        <f t="shared" si="1"/>
        <v>841578</v>
      </c>
    </row>
    <row r="10" spans="2:9" x14ac:dyDescent="0.25">
      <c r="B10" t="s">
        <v>26</v>
      </c>
      <c r="C10" t="str">
        <f>VLOOKUP(B10,'Regione-AreaG'!$A$2:$B$22,2,FALSE)</f>
        <v>NORD-OVEST</v>
      </c>
      <c r="D10">
        <v>2018</v>
      </c>
      <c r="E10">
        <v>6071867</v>
      </c>
      <c r="F10">
        <v>73742</v>
      </c>
      <c r="G10">
        <v>0</v>
      </c>
      <c r="H10">
        <f t="shared" si="0"/>
        <v>73742</v>
      </c>
      <c r="I10">
        <f t="shared" si="1"/>
        <v>6145609</v>
      </c>
    </row>
    <row r="11" spans="2:9" x14ac:dyDescent="0.25">
      <c r="B11" t="s">
        <v>10</v>
      </c>
      <c r="C11" t="str">
        <f>VLOOKUP(B11,'Regione-AreaG'!$A$2:$B$22,2,FALSE)</f>
        <v>CENTRO</v>
      </c>
      <c r="D11">
        <v>2018</v>
      </c>
      <c r="E11">
        <v>1022697</v>
      </c>
      <c r="F11">
        <v>4252</v>
      </c>
      <c r="G11">
        <v>0</v>
      </c>
      <c r="H11">
        <f t="shared" si="0"/>
        <v>4252</v>
      </c>
      <c r="I11">
        <f t="shared" si="1"/>
        <v>1026949</v>
      </c>
    </row>
    <row r="12" spans="2:9" x14ac:dyDescent="0.25">
      <c r="B12" t="s">
        <v>33</v>
      </c>
      <c r="C12" t="str">
        <f>VLOOKUP(B12,'Regione-AreaG'!$A$2:$B$22,2,FALSE)</f>
        <v>SUD</v>
      </c>
      <c r="D12">
        <v>2018</v>
      </c>
      <c r="E12">
        <v>212867</v>
      </c>
      <c r="F12">
        <v>363</v>
      </c>
      <c r="G12">
        <v>0</v>
      </c>
      <c r="H12">
        <f t="shared" si="0"/>
        <v>363</v>
      </c>
      <c r="I12">
        <f t="shared" si="1"/>
        <v>213230</v>
      </c>
    </row>
    <row r="13" spans="2:9" x14ac:dyDescent="0.25">
      <c r="B13" t="s">
        <v>21</v>
      </c>
      <c r="C13" t="str">
        <f>VLOOKUP(B13,'Regione-AreaG'!$A$2:$B$22,2,FALSE)</f>
        <v>NORD-OVEST</v>
      </c>
      <c r="D13">
        <v>2018</v>
      </c>
      <c r="E13">
        <v>2918639</v>
      </c>
      <c r="F13">
        <v>20245</v>
      </c>
      <c r="G13">
        <v>0</v>
      </c>
      <c r="H13">
        <f t="shared" si="0"/>
        <v>20245</v>
      </c>
      <c r="I13">
        <f t="shared" si="1"/>
        <v>2938884</v>
      </c>
    </row>
    <row r="14" spans="2:9" x14ac:dyDescent="0.25">
      <c r="B14" t="s">
        <v>34</v>
      </c>
      <c r="C14" t="str">
        <f>VLOOKUP(B14,'Regione-AreaG'!$A$2:$B$22,2,FALSE)</f>
        <v>SUD</v>
      </c>
      <c r="D14">
        <v>2018</v>
      </c>
      <c r="E14">
        <v>2364954</v>
      </c>
      <c r="F14">
        <v>4647</v>
      </c>
      <c r="G14">
        <v>0</v>
      </c>
      <c r="H14">
        <f t="shared" si="0"/>
        <v>4647</v>
      </c>
      <c r="I14">
        <f t="shared" si="1"/>
        <v>2369601</v>
      </c>
    </row>
    <row r="15" spans="2:9" x14ac:dyDescent="0.25">
      <c r="B15" t="s">
        <v>14</v>
      </c>
      <c r="C15" t="str">
        <f>VLOOKUP(B15,'Regione-AreaG'!$A$2:$B$22,2,FALSE)</f>
        <v>ISOLE</v>
      </c>
      <c r="D15">
        <v>2018</v>
      </c>
      <c r="E15">
        <v>1050821</v>
      </c>
      <c r="F15">
        <v>2818</v>
      </c>
      <c r="G15">
        <v>0</v>
      </c>
      <c r="H15">
        <f t="shared" si="0"/>
        <v>2818</v>
      </c>
      <c r="I15">
        <f t="shared" si="1"/>
        <v>1053639</v>
      </c>
    </row>
    <row r="16" spans="2:9" x14ac:dyDescent="0.25">
      <c r="B16" t="s">
        <v>15</v>
      </c>
      <c r="C16" t="str">
        <f>VLOOKUP(B16,'Regione-AreaG'!$A$2:$B$22,2,FALSE)</f>
        <v>ISOLE</v>
      </c>
      <c r="D16">
        <v>2018</v>
      </c>
      <c r="E16">
        <v>3301070</v>
      </c>
      <c r="F16">
        <v>5726</v>
      </c>
      <c r="G16">
        <v>0</v>
      </c>
      <c r="H16">
        <f t="shared" si="0"/>
        <v>5726</v>
      </c>
      <c r="I16">
        <f t="shared" si="1"/>
        <v>3306796</v>
      </c>
    </row>
    <row r="17" spans="2:9" x14ac:dyDescent="0.25">
      <c r="B17" t="s">
        <v>11</v>
      </c>
      <c r="C17" t="str">
        <f>VLOOKUP(B17,'Regione-AreaG'!$A$2:$B$22,2,FALSE)</f>
        <v>CENTRO</v>
      </c>
      <c r="D17">
        <v>2018</v>
      </c>
      <c r="E17">
        <v>2518692</v>
      </c>
      <c r="F17">
        <v>15287</v>
      </c>
      <c r="G17">
        <v>0</v>
      </c>
      <c r="H17">
        <f t="shared" si="0"/>
        <v>15287</v>
      </c>
      <c r="I17">
        <f t="shared" si="1"/>
        <v>2533979</v>
      </c>
    </row>
    <row r="18" spans="2:9" x14ac:dyDescent="0.25">
      <c r="B18" t="s">
        <v>22</v>
      </c>
      <c r="C18" t="str">
        <f>VLOOKUP(B18,'Regione-AreaG'!$A$2:$B$22,2,FALSE)</f>
        <v>NORD-EST</v>
      </c>
      <c r="D18">
        <v>2018</v>
      </c>
      <c r="E18">
        <v>1104492</v>
      </c>
      <c r="F18">
        <v>12486</v>
      </c>
      <c r="G18">
        <v>0</v>
      </c>
      <c r="H18">
        <f t="shared" si="0"/>
        <v>12486</v>
      </c>
      <c r="I18">
        <f t="shared" si="1"/>
        <v>1116978</v>
      </c>
    </row>
    <row r="19" spans="2:9" x14ac:dyDescent="0.25">
      <c r="B19" t="s">
        <v>12</v>
      </c>
      <c r="C19" t="str">
        <f>VLOOKUP(B19,'Regione-AreaG'!$A$2:$B$22,2,FALSE)</f>
        <v>CENTRO</v>
      </c>
      <c r="D19">
        <v>2018</v>
      </c>
      <c r="E19">
        <v>635819</v>
      </c>
      <c r="F19">
        <v>2806</v>
      </c>
      <c r="G19">
        <v>0</v>
      </c>
      <c r="H19">
        <f t="shared" si="0"/>
        <v>2806</v>
      </c>
      <c r="I19">
        <f t="shared" si="1"/>
        <v>638625</v>
      </c>
    </row>
    <row r="20" spans="2:9" x14ac:dyDescent="0.25">
      <c r="B20" t="s">
        <v>27</v>
      </c>
      <c r="C20" t="str">
        <f>VLOOKUP(B20,'Regione-AreaG'!$A$2:$B$22,2,FALSE)</f>
        <v>NORD-OVEST</v>
      </c>
      <c r="D20">
        <v>2018</v>
      </c>
      <c r="E20">
        <v>186128</v>
      </c>
      <c r="F20">
        <v>877</v>
      </c>
      <c r="G20">
        <v>0</v>
      </c>
      <c r="H20">
        <f t="shared" si="0"/>
        <v>877</v>
      </c>
      <c r="I20">
        <f t="shared" si="1"/>
        <v>187005</v>
      </c>
    </row>
    <row r="21" spans="2:9" x14ac:dyDescent="0.25">
      <c r="B21" t="s">
        <v>23</v>
      </c>
      <c r="C21" t="str">
        <f>VLOOKUP(B21,'Regione-AreaG'!$A$2:$B$22,2,FALSE)</f>
        <v>NORD-EST</v>
      </c>
      <c r="D21">
        <v>2018</v>
      </c>
      <c r="E21">
        <v>3120512</v>
      </c>
      <c r="F21">
        <v>28823</v>
      </c>
      <c r="G21">
        <v>0</v>
      </c>
      <c r="H21">
        <f t="shared" si="0"/>
        <v>28823</v>
      </c>
      <c r="I21">
        <f t="shared" si="1"/>
        <v>3149335</v>
      </c>
    </row>
    <row r="22" spans="2:9" x14ac:dyDescent="0.25">
      <c r="B22" t="s">
        <v>29</v>
      </c>
      <c r="C22" t="str">
        <f>VLOOKUP(B22,'Regione-AreaG'!$A$2:$B$22,2,FALSE)</f>
        <v>SUD</v>
      </c>
      <c r="D22">
        <v>2019</v>
      </c>
      <c r="E22">
        <v>887634</v>
      </c>
      <c r="F22">
        <v>187</v>
      </c>
      <c r="G22">
        <v>4065</v>
      </c>
      <c r="H22">
        <f t="shared" si="0"/>
        <v>4252</v>
      </c>
      <c r="I22">
        <f t="shared" si="1"/>
        <v>891886</v>
      </c>
    </row>
    <row r="23" spans="2:9" x14ac:dyDescent="0.25">
      <c r="B23" t="s">
        <v>30</v>
      </c>
      <c r="C23" t="str">
        <f>VLOOKUP(B23,'Regione-AreaG'!$A$2:$B$22,2,FALSE)</f>
        <v>SUD</v>
      </c>
      <c r="D23">
        <v>2019</v>
      </c>
      <c r="E23">
        <v>378019</v>
      </c>
      <c r="F23">
        <v>52</v>
      </c>
      <c r="G23">
        <v>748</v>
      </c>
      <c r="H23">
        <f t="shared" si="0"/>
        <v>800</v>
      </c>
      <c r="I23">
        <f t="shared" si="1"/>
        <v>378819</v>
      </c>
    </row>
    <row r="24" spans="2:9" x14ac:dyDescent="0.25">
      <c r="B24" t="s">
        <v>31</v>
      </c>
      <c r="C24" t="str">
        <f>VLOOKUP(B24,'Regione-AreaG'!$A$2:$B$22,2,FALSE)</f>
        <v>SUD</v>
      </c>
      <c r="D24">
        <v>2019</v>
      </c>
      <c r="E24">
        <v>1299327</v>
      </c>
      <c r="F24">
        <v>115</v>
      </c>
      <c r="G24">
        <v>2860</v>
      </c>
      <c r="H24">
        <f t="shared" si="0"/>
        <v>2975</v>
      </c>
      <c r="I24">
        <f t="shared" si="1"/>
        <v>1302302</v>
      </c>
    </row>
    <row r="25" spans="2:9" x14ac:dyDescent="0.25">
      <c r="B25" t="s">
        <v>32</v>
      </c>
      <c r="C25" t="str">
        <f>VLOOKUP(B25,'Regione-AreaG'!$A$2:$B$22,2,FALSE)</f>
        <v>SUD</v>
      </c>
      <c r="D25">
        <v>2019</v>
      </c>
      <c r="E25">
        <v>3535104</v>
      </c>
      <c r="F25">
        <v>421</v>
      </c>
      <c r="G25">
        <v>6517</v>
      </c>
      <c r="H25">
        <f t="shared" si="0"/>
        <v>6938</v>
      </c>
      <c r="I25">
        <f t="shared" si="1"/>
        <v>3542042</v>
      </c>
    </row>
    <row r="26" spans="2:9" x14ac:dyDescent="0.25">
      <c r="B26" t="s">
        <v>19</v>
      </c>
      <c r="C26" t="str">
        <f>VLOOKUP(B26,'Regione-AreaG'!$A$2:$B$22,2,FALSE)</f>
        <v>NORD-EST</v>
      </c>
      <c r="D26">
        <v>2019</v>
      </c>
      <c r="E26">
        <v>2877342</v>
      </c>
      <c r="F26">
        <v>1542</v>
      </c>
      <c r="G26">
        <v>39245</v>
      </c>
      <c r="H26">
        <f t="shared" si="0"/>
        <v>40787</v>
      </c>
      <c r="I26">
        <f t="shared" si="1"/>
        <v>2918129</v>
      </c>
    </row>
    <row r="27" spans="2:9" x14ac:dyDescent="0.25">
      <c r="B27" t="s">
        <v>20</v>
      </c>
      <c r="C27" t="str">
        <f>VLOOKUP(B27,'Regione-AreaG'!$A$2:$B$22,2,FALSE)</f>
        <v>NORD-EST</v>
      </c>
      <c r="D27">
        <v>2019</v>
      </c>
      <c r="E27">
        <v>798259</v>
      </c>
      <c r="F27">
        <v>349</v>
      </c>
      <c r="G27">
        <v>8250</v>
      </c>
      <c r="H27">
        <f t="shared" si="0"/>
        <v>8599</v>
      </c>
      <c r="I27">
        <f t="shared" si="1"/>
        <v>806858</v>
      </c>
    </row>
    <row r="28" spans="2:9" x14ac:dyDescent="0.25">
      <c r="B28" t="s">
        <v>6</v>
      </c>
      <c r="C28" t="str">
        <f>VLOOKUP(B28,'Regione-AreaG'!$A$2:$B$22,2,FALSE)</f>
        <v>CENTRO</v>
      </c>
      <c r="D28">
        <v>2019</v>
      </c>
      <c r="E28">
        <v>3772332</v>
      </c>
      <c r="F28">
        <v>2626</v>
      </c>
      <c r="G28">
        <v>43414</v>
      </c>
      <c r="H28">
        <f t="shared" si="0"/>
        <v>46040</v>
      </c>
      <c r="I28">
        <f t="shared" si="1"/>
        <v>3818372</v>
      </c>
    </row>
    <row r="29" spans="2:9" x14ac:dyDescent="0.25">
      <c r="B29" t="s">
        <v>25</v>
      </c>
      <c r="C29" t="str">
        <f>VLOOKUP(B29,'Regione-AreaG'!$A$2:$B$22,2,FALSE)</f>
        <v>NORD-OVEST</v>
      </c>
      <c r="D29">
        <v>2019</v>
      </c>
      <c r="E29">
        <v>838148</v>
      </c>
      <c r="F29">
        <v>309</v>
      </c>
      <c r="G29">
        <v>7145</v>
      </c>
      <c r="H29">
        <f t="shared" si="0"/>
        <v>7454</v>
      </c>
      <c r="I29">
        <f t="shared" si="1"/>
        <v>845602</v>
      </c>
    </row>
    <row r="30" spans="2:9" x14ac:dyDescent="0.25">
      <c r="B30" t="s">
        <v>26</v>
      </c>
      <c r="C30" t="str">
        <f>VLOOKUP(B30,'Regione-AreaG'!$A$2:$B$22,2,FALSE)</f>
        <v>NORD-OVEST</v>
      </c>
      <c r="D30">
        <v>2019</v>
      </c>
      <c r="E30">
        <v>6111858</v>
      </c>
      <c r="F30">
        <v>3954</v>
      </c>
      <c r="G30">
        <v>96667</v>
      </c>
      <c r="H30">
        <f t="shared" si="0"/>
        <v>100621</v>
      </c>
      <c r="I30">
        <f t="shared" si="1"/>
        <v>6212479</v>
      </c>
    </row>
    <row r="31" spans="2:9" x14ac:dyDescent="0.25">
      <c r="B31" t="s">
        <v>10</v>
      </c>
      <c r="C31" t="str">
        <f>VLOOKUP(B31,'Regione-AreaG'!$A$2:$B$22,2,FALSE)</f>
        <v>CENTRO</v>
      </c>
      <c r="D31">
        <v>2019</v>
      </c>
      <c r="E31">
        <v>1030353</v>
      </c>
      <c r="F31">
        <v>273</v>
      </c>
      <c r="G31">
        <v>5978</v>
      </c>
      <c r="H31">
        <f t="shared" si="0"/>
        <v>6251</v>
      </c>
      <c r="I31">
        <f t="shared" si="1"/>
        <v>1036604</v>
      </c>
    </row>
    <row r="32" spans="2:9" x14ac:dyDescent="0.25">
      <c r="B32" t="s">
        <v>33</v>
      </c>
      <c r="C32" t="str">
        <f>VLOOKUP(B32,'Regione-AreaG'!$A$2:$B$22,2,FALSE)</f>
        <v>SUD</v>
      </c>
      <c r="D32">
        <v>2019</v>
      </c>
      <c r="E32">
        <v>214249</v>
      </c>
      <c r="F32">
        <v>22</v>
      </c>
      <c r="G32">
        <v>514</v>
      </c>
      <c r="H32">
        <f t="shared" si="0"/>
        <v>536</v>
      </c>
      <c r="I32">
        <f t="shared" si="1"/>
        <v>214785</v>
      </c>
    </row>
    <row r="33" spans="2:9" x14ac:dyDescent="0.25">
      <c r="B33" t="s">
        <v>21</v>
      </c>
      <c r="C33" t="str">
        <f>VLOOKUP(B33,'Regione-AreaG'!$A$2:$B$22,2,FALSE)</f>
        <v>NORD-OVEST</v>
      </c>
      <c r="D33">
        <v>2019</v>
      </c>
      <c r="E33">
        <v>2909783</v>
      </c>
      <c r="F33">
        <v>1374</v>
      </c>
      <c r="G33">
        <v>26865</v>
      </c>
      <c r="H33">
        <f t="shared" si="0"/>
        <v>28239</v>
      </c>
      <c r="I33">
        <f t="shared" si="1"/>
        <v>2938022</v>
      </c>
    </row>
    <row r="34" spans="2:9" x14ac:dyDescent="0.25">
      <c r="B34" t="s">
        <v>34</v>
      </c>
      <c r="C34" t="str">
        <f>VLOOKUP(B34,'Regione-AreaG'!$A$2:$B$22,2,FALSE)</f>
        <v>SUD</v>
      </c>
      <c r="D34">
        <v>2019</v>
      </c>
      <c r="E34">
        <v>2395968</v>
      </c>
      <c r="F34">
        <v>324</v>
      </c>
      <c r="G34">
        <v>6729</v>
      </c>
      <c r="H34">
        <f t="shared" si="0"/>
        <v>7053</v>
      </c>
      <c r="I34">
        <f t="shared" si="1"/>
        <v>2403021</v>
      </c>
    </row>
    <row r="35" spans="2:9" x14ac:dyDescent="0.25">
      <c r="B35" t="s">
        <v>14</v>
      </c>
      <c r="C35" t="str">
        <f>VLOOKUP(B35,'Regione-AreaG'!$A$2:$B$22,2,FALSE)</f>
        <v>ISOLE</v>
      </c>
      <c r="D35">
        <v>2019</v>
      </c>
      <c r="E35">
        <v>1066601</v>
      </c>
      <c r="F35">
        <v>253</v>
      </c>
      <c r="G35">
        <v>3824</v>
      </c>
      <c r="H35">
        <f t="shared" si="0"/>
        <v>4077</v>
      </c>
      <c r="I35">
        <f t="shared" si="1"/>
        <v>1070678</v>
      </c>
    </row>
    <row r="36" spans="2:9" x14ac:dyDescent="0.25">
      <c r="B36" t="s">
        <v>15</v>
      </c>
      <c r="C36" t="str">
        <f>VLOOKUP(B36,'Regione-AreaG'!$A$2:$B$22,2,FALSE)</f>
        <v>ISOLE</v>
      </c>
      <c r="D36">
        <v>2019</v>
      </c>
      <c r="E36">
        <v>3346295</v>
      </c>
      <c r="F36">
        <v>440</v>
      </c>
      <c r="G36">
        <v>7756</v>
      </c>
      <c r="H36">
        <f t="shared" si="0"/>
        <v>8196</v>
      </c>
      <c r="I36">
        <f t="shared" si="1"/>
        <v>3354491</v>
      </c>
    </row>
    <row r="37" spans="2:9" x14ac:dyDescent="0.25">
      <c r="B37" t="s">
        <v>11</v>
      </c>
      <c r="C37" t="str">
        <f>VLOOKUP(B37,'Regione-AreaG'!$A$2:$B$22,2,FALSE)</f>
        <v>CENTRO</v>
      </c>
      <c r="D37">
        <v>2019</v>
      </c>
      <c r="E37">
        <v>2556406</v>
      </c>
      <c r="F37">
        <v>2812</v>
      </c>
      <c r="G37">
        <v>18700</v>
      </c>
      <c r="H37">
        <f t="shared" si="0"/>
        <v>21512</v>
      </c>
      <c r="I37">
        <f t="shared" si="1"/>
        <v>2577918</v>
      </c>
    </row>
    <row r="38" spans="2:9" x14ac:dyDescent="0.25">
      <c r="B38" t="s">
        <v>22</v>
      </c>
      <c r="C38" t="str">
        <f>VLOOKUP(B38,'Regione-AreaG'!$A$2:$B$22,2,FALSE)</f>
        <v>NORD-EST</v>
      </c>
      <c r="D38">
        <v>2019</v>
      </c>
      <c r="E38">
        <v>1156276</v>
      </c>
      <c r="F38">
        <v>5606</v>
      </c>
      <c r="G38">
        <v>11287</v>
      </c>
      <c r="H38">
        <f t="shared" si="0"/>
        <v>16893</v>
      </c>
      <c r="I38">
        <f t="shared" si="1"/>
        <v>1173169</v>
      </c>
    </row>
    <row r="39" spans="2:9" x14ac:dyDescent="0.25">
      <c r="B39" t="s">
        <v>12</v>
      </c>
      <c r="C39" t="str">
        <f>VLOOKUP(B39,'Regione-AreaG'!$A$2:$B$22,2,FALSE)</f>
        <v>CENTRO</v>
      </c>
      <c r="D39">
        <v>2019</v>
      </c>
      <c r="E39">
        <v>640279</v>
      </c>
      <c r="F39">
        <v>190</v>
      </c>
      <c r="G39">
        <v>3827</v>
      </c>
      <c r="H39">
        <f t="shared" si="0"/>
        <v>4017</v>
      </c>
      <c r="I39">
        <f t="shared" si="1"/>
        <v>644296</v>
      </c>
    </row>
    <row r="40" spans="2:9" x14ac:dyDescent="0.25">
      <c r="B40" t="s">
        <v>27</v>
      </c>
      <c r="C40" t="str">
        <f>VLOOKUP(B40,'Regione-AreaG'!$A$2:$B$22,2,FALSE)</f>
        <v>NORD-OVEST</v>
      </c>
      <c r="D40">
        <v>2019</v>
      </c>
      <c r="E40">
        <v>212609</v>
      </c>
      <c r="F40">
        <v>66</v>
      </c>
      <c r="G40">
        <v>1229</v>
      </c>
      <c r="H40">
        <f t="shared" si="0"/>
        <v>1295</v>
      </c>
      <c r="I40">
        <f t="shared" si="1"/>
        <v>213904</v>
      </c>
    </row>
    <row r="41" spans="2:9" x14ac:dyDescent="0.25">
      <c r="B41" t="s">
        <v>23</v>
      </c>
      <c r="C41" t="str">
        <f>VLOOKUP(B41,'Regione-AreaG'!$A$2:$B$22,2,FALSE)</f>
        <v>NORD-EST</v>
      </c>
      <c r="D41">
        <v>2019</v>
      </c>
      <c r="E41">
        <v>3144466</v>
      </c>
      <c r="F41">
        <v>1813</v>
      </c>
      <c r="G41">
        <v>38948</v>
      </c>
      <c r="H41">
        <f t="shared" si="0"/>
        <v>40761</v>
      </c>
      <c r="I41">
        <f t="shared" si="1"/>
        <v>3185227</v>
      </c>
    </row>
    <row r="42" spans="2:9" x14ac:dyDescent="0.25">
      <c r="B42" t="s">
        <v>29</v>
      </c>
      <c r="C42" t="str">
        <f>VLOOKUP(B42,'Regione-AreaG'!$A$2:$B$22,2,FALSE)</f>
        <v>SUD</v>
      </c>
      <c r="D42">
        <v>2020</v>
      </c>
      <c r="E42">
        <v>890510</v>
      </c>
      <c r="F42">
        <v>489</v>
      </c>
      <c r="G42">
        <v>7596</v>
      </c>
      <c r="H42">
        <f t="shared" si="0"/>
        <v>8085</v>
      </c>
      <c r="I42">
        <f t="shared" si="1"/>
        <v>898595</v>
      </c>
    </row>
    <row r="43" spans="2:9" x14ac:dyDescent="0.25">
      <c r="B43" t="s">
        <v>30</v>
      </c>
      <c r="C43" t="str">
        <f>VLOOKUP(B43,'Regione-AreaG'!$A$2:$B$22,2,FALSE)</f>
        <v>SUD</v>
      </c>
      <c r="D43">
        <v>2020</v>
      </c>
      <c r="E43">
        <v>379213</v>
      </c>
      <c r="F43">
        <v>127</v>
      </c>
      <c r="G43">
        <v>1787</v>
      </c>
      <c r="H43">
        <f t="shared" si="0"/>
        <v>1914</v>
      </c>
      <c r="I43">
        <f t="shared" si="1"/>
        <v>381127</v>
      </c>
    </row>
    <row r="44" spans="2:9" x14ac:dyDescent="0.25">
      <c r="B44" t="s">
        <v>31</v>
      </c>
      <c r="C44" t="str">
        <f>VLOOKUP(B44,'Regione-AreaG'!$A$2:$B$22,2,FALSE)</f>
        <v>SUD</v>
      </c>
      <c r="D44">
        <v>2020</v>
      </c>
      <c r="E44">
        <v>1312884</v>
      </c>
      <c r="F44">
        <v>317</v>
      </c>
      <c r="G44">
        <v>5873</v>
      </c>
      <c r="H44">
        <f t="shared" si="0"/>
        <v>6190</v>
      </c>
      <c r="I44">
        <f t="shared" si="1"/>
        <v>1319074</v>
      </c>
    </row>
    <row r="45" spans="2:9" x14ac:dyDescent="0.25">
      <c r="B45" t="s">
        <v>32</v>
      </c>
      <c r="C45" t="str">
        <f>VLOOKUP(B45,'Regione-AreaG'!$A$2:$B$22,2,FALSE)</f>
        <v>SUD</v>
      </c>
      <c r="D45">
        <v>2020</v>
      </c>
      <c r="E45">
        <v>3558271</v>
      </c>
      <c r="F45">
        <v>992</v>
      </c>
      <c r="G45">
        <v>13657</v>
      </c>
      <c r="H45">
        <f t="shared" si="0"/>
        <v>14649</v>
      </c>
      <c r="I45">
        <f t="shared" si="1"/>
        <v>3572920</v>
      </c>
    </row>
    <row r="46" spans="2:9" x14ac:dyDescent="0.25">
      <c r="B46" t="s">
        <v>19</v>
      </c>
      <c r="C46" t="str">
        <f>VLOOKUP(B46,'Regione-AreaG'!$A$2:$B$22,2,FALSE)</f>
        <v>NORD-EST</v>
      </c>
      <c r="D46">
        <v>2020</v>
      </c>
      <c r="E46">
        <v>2868197</v>
      </c>
      <c r="F46">
        <v>3522</v>
      </c>
      <c r="G46">
        <v>59089</v>
      </c>
      <c r="H46">
        <f t="shared" si="0"/>
        <v>62611</v>
      </c>
      <c r="I46">
        <f t="shared" si="1"/>
        <v>2930808</v>
      </c>
    </row>
    <row r="47" spans="2:9" x14ac:dyDescent="0.25">
      <c r="B47" t="s">
        <v>20</v>
      </c>
      <c r="C47" t="str">
        <f>VLOOKUP(B47,'Regione-AreaG'!$A$2:$B$22,2,FALSE)</f>
        <v>NORD-EST</v>
      </c>
      <c r="D47">
        <v>2020</v>
      </c>
      <c r="E47">
        <v>792923</v>
      </c>
      <c r="F47">
        <v>1032</v>
      </c>
      <c r="G47">
        <v>14467</v>
      </c>
      <c r="H47">
        <f t="shared" si="0"/>
        <v>15499</v>
      </c>
      <c r="I47">
        <f t="shared" si="1"/>
        <v>808422</v>
      </c>
    </row>
    <row r="48" spans="2:9" x14ac:dyDescent="0.25">
      <c r="B48" t="s">
        <v>6</v>
      </c>
      <c r="C48" t="str">
        <f>VLOOKUP(B48,'Regione-AreaG'!$A$2:$B$22,2,FALSE)</f>
        <v>CENTRO</v>
      </c>
      <c r="D48">
        <v>2020</v>
      </c>
      <c r="E48">
        <v>3745641</v>
      </c>
      <c r="F48">
        <v>5789</v>
      </c>
      <c r="G48">
        <v>68058</v>
      </c>
      <c r="H48">
        <f t="shared" si="0"/>
        <v>73847</v>
      </c>
      <c r="I48">
        <f t="shared" si="1"/>
        <v>3819488</v>
      </c>
    </row>
    <row r="49" spans="2:9" x14ac:dyDescent="0.25">
      <c r="B49" t="s">
        <v>25</v>
      </c>
      <c r="C49" t="str">
        <f>VLOOKUP(B49,'Regione-AreaG'!$A$2:$B$22,2,FALSE)</f>
        <v>NORD-OVEST</v>
      </c>
      <c r="D49">
        <v>2020</v>
      </c>
      <c r="E49">
        <v>830761</v>
      </c>
      <c r="F49">
        <v>715</v>
      </c>
      <c r="G49">
        <v>13998</v>
      </c>
      <c r="H49">
        <f t="shared" si="0"/>
        <v>14713</v>
      </c>
      <c r="I49">
        <f t="shared" si="1"/>
        <v>845474</v>
      </c>
    </row>
    <row r="50" spans="2:9" x14ac:dyDescent="0.25">
      <c r="B50" t="s">
        <v>26</v>
      </c>
      <c r="C50" t="str">
        <f>VLOOKUP(B50,'Regione-AreaG'!$A$2:$B$22,2,FALSE)</f>
        <v>NORD-OVEST</v>
      </c>
      <c r="D50">
        <v>2020</v>
      </c>
      <c r="E50">
        <v>6076640</v>
      </c>
      <c r="F50">
        <v>10356</v>
      </c>
      <c r="G50">
        <v>144943</v>
      </c>
      <c r="H50">
        <f t="shared" si="0"/>
        <v>155299</v>
      </c>
      <c r="I50">
        <f t="shared" si="1"/>
        <v>6231939</v>
      </c>
    </row>
    <row r="51" spans="2:9" x14ac:dyDescent="0.25">
      <c r="B51" t="s">
        <v>10</v>
      </c>
      <c r="C51" t="str">
        <f>VLOOKUP(B51,'Regione-AreaG'!$A$2:$B$22,2,FALSE)</f>
        <v>CENTRO</v>
      </c>
      <c r="D51">
        <v>2020</v>
      </c>
      <c r="E51">
        <v>1029213</v>
      </c>
      <c r="F51">
        <v>791</v>
      </c>
      <c r="G51">
        <v>10936</v>
      </c>
      <c r="H51">
        <f t="shared" si="0"/>
        <v>11727</v>
      </c>
      <c r="I51">
        <f t="shared" si="1"/>
        <v>1040940</v>
      </c>
    </row>
    <row r="52" spans="2:9" x14ac:dyDescent="0.25">
      <c r="B52" t="s">
        <v>33</v>
      </c>
      <c r="C52" t="str">
        <f>VLOOKUP(B52,'Regione-AreaG'!$A$2:$B$22,2,FALSE)</f>
        <v>SUD</v>
      </c>
      <c r="D52">
        <v>2020</v>
      </c>
      <c r="E52">
        <v>214335</v>
      </c>
      <c r="F52">
        <v>56</v>
      </c>
      <c r="G52">
        <v>1007</v>
      </c>
      <c r="H52">
        <f t="shared" si="0"/>
        <v>1063</v>
      </c>
      <c r="I52">
        <f t="shared" si="1"/>
        <v>215398</v>
      </c>
    </row>
    <row r="53" spans="2:9" x14ac:dyDescent="0.25">
      <c r="B53" t="s">
        <v>21</v>
      </c>
      <c r="C53" t="str">
        <f>VLOOKUP(B53,'Regione-AreaG'!$A$2:$B$22,2,FALSE)</f>
        <v>NORD-OVEST</v>
      </c>
      <c r="D53">
        <v>2020</v>
      </c>
      <c r="E53">
        <v>2864648</v>
      </c>
      <c r="F53">
        <v>3886</v>
      </c>
      <c r="G53">
        <v>47153</v>
      </c>
      <c r="H53">
        <f t="shared" si="0"/>
        <v>51039</v>
      </c>
      <c r="I53">
        <f t="shared" si="1"/>
        <v>2915687</v>
      </c>
    </row>
    <row r="54" spans="2:9" x14ac:dyDescent="0.25">
      <c r="B54" t="s">
        <v>34</v>
      </c>
      <c r="C54" t="str">
        <f>VLOOKUP(B54,'Regione-AreaG'!$A$2:$B$22,2,FALSE)</f>
        <v>SUD</v>
      </c>
      <c r="D54">
        <v>2020</v>
      </c>
      <c r="E54">
        <v>2410502</v>
      </c>
      <c r="F54">
        <v>777</v>
      </c>
      <c r="G54">
        <v>13027</v>
      </c>
      <c r="H54">
        <f t="shared" si="0"/>
        <v>13804</v>
      </c>
      <c r="I54">
        <f t="shared" si="1"/>
        <v>2424306</v>
      </c>
    </row>
    <row r="55" spans="2:9" x14ac:dyDescent="0.25">
      <c r="B55" t="s">
        <v>14</v>
      </c>
      <c r="C55" t="str">
        <f>VLOOKUP(B55,'Regione-AreaG'!$A$2:$B$22,2,FALSE)</f>
        <v>ISOLE</v>
      </c>
      <c r="D55">
        <v>2020</v>
      </c>
      <c r="E55">
        <v>1072695</v>
      </c>
      <c r="F55">
        <v>730</v>
      </c>
      <c r="G55">
        <v>6945</v>
      </c>
      <c r="H55">
        <f t="shared" si="0"/>
        <v>7675</v>
      </c>
      <c r="I55">
        <f t="shared" si="1"/>
        <v>1080370</v>
      </c>
    </row>
    <row r="56" spans="2:9" x14ac:dyDescent="0.25">
      <c r="B56" t="s">
        <v>15</v>
      </c>
      <c r="C56" t="str">
        <f>VLOOKUP(B56,'Regione-AreaG'!$A$2:$B$22,2,FALSE)</f>
        <v>ISOLE</v>
      </c>
      <c r="D56">
        <v>2020</v>
      </c>
      <c r="E56">
        <v>3373255</v>
      </c>
      <c r="F56">
        <v>1057</v>
      </c>
      <c r="G56">
        <v>15461</v>
      </c>
      <c r="H56">
        <f t="shared" si="0"/>
        <v>16518</v>
      </c>
      <c r="I56">
        <f t="shared" si="1"/>
        <v>3389773</v>
      </c>
    </row>
    <row r="57" spans="2:9" x14ac:dyDescent="0.25">
      <c r="B57" t="s">
        <v>11</v>
      </c>
      <c r="C57" t="str">
        <f>VLOOKUP(B57,'Regione-AreaG'!$A$2:$B$22,2,FALSE)</f>
        <v>CENTRO</v>
      </c>
      <c r="D57">
        <v>2020</v>
      </c>
      <c r="E57">
        <v>2559766</v>
      </c>
      <c r="F57">
        <v>5165</v>
      </c>
      <c r="G57">
        <v>32580</v>
      </c>
      <c r="H57">
        <f t="shared" si="0"/>
        <v>37745</v>
      </c>
      <c r="I57">
        <f t="shared" si="1"/>
        <v>2597511</v>
      </c>
    </row>
    <row r="58" spans="2:9" x14ac:dyDescent="0.25">
      <c r="B58" t="s">
        <v>22</v>
      </c>
      <c r="C58" t="str">
        <f>VLOOKUP(B58,'Regione-AreaG'!$A$2:$B$22,2,FALSE)</f>
        <v>NORD-EST</v>
      </c>
      <c r="D58">
        <v>2020</v>
      </c>
      <c r="E58">
        <v>1134535</v>
      </c>
      <c r="F58">
        <v>12421</v>
      </c>
      <c r="G58">
        <v>16014</v>
      </c>
      <c r="H58">
        <f t="shared" si="0"/>
        <v>28435</v>
      </c>
      <c r="I58">
        <f t="shared" si="1"/>
        <v>1162970</v>
      </c>
    </row>
    <row r="59" spans="2:9" x14ac:dyDescent="0.25">
      <c r="B59" t="s">
        <v>12</v>
      </c>
      <c r="C59" t="str">
        <f>VLOOKUP(B59,'Regione-AreaG'!$A$2:$B$22,2,FALSE)</f>
        <v>CENTRO</v>
      </c>
      <c r="D59">
        <v>2020</v>
      </c>
      <c r="E59">
        <v>639518</v>
      </c>
      <c r="F59">
        <v>437</v>
      </c>
      <c r="G59">
        <v>6791</v>
      </c>
      <c r="H59">
        <f t="shared" si="0"/>
        <v>7228</v>
      </c>
      <c r="I59">
        <f t="shared" si="1"/>
        <v>646746</v>
      </c>
    </row>
    <row r="60" spans="2:9" x14ac:dyDescent="0.25">
      <c r="B60" t="s">
        <v>27</v>
      </c>
      <c r="C60" t="str">
        <f>VLOOKUP(B60,'Regione-AreaG'!$A$2:$B$22,2,FALSE)</f>
        <v>NORD-OVEST</v>
      </c>
      <c r="D60">
        <v>2020</v>
      </c>
      <c r="E60">
        <v>218219</v>
      </c>
      <c r="F60">
        <v>254</v>
      </c>
      <c r="G60">
        <v>3248</v>
      </c>
      <c r="H60">
        <f t="shared" si="0"/>
        <v>3502</v>
      </c>
      <c r="I60">
        <f t="shared" si="1"/>
        <v>221721</v>
      </c>
    </row>
    <row r="61" spans="2:9" x14ac:dyDescent="0.25">
      <c r="B61" t="s">
        <v>23</v>
      </c>
      <c r="C61" t="str">
        <f>VLOOKUP(B61,'Regione-AreaG'!$A$2:$B$22,2,FALSE)</f>
        <v>NORD-EST</v>
      </c>
      <c r="D61">
        <v>2020</v>
      </c>
      <c r="E61">
        <v>3133836</v>
      </c>
      <c r="F61">
        <v>4166</v>
      </c>
      <c r="G61">
        <v>60098</v>
      </c>
      <c r="H61">
        <f t="shared" si="0"/>
        <v>64264</v>
      </c>
      <c r="I61">
        <f t="shared" si="1"/>
        <v>3198100</v>
      </c>
    </row>
    <row r="62" spans="2:9" x14ac:dyDescent="0.25">
      <c r="B62" t="s">
        <v>29</v>
      </c>
      <c r="C62" t="str">
        <f>VLOOKUP(B62,'Regione-AreaG'!$A$2:$B$22,2,FALSE)</f>
        <v>SUD</v>
      </c>
      <c r="D62">
        <v>2021</v>
      </c>
      <c r="E62">
        <v>883435</v>
      </c>
      <c r="F62">
        <v>1347</v>
      </c>
      <c r="G62">
        <v>15027</v>
      </c>
      <c r="H62">
        <f t="shared" si="0"/>
        <v>16374</v>
      </c>
      <c r="I62">
        <f t="shared" si="1"/>
        <v>899809</v>
      </c>
    </row>
    <row r="63" spans="2:9" x14ac:dyDescent="0.25">
      <c r="B63" t="s">
        <v>30</v>
      </c>
      <c r="C63" t="str">
        <f>VLOOKUP(B63,'Regione-AreaG'!$A$2:$B$22,2,FALSE)</f>
        <v>SUD</v>
      </c>
      <c r="D63">
        <v>2021</v>
      </c>
      <c r="E63">
        <v>378031</v>
      </c>
      <c r="F63">
        <v>387</v>
      </c>
      <c r="G63">
        <v>4051</v>
      </c>
      <c r="H63">
        <f t="shared" si="0"/>
        <v>4438</v>
      </c>
      <c r="I63">
        <f t="shared" si="1"/>
        <v>382469</v>
      </c>
    </row>
    <row r="64" spans="2:9" x14ac:dyDescent="0.25">
      <c r="B64" t="s">
        <v>31</v>
      </c>
      <c r="C64" t="str">
        <f>VLOOKUP(B64,'Regione-AreaG'!$A$2:$B$22,2,FALSE)</f>
        <v>SUD</v>
      </c>
      <c r="D64">
        <v>2021</v>
      </c>
      <c r="E64">
        <v>1314739</v>
      </c>
      <c r="F64">
        <v>923</v>
      </c>
      <c r="G64">
        <v>13733</v>
      </c>
      <c r="H64">
        <f t="shared" si="0"/>
        <v>14656</v>
      </c>
      <c r="I64">
        <f t="shared" si="1"/>
        <v>1329395</v>
      </c>
    </row>
    <row r="65" spans="2:9" x14ac:dyDescent="0.25">
      <c r="B65" t="s">
        <v>32</v>
      </c>
      <c r="C65" t="str">
        <f>VLOOKUP(B65,'Regione-AreaG'!$A$2:$B$22,2,FALSE)</f>
        <v>SUD</v>
      </c>
      <c r="D65">
        <v>2021</v>
      </c>
      <c r="E65">
        <v>3550163</v>
      </c>
      <c r="F65">
        <v>2945</v>
      </c>
      <c r="G65">
        <v>30541</v>
      </c>
      <c r="H65">
        <f t="shared" si="0"/>
        <v>33486</v>
      </c>
      <c r="I65">
        <f t="shared" si="1"/>
        <v>3583649</v>
      </c>
    </row>
    <row r="66" spans="2:9" x14ac:dyDescent="0.25">
      <c r="B66" t="s">
        <v>19</v>
      </c>
      <c r="C66" t="str">
        <f>VLOOKUP(B66,'Regione-AreaG'!$A$2:$B$22,2,FALSE)</f>
        <v>NORD-EST</v>
      </c>
      <c r="D66">
        <v>2021</v>
      </c>
      <c r="E66">
        <v>2832729</v>
      </c>
      <c r="F66">
        <v>7927</v>
      </c>
      <c r="G66">
        <v>92774</v>
      </c>
      <c r="H66">
        <f t="shared" si="0"/>
        <v>100701</v>
      </c>
      <c r="I66">
        <f t="shared" si="1"/>
        <v>2933430</v>
      </c>
    </row>
    <row r="67" spans="2:9" x14ac:dyDescent="0.25">
      <c r="B67" t="s">
        <v>20</v>
      </c>
      <c r="C67" t="str">
        <f>VLOOKUP(B67,'Regione-AreaG'!$A$2:$B$22,2,FALSE)</f>
        <v>NORD-EST</v>
      </c>
      <c r="D67">
        <v>2021</v>
      </c>
      <c r="E67">
        <v>782543</v>
      </c>
      <c r="F67">
        <v>2219</v>
      </c>
      <c r="G67">
        <v>23756</v>
      </c>
      <c r="H67">
        <f t="shared" ref="H67:H121" si="2">F67+G67</f>
        <v>25975</v>
      </c>
      <c r="I67">
        <f t="shared" ref="I67:I121" si="3">E67+H67</f>
        <v>808518</v>
      </c>
    </row>
    <row r="68" spans="2:9" x14ac:dyDescent="0.25">
      <c r="B68" t="s">
        <v>6</v>
      </c>
      <c r="C68" t="str">
        <f>VLOOKUP(B68,'Regione-AreaG'!$A$2:$B$22,2,FALSE)</f>
        <v>CENTRO</v>
      </c>
      <c r="D68">
        <v>2021</v>
      </c>
      <c r="E68">
        <v>3686542</v>
      </c>
      <c r="F68">
        <v>12268</v>
      </c>
      <c r="G68">
        <v>116096</v>
      </c>
      <c r="H68">
        <f t="shared" si="2"/>
        <v>128364</v>
      </c>
      <c r="I68">
        <f t="shared" si="3"/>
        <v>3814906</v>
      </c>
    </row>
    <row r="69" spans="2:9" x14ac:dyDescent="0.25">
      <c r="B69" t="s">
        <v>25</v>
      </c>
      <c r="C69" t="str">
        <f>VLOOKUP(B69,'Regione-AreaG'!$A$2:$B$22,2,FALSE)</f>
        <v>NORD-OVEST</v>
      </c>
      <c r="D69">
        <v>2021</v>
      </c>
      <c r="E69">
        <v>815385</v>
      </c>
      <c r="F69">
        <v>1634</v>
      </c>
      <c r="G69">
        <v>26799</v>
      </c>
      <c r="H69">
        <f t="shared" si="2"/>
        <v>28433</v>
      </c>
      <c r="I69">
        <f t="shared" si="3"/>
        <v>843818</v>
      </c>
    </row>
    <row r="70" spans="2:9" x14ac:dyDescent="0.25">
      <c r="B70" t="s">
        <v>26</v>
      </c>
      <c r="C70" t="str">
        <f>VLOOKUP(B70,'Regione-AreaG'!$A$2:$B$22,2,FALSE)</f>
        <v>NORD-OVEST</v>
      </c>
      <c r="D70">
        <v>2021</v>
      </c>
      <c r="E70">
        <v>5964080</v>
      </c>
      <c r="F70">
        <v>23429</v>
      </c>
      <c r="G70">
        <v>234592</v>
      </c>
      <c r="H70">
        <f t="shared" si="2"/>
        <v>258021</v>
      </c>
      <c r="I70">
        <f t="shared" si="3"/>
        <v>6222101</v>
      </c>
    </row>
    <row r="71" spans="2:9" x14ac:dyDescent="0.25">
      <c r="B71" t="s">
        <v>10</v>
      </c>
      <c r="C71" t="str">
        <f>VLOOKUP(B71,'Regione-AreaG'!$A$2:$B$22,2,FALSE)</f>
        <v>CENTRO</v>
      </c>
      <c r="D71">
        <v>2021</v>
      </c>
      <c r="E71">
        <v>1018161</v>
      </c>
      <c r="F71">
        <v>2072</v>
      </c>
      <c r="G71">
        <v>19586</v>
      </c>
      <c r="H71">
        <f t="shared" si="2"/>
        <v>21658</v>
      </c>
      <c r="I71">
        <f t="shared" si="3"/>
        <v>1039819</v>
      </c>
    </row>
    <row r="72" spans="2:9" x14ac:dyDescent="0.25">
      <c r="B72" t="s">
        <v>33</v>
      </c>
      <c r="C72" t="str">
        <f>VLOOKUP(B72,'Regione-AreaG'!$A$2:$B$22,2,FALSE)</f>
        <v>SUD</v>
      </c>
      <c r="D72">
        <v>2021</v>
      </c>
      <c r="E72">
        <v>213085</v>
      </c>
      <c r="F72">
        <v>168</v>
      </c>
      <c r="G72">
        <v>2130</v>
      </c>
      <c r="H72">
        <f t="shared" si="2"/>
        <v>2298</v>
      </c>
      <c r="I72">
        <f t="shared" si="3"/>
        <v>215383</v>
      </c>
    </row>
    <row r="73" spans="2:9" x14ac:dyDescent="0.25">
      <c r="B73" t="s">
        <v>21</v>
      </c>
      <c r="C73" t="str">
        <f>VLOOKUP(B73,'Regione-AreaG'!$A$2:$B$22,2,FALSE)</f>
        <v>NORD-OVEST</v>
      </c>
      <c r="D73">
        <v>2021</v>
      </c>
      <c r="E73">
        <v>2782912</v>
      </c>
      <c r="F73">
        <v>8652</v>
      </c>
      <c r="G73">
        <v>86886</v>
      </c>
      <c r="H73">
        <f t="shared" si="2"/>
        <v>95538</v>
      </c>
      <c r="I73">
        <f t="shared" si="3"/>
        <v>2878450</v>
      </c>
    </row>
    <row r="74" spans="2:9" x14ac:dyDescent="0.25">
      <c r="B74" t="s">
        <v>34</v>
      </c>
      <c r="C74" t="str">
        <f>VLOOKUP(B74,'Regione-AreaG'!$A$2:$B$22,2,FALSE)</f>
        <v>SUD</v>
      </c>
      <c r="D74">
        <v>2021</v>
      </c>
      <c r="E74">
        <v>2406087</v>
      </c>
      <c r="F74">
        <v>2285</v>
      </c>
      <c r="G74">
        <v>27278</v>
      </c>
      <c r="H74">
        <f t="shared" si="2"/>
        <v>29563</v>
      </c>
      <c r="I74">
        <f t="shared" si="3"/>
        <v>2435650</v>
      </c>
    </row>
    <row r="75" spans="2:9" x14ac:dyDescent="0.25">
      <c r="B75" t="s">
        <v>14</v>
      </c>
      <c r="C75" t="str">
        <f>VLOOKUP(B75,'Regione-AreaG'!$A$2:$B$22,2,FALSE)</f>
        <v>ISOLE</v>
      </c>
      <c r="D75">
        <v>2021</v>
      </c>
      <c r="E75">
        <v>1073654</v>
      </c>
      <c r="F75">
        <v>1653</v>
      </c>
      <c r="G75">
        <v>14590</v>
      </c>
      <c r="H75">
        <f t="shared" si="2"/>
        <v>16243</v>
      </c>
      <c r="I75">
        <f t="shared" si="3"/>
        <v>1089897</v>
      </c>
    </row>
    <row r="76" spans="2:9" x14ac:dyDescent="0.25">
      <c r="B76" t="s">
        <v>15</v>
      </c>
      <c r="C76" t="str">
        <f>VLOOKUP(B76,'Regione-AreaG'!$A$2:$B$22,2,FALSE)</f>
        <v>ISOLE</v>
      </c>
      <c r="D76">
        <v>2021</v>
      </c>
      <c r="E76">
        <v>3380734</v>
      </c>
      <c r="F76">
        <v>3096</v>
      </c>
      <c r="G76">
        <v>34200</v>
      </c>
      <c r="H76">
        <f t="shared" si="2"/>
        <v>37296</v>
      </c>
      <c r="I76">
        <f t="shared" si="3"/>
        <v>3418030</v>
      </c>
    </row>
    <row r="77" spans="2:9" x14ac:dyDescent="0.25">
      <c r="B77" t="s">
        <v>11</v>
      </c>
      <c r="C77" t="str">
        <f>VLOOKUP(B77,'Regione-AreaG'!$A$2:$B$22,2,FALSE)</f>
        <v>CENTRO</v>
      </c>
      <c r="D77">
        <v>2021</v>
      </c>
      <c r="E77">
        <v>2507327</v>
      </c>
      <c r="F77">
        <v>10482</v>
      </c>
      <c r="G77">
        <v>83892</v>
      </c>
      <c r="H77">
        <f t="shared" si="2"/>
        <v>94374</v>
      </c>
      <c r="I77">
        <f t="shared" si="3"/>
        <v>2601701</v>
      </c>
    </row>
    <row r="78" spans="2:9" x14ac:dyDescent="0.25">
      <c r="B78" t="s">
        <v>22</v>
      </c>
      <c r="C78" t="str">
        <f>VLOOKUP(B78,'Regione-AreaG'!$A$2:$B$22,2,FALSE)</f>
        <v>NORD-EST</v>
      </c>
      <c r="D78">
        <v>2021</v>
      </c>
      <c r="E78">
        <v>1116121</v>
      </c>
      <c r="F78">
        <v>23274</v>
      </c>
      <c r="G78">
        <v>75169</v>
      </c>
      <c r="H78">
        <f t="shared" si="2"/>
        <v>98443</v>
      </c>
      <c r="I78">
        <f t="shared" si="3"/>
        <v>1214564</v>
      </c>
    </row>
    <row r="79" spans="2:9" x14ac:dyDescent="0.25">
      <c r="B79" t="s">
        <v>12</v>
      </c>
      <c r="C79" t="str">
        <f>VLOOKUP(B79,'Regione-AreaG'!$A$2:$B$22,2,FALSE)</f>
        <v>CENTRO</v>
      </c>
      <c r="D79">
        <v>2021</v>
      </c>
      <c r="E79">
        <v>632130</v>
      </c>
      <c r="F79">
        <v>1086</v>
      </c>
      <c r="G79">
        <v>11967</v>
      </c>
      <c r="H79">
        <f t="shared" si="2"/>
        <v>13053</v>
      </c>
      <c r="I79">
        <f t="shared" si="3"/>
        <v>645183</v>
      </c>
    </row>
    <row r="80" spans="2:9" x14ac:dyDescent="0.25">
      <c r="B80" t="s">
        <v>27</v>
      </c>
      <c r="C80" t="str">
        <f>VLOOKUP(B80,'Regione-AreaG'!$A$2:$B$22,2,FALSE)</f>
        <v>NORD-OVEST</v>
      </c>
      <c r="D80">
        <v>2021</v>
      </c>
      <c r="E80">
        <v>227640</v>
      </c>
      <c r="F80">
        <v>1640</v>
      </c>
      <c r="G80">
        <v>20096</v>
      </c>
      <c r="H80">
        <f t="shared" si="2"/>
        <v>21736</v>
      </c>
      <c r="I80">
        <f t="shared" si="3"/>
        <v>249376</v>
      </c>
    </row>
    <row r="81" spans="2:9" x14ac:dyDescent="0.25">
      <c r="B81" t="s">
        <v>23</v>
      </c>
      <c r="C81" t="str">
        <f>VLOOKUP(B81,'Regione-AreaG'!$A$2:$B$22,2,FALSE)</f>
        <v>NORD-EST</v>
      </c>
      <c r="D81">
        <v>2021</v>
      </c>
      <c r="E81">
        <v>3091528</v>
      </c>
      <c r="F81">
        <v>10547</v>
      </c>
      <c r="G81">
        <v>98331</v>
      </c>
      <c r="H81">
        <f t="shared" si="2"/>
        <v>108878</v>
      </c>
      <c r="I81">
        <f t="shared" si="3"/>
        <v>3200406</v>
      </c>
    </row>
    <row r="82" spans="2:9" x14ac:dyDescent="0.25">
      <c r="B82" t="s">
        <v>29</v>
      </c>
      <c r="C82" t="str">
        <f>VLOOKUP(B82,'Regione-AreaG'!$A$2:$B$22,2,FALSE)</f>
        <v>SUD</v>
      </c>
      <c r="D82">
        <v>2022</v>
      </c>
      <c r="E82">
        <v>879012</v>
      </c>
      <c r="F82">
        <v>2012</v>
      </c>
      <c r="G82">
        <v>22057</v>
      </c>
      <c r="H82">
        <f t="shared" si="2"/>
        <v>24069</v>
      </c>
      <c r="I82">
        <f t="shared" si="3"/>
        <v>903081</v>
      </c>
    </row>
    <row r="83" spans="2:9" x14ac:dyDescent="0.25">
      <c r="B83" t="s">
        <v>30</v>
      </c>
      <c r="C83" t="str">
        <f>VLOOKUP(B83,'Regione-AreaG'!$A$2:$B$22,2,FALSE)</f>
        <v>SUD</v>
      </c>
      <c r="D83">
        <v>2022</v>
      </c>
      <c r="E83">
        <v>376948</v>
      </c>
      <c r="F83">
        <v>486</v>
      </c>
      <c r="G83">
        <v>5871</v>
      </c>
      <c r="H83">
        <f t="shared" si="2"/>
        <v>6357</v>
      </c>
      <c r="I83">
        <f t="shared" si="3"/>
        <v>383305</v>
      </c>
    </row>
    <row r="84" spans="2:9" x14ac:dyDescent="0.25">
      <c r="B84" t="s">
        <v>31</v>
      </c>
      <c r="C84" t="str">
        <f>VLOOKUP(B84,'Regione-AreaG'!$A$2:$B$22,2,FALSE)</f>
        <v>SUD</v>
      </c>
      <c r="D84">
        <v>2022</v>
      </c>
      <c r="E84">
        <v>1315588</v>
      </c>
      <c r="F84">
        <v>1366</v>
      </c>
      <c r="G84">
        <v>21167</v>
      </c>
      <c r="H84">
        <f t="shared" si="2"/>
        <v>22533</v>
      </c>
      <c r="I84">
        <f t="shared" si="3"/>
        <v>1338121</v>
      </c>
    </row>
    <row r="85" spans="2:9" x14ac:dyDescent="0.25">
      <c r="B85" t="s">
        <v>32</v>
      </c>
      <c r="C85" t="str">
        <f>VLOOKUP(B85,'Regione-AreaG'!$A$2:$B$22,2,FALSE)</f>
        <v>SUD</v>
      </c>
      <c r="D85">
        <v>2022</v>
      </c>
      <c r="E85">
        <v>3561284</v>
      </c>
      <c r="F85">
        <v>4438</v>
      </c>
      <c r="G85">
        <v>47156</v>
      </c>
      <c r="H85">
        <f t="shared" si="2"/>
        <v>51594</v>
      </c>
      <c r="I85">
        <f t="shared" si="3"/>
        <v>3612878</v>
      </c>
    </row>
    <row r="86" spans="2:9" x14ac:dyDescent="0.25">
      <c r="B86" t="s">
        <v>19</v>
      </c>
      <c r="C86" t="str">
        <f>VLOOKUP(B86,'Regione-AreaG'!$A$2:$B$22,2,FALSE)</f>
        <v>NORD-EST</v>
      </c>
      <c r="D86">
        <v>2022</v>
      </c>
      <c r="E86">
        <v>2821053</v>
      </c>
      <c r="F86">
        <v>10707</v>
      </c>
      <c r="G86">
        <v>129615</v>
      </c>
      <c r="H86">
        <f t="shared" si="2"/>
        <v>140322</v>
      </c>
      <c r="I86">
        <f t="shared" si="3"/>
        <v>2961375</v>
      </c>
    </row>
    <row r="87" spans="2:9" x14ac:dyDescent="0.25">
      <c r="B87" t="s">
        <v>20</v>
      </c>
      <c r="C87" t="str">
        <f>VLOOKUP(B87,'Regione-AreaG'!$A$2:$B$22,2,FALSE)</f>
        <v>NORD-EST</v>
      </c>
      <c r="D87">
        <v>2022</v>
      </c>
      <c r="E87">
        <v>777987</v>
      </c>
      <c r="F87">
        <v>2798</v>
      </c>
      <c r="G87">
        <v>31718</v>
      </c>
      <c r="H87">
        <f t="shared" si="2"/>
        <v>34516</v>
      </c>
      <c r="I87">
        <f t="shared" si="3"/>
        <v>812503</v>
      </c>
    </row>
    <row r="88" spans="2:9" x14ac:dyDescent="0.25">
      <c r="B88" t="s">
        <v>6</v>
      </c>
      <c r="C88" t="str">
        <f>VLOOKUP(B88,'Regione-AreaG'!$A$2:$B$22,2,FALSE)</f>
        <v>CENTRO</v>
      </c>
      <c r="D88">
        <v>2022</v>
      </c>
      <c r="E88">
        <v>3666033</v>
      </c>
      <c r="F88">
        <v>17604</v>
      </c>
      <c r="G88">
        <v>173753</v>
      </c>
      <c r="H88">
        <f t="shared" si="2"/>
        <v>191357</v>
      </c>
      <c r="I88">
        <f t="shared" si="3"/>
        <v>3857390</v>
      </c>
    </row>
    <row r="89" spans="2:9" x14ac:dyDescent="0.25">
      <c r="B89" t="s">
        <v>25</v>
      </c>
      <c r="C89" t="str">
        <f>VLOOKUP(B89,'Regione-AreaG'!$A$2:$B$22,2,FALSE)</f>
        <v>NORD-OVEST</v>
      </c>
      <c r="D89">
        <v>2022</v>
      </c>
      <c r="E89">
        <v>802549</v>
      </c>
      <c r="F89">
        <v>2166</v>
      </c>
      <c r="G89">
        <v>38427</v>
      </c>
      <c r="H89">
        <f t="shared" si="2"/>
        <v>40593</v>
      </c>
      <c r="I89">
        <f t="shared" si="3"/>
        <v>843142</v>
      </c>
    </row>
    <row r="90" spans="2:9" x14ac:dyDescent="0.25">
      <c r="B90" t="s">
        <v>26</v>
      </c>
      <c r="C90" t="str">
        <f>VLOOKUP(B90,'Regione-AreaG'!$A$2:$B$22,2,FALSE)</f>
        <v>NORD-OVEST</v>
      </c>
      <c r="D90">
        <v>2022</v>
      </c>
      <c r="E90">
        <v>5913400</v>
      </c>
      <c r="F90">
        <v>31429</v>
      </c>
      <c r="G90">
        <v>327358</v>
      </c>
      <c r="H90">
        <f t="shared" si="2"/>
        <v>358787</v>
      </c>
      <c r="I90">
        <f t="shared" si="3"/>
        <v>6272187</v>
      </c>
    </row>
    <row r="91" spans="2:9" x14ac:dyDescent="0.25">
      <c r="B91" t="s">
        <v>10</v>
      </c>
      <c r="C91" t="str">
        <f>VLOOKUP(B91,'Regione-AreaG'!$A$2:$B$22,2,FALSE)</f>
        <v>CENTRO</v>
      </c>
      <c r="D91">
        <v>2022</v>
      </c>
      <c r="E91">
        <v>1011709</v>
      </c>
      <c r="F91">
        <v>2894</v>
      </c>
      <c r="G91">
        <v>28557</v>
      </c>
      <c r="H91">
        <f t="shared" si="2"/>
        <v>31451</v>
      </c>
      <c r="I91">
        <f t="shared" si="3"/>
        <v>1043160</v>
      </c>
    </row>
    <row r="92" spans="2:9" x14ac:dyDescent="0.25">
      <c r="B92" t="s">
        <v>33</v>
      </c>
      <c r="C92" t="str">
        <f>VLOOKUP(B92,'Regione-AreaG'!$A$2:$B$22,2,FALSE)</f>
        <v>SUD</v>
      </c>
      <c r="D92">
        <v>2022</v>
      </c>
      <c r="E92">
        <v>211638</v>
      </c>
      <c r="F92">
        <v>279</v>
      </c>
      <c r="G92">
        <v>3126</v>
      </c>
      <c r="H92">
        <f t="shared" si="2"/>
        <v>3405</v>
      </c>
      <c r="I92">
        <f t="shared" si="3"/>
        <v>215043</v>
      </c>
    </row>
    <row r="93" spans="2:9" x14ac:dyDescent="0.25">
      <c r="B93" t="s">
        <v>21</v>
      </c>
      <c r="C93" t="str">
        <f>VLOOKUP(B93,'Regione-AreaG'!$A$2:$B$22,2,FALSE)</f>
        <v>NORD-OVEST</v>
      </c>
      <c r="D93">
        <v>2022</v>
      </c>
      <c r="E93">
        <v>2764476</v>
      </c>
      <c r="F93">
        <v>10360</v>
      </c>
      <c r="G93">
        <v>125613</v>
      </c>
      <c r="H93">
        <f t="shared" si="2"/>
        <v>135973</v>
      </c>
      <c r="I93">
        <f t="shared" si="3"/>
        <v>2900449</v>
      </c>
    </row>
    <row r="94" spans="2:9" x14ac:dyDescent="0.25">
      <c r="B94" t="s">
        <v>34</v>
      </c>
      <c r="C94" t="str">
        <f>VLOOKUP(B94,'Regione-AreaG'!$A$2:$B$22,2,FALSE)</f>
        <v>SUD</v>
      </c>
      <c r="D94">
        <v>2022</v>
      </c>
      <c r="E94">
        <v>2407911</v>
      </c>
      <c r="F94">
        <v>3212</v>
      </c>
      <c r="G94">
        <v>40188</v>
      </c>
      <c r="H94">
        <f t="shared" si="2"/>
        <v>43400</v>
      </c>
      <c r="I94">
        <f t="shared" si="3"/>
        <v>2451311</v>
      </c>
    </row>
    <row r="95" spans="2:9" x14ac:dyDescent="0.25">
      <c r="B95" t="s">
        <v>14</v>
      </c>
      <c r="C95" t="str">
        <f>VLOOKUP(B95,'Regione-AreaG'!$A$2:$B$22,2,FALSE)</f>
        <v>ISOLE</v>
      </c>
      <c r="D95">
        <v>2022</v>
      </c>
      <c r="E95">
        <v>1073302</v>
      </c>
      <c r="F95">
        <v>2309</v>
      </c>
      <c r="G95">
        <v>22171</v>
      </c>
      <c r="H95">
        <f t="shared" si="2"/>
        <v>24480</v>
      </c>
      <c r="I95">
        <f t="shared" si="3"/>
        <v>1097782</v>
      </c>
    </row>
    <row r="96" spans="2:9" x14ac:dyDescent="0.25">
      <c r="B96" t="s">
        <v>15</v>
      </c>
      <c r="C96" t="str">
        <f>VLOOKUP(B96,'Regione-AreaG'!$A$2:$B$22,2,FALSE)</f>
        <v>ISOLE</v>
      </c>
      <c r="D96">
        <v>2022</v>
      </c>
      <c r="E96">
        <v>3380738</v>
      </c>
      <c r="F96">
        <v>4795</v>
      </c>
      <c r="G96">
        <v>52545</v>
      </c>
      <c r="H96">
        <f t="shared" si="2"/>
        <v>57340</v>
      </c>
      <c r="I96">
        <f t="shared" si="3"/>
        <v>3438078</v>
      </c>
    </row>
    <row r="97" spans="2:9" x14ac:dyDescent="0.25">
      <c r="B97" t="s">
        <v>11</v>
      </c>
      <c r="C97" t="str">
        <f>VLOOKUP(B97,'Regione-AreaG'!$A$2:$B$22,2,FALSE)</f>
        <v>CENTRO</v>
      </c>
      <c r="D97">
        <v>2022</v>
      </c>
      <c r="E97">
        <v>2479654</v>
      </c>
      <c r="F97">
        <v>15373</v>
      </c>
      <c r="G97">
        <v>139895</v>
      </c>
      <c r="H97">
        <f t="shared" si="2"/>
        <v>155268</v>
      </c>
      <c r="I97">
        <f t="shared" si="3"/>
        <v>2634922</v>
      </c>
    </row>
    <row r="98" spans="2:9" x14ac:dyDescent="0.25">
      <c r="B98" t="s">
        <v>22</v>
      </c>
      <c r="C98" t="str">
        <f>VLOOKUP(B98,'Regione-AreaG'!$A$2:$B$22,2,FALSE)</f>
        <v>NORD-EST</v>
      </c>
      <c r="D98">
        <v>2022</v>
      </c>
      <c r="E98">
        <v>1106746</v>
      </c>
      <c r="F98">
        <v>27420</v>
      </c>
      <c r="G98">
        <v>142212</v>
      </c>
      <c r="H98">
        <f t="shared" si="2"/>
        <v>169632</v>
      </c>
      <c r="I98">
        <f t="shared" si="3"/>
        <v>1276378</v>
      </c>
    </row>
    <row r="99" spans="2:9" x14ac:dyDescent="0.25">
      <c r="B99" t="s">
        <v>12</v>
      </c>
      <c r="C99" t="str">
        <f>VLOOKUP(B99,'Regione-AreaG'!$A$2:$B$22,2,FALSE)</f>
        <v>CENTRO</v>
      </c>
      <c r="D99">
        <v>2022</v>
      </c>
      <c r="E99">
        <v>627762</v>
      </c>
      <c r="F99">
        <v>1567</v>
      </c>
      <c r="G99">
        <v>16978</v>
      </c>
      <c r="H99">
        <f t="shared" si="2"/>
        <v>18545</v>
      </c>
      <c r="I99">
        <f t="shared" si="3"/>
        <v>646307</v>
      </c>
    </row>
    <row r="100" spans="2:9" x14ac:dyDescent="0.25">
      <c r="B100" t="s">
        <v>27</v>
      </c>
      <c r="C100" t="str">
        <f>VLOOKUP(B100,'Regione-AreaG'!$A$2:$B$22,2,FALSE)</f>
        <v>NORD-OVEST</v>
      </c>
      <c r="D100">
        <v>2022</v>
      </c>
      <c r="E100">
        <v>231840</v>
      </c>
      <c r="F100">
        <v>3331</v>
      </c>
      <c r="G100">
        <v>52780</v>
      </c>
      <c r="H100">
        <f t="shared" si="2"/>
        <v>56111</v>
      </c>
      <c r="I100">
        <f t="shared" si="3"/>
        <v>287951</v>
      </c>
    </row>
    <row r="101" spans="2:9" x14ac:dyDescent="0.25">
      <c r="B101" t="s">
        <v>23</v>
      </c>
      <c r="C101" t="str">
        <f>VLOOKUP(B101,'Regione-AreaG'!$A$2:$B$22,2,FALSE)</f>
        <v>NORD-EST</v>
      </c>
      <c r="D101">
        <v>2022</v>
      </c>
      <c r="E101">
        <v>3072675</v>
      </c>
      <c r="F101">
        <v>13585</v>
      </c>
      <c r="G101">
        <v>135433</v>
      </c>
      <c r="H101">
        <f t="shared" si="2"/>
        <v>149018</v>
      </c>
      <c r="I101">
        <f t="shared" si="3"/>
        <v>3221693</v>
      </c>
    </row>
    <row r="102" spans="2:9" x14ac:dyDescent="0.25">
      <c r="B102" t="s">
        <v>29</v>
      </c>
      <c r="C102" t="str">
        <f>VLOOKUP(B102,'Regione-AreaG'!$A$2:$B$22,2,FALSE)</f>
        <v>SUD</v>
      </c>
      <c r="D102">
        <v>2023</v>
      </c>
      <c r="E102">
        <v>879547</v>
      </c>
      <c r="F102">
        <v>2995</v>
      </c>
      <c r="G102">
        <v>31160</v>
      </c>
      <c r="H102">
        <f t="shared" si="2"/>
        <v>34155</v>
      </c>
      <c r="I102">
        <f t="shared" si="3"/>
        <v>913702</v>
      </c>
    </row>
    <row r="103" spans="2:9" x14ac:dyDescent="0.25">
      <c r="B103" t="s">
        <v>30</v>
      </c>
      <c r="C103" t="str">
        <f>VLOOKUP(B103,'Regione-AreaG'!$A$2:$B$22,2,FALSE)</f>
        <v>SUD</v>
      </c>
      <c r="D103">
        <v>2023</v>
      </c>
      <c r="E103">
        <v>377865</v>
      </c>
      <c r="F103">
        <v>726</v>
      </c>
      <c r="G103">
        <v>8317</v>
      </c>
      <c r="H103">
        <f t="shared" si="2"/>
        <v>9043</v>
      </c>
      <c r="I103">
        <f t="shared" si="3"/>
        <v>386908</v>
      </c>
    </row>
    <row r="104" spans="2:9" x14ac:dyDescent="0.25">
      <c r="B104" t="s">
        <v>31</v>
      </c>
      <c r="C104" t="str">
        <f>VLOOKUP(B104,'Regione-AreaG'!$A$2:$B$22,2,FALSE)</f>
        <v>SUD</v>
      </c>
      <c r="D104">
        <v>2023</v>
      </c>
      <c r="E104">
        <v>1324468</v>
      </c>
      <c r="F104">
        <v>2021</v>
      </c>
      <c r="G104">
        <v>30663</v>
      </c>
      <c r="H104">
        <f t="shared" si="2"/>
        <v>32684</v>
      </c>
      <c r="I104">
        <f t="shared" si="3"/>
        <v>1357152</v>
      </c>
    </row>
    <row r="105" spans="2:9" x14ac:dyDescent="0.25">
      <c r="B105" t="s">
        <v>32</v>
      </c>
      <c r="C105" t="str">
        <f>VLOOKUP(B105,'Regione-AreaG'!$A$2:$B$22,2,FALSE)</f>
        <v>SUD</v>
      </c>
      <c r="D105">
        <v>2023</v>
      </c>
      <c r="E105">
        <v>3597147</v>
      </c>
      <c r="F105">
        <v>6689</v>
      </c>
      <c r="G105">
        <v>68936</v>
      </c>
      <c r="H105">
        <f t="shared" si="2"/>
        <v>75625</v>
      </c>
      <c r="I105">
        <f t="shared" si="3"/>
        <v>3672772</v>
      </c>
    </row>
    <row r="106" spans="2:9" x14ac:dyDescent="0.25">
      <c r="B106" t="s">
        <v>19</v>
      </c>
      <c r="C106" t="str">
        <f>VLOOKUP(B106,'Regione-AreaG'!$A$2:$B$22,2,FALSE)</f>
        <v>NORD-EST</v>
      </c>
      <c r="D106">
        <v>2023</v>
      </c>
      <c r="E106">
        <v>2830967</v>
      </c>
      <c r="F106">
        <v>15617</v>
      </c>
      <c r="G106">
        <v>184845</v>
      </c>
      <c r="H106">
        <f t="shared" si="2"/>
        <v>200462</v>
      </c>
      <c r="I106">
        <f t="shared" si="3"/>
        <v>3031429</v>
      </c>
    </row>
    <row r="107" spans="2:9" x14ac:dyDescent="0.25">
      <c r="B107" t="s">
        <v>20</v>
      </c>
      <c r="C107" t="str">
        <f>VLOOKUP(B107,'Regione-AreaG'!$A$2:$B$22,2,FALSE)</f>
        <v>NORD-EST</v>
      </c>
      <c r="D107">
        <v>2023</v>
      </c>
      <c r="E107">
        <v>776367</v>
      </c>
      <c r="F107">
        <v>3632</v>
      </c>
      <c r="G107">
        <v>41676</v>
      </c>
      <c r="H107">
        <f t="shared" si="2"/>
        <v>45308</v>
      </c>
      <c r="I107">
        <f t="shared" si="3"/>
        <v>821675</v>
      </c>
    </row>
    <row r="108" spans="2:9" x14ac:dyDescent="0.25">
      <c r="B108" t="s">
        <v>6</v>
      </c>
      <c r="C108" t="str">
        <f>VLOOKUP(B108,'Regione-AreaG'!$A$2:$B$22,2,FALSE)</f>
        <v>CENTRO</v>
      </c>
      <c r="D108">
        <v>2023</v>
      </c>
      <c r="E108">
        <v>3663797</v>
      </c>
      <c r="F108">
        <v>24824</v>
      </c>
      <c r="G108">
        <v>248440</v>
      </c>
      <c r="H108">
        <f t="shared" si="2"/>
        <v>273264</v>
      </c>
      <c r="I108">
        <f t="shared" si="3"/>
        <v>3937061</v>
      </c>
    </row>
    <row r="109" spans="2:9" x14ac:dyDescent="0.25">
      <c r="B109" t="s">
        <v>25</v>
      </c>
      <c r="C109" t="str">
        <f>VLOOKUP(B109,'Regione-AreaG'!$A$2:$B$22,2,FALSE)</f>
        <v>NORD-OVEST</v>
      </c>
      <c r="D109">
        <v>2023</v>
      </c>
      <c r="E109">
        <v>791435</v>
      </c>
      <c r="F109">
        <v>3012</v>
      </c>
      <c r="G109">
        <v>53245</v>
      </c>
      <c r="H109">
        <f t="shared" si="2"/>
        <v>56257</v>
      </c>
      <c r="I109">
        <f t="shared" si="3"/>
        <v>847692</v>
      </c>
    </row>
    <row r="110" spans="2:9" x14ac:dyDescent="0.25">
      <c r="B110" t="s">
        <v>26</v>
      </c>
      <c r="C110" t="str">
        <f>VLOOKUP(B110,'Regione-AreaG'!$A$2:$B$22,2,FALSE)</f>
        <v>NORD-OVEST</v>
      </c>
      <c r="D110">
        <v>2023</v>
      </c>
      <c r="E110">
        <v>5885783</v>
      </c>
      <c r="F110">
        <v>44305</v>
      </c>
      <c r="G110">
        <v>444816</v>
      </c>
      <c r="H110">
        <f t="shared" si="2"/>
        <v>489121</v>
      </c>
      <c r="I110">
        <f t="shared" si="3"/>
        <v>6374904</v>
      </c>
    </row>
    <row r="111" spans="2:9" x14ac:dyDescent="0.25">
      <c r="B111" t="s">
        <v>10</v>
      </c>
      <c r="C111" t="str">
        <f>VLOOKUP(B111,'Regione-AreaG'!$A$2:$B$22,2,FALSE)</f>
        <v>CENTRO</v>
      </c>
      <c r="D111">
        <v>2023</v>
      </c>
      <c r="E111">
        <v>1011777</v>
      </c>
      <c r="F111">
        <v>4031</v>
      </c>
      <c r="G111">
        <v>38934</v>
      </c>
      <c r="H111">
        <f t="shared" si="2"/>
        <v>42965</v>
      </c>
      <c r="I111">
        <f t="shared" si="3"/>
        <v>1054742</v>
      </c>
    </row>
    <row r="112" spans="2:9" x14ac:dyDescent="0.25">
      <c r="B112" t="s">
        <v>33</v>
      </c>
      <c r="C112" t="str">
        <f>VLOOKUP(B112,'Regione-AreaG'!$A$2:$B$22,2,FALSE)</f>
        <v>SUD</v>
      </c>
      <c r="D112">
        <v>2023</v>
      </c>
      <c r="E112">
        <v>212728</v>
      </c>
      <c r="F112">
        <v>418</v>
      </c>
      <c r="G112">
        <v>4475</v>
      </c>
      <c r="H112">
        <f t="shared" si="2"/>
        <v>4893</v>
      </c>
      <c r="I112">
        <f t="shared" si="3"/>
        <v>217621</v>
      </c>
    </row>
    <row r="113" spans="2:9" x14ac:dyDescent="0.25">
      <c r="B113" t="s">
        <v>21</v>
      </c>
      <c r="C113" t="str">
        <f>VLOOKUP(B113,'Regione-AreaG'!$A$2:$B$22,2,FALSE)</f>
        <v>NORD-OVEST</v>
      </c>
      <c r="D113">
        <v>2023</v>
      </c>
      <c r="E113">
        <v>2777705</v>
      </c>
      <c r="F113">
        <v>14582</v>
      </c>
      <c r="G113">
        <v>204834</v>
      </c>
      <c r="H113">
        <f t="shared" si="2"/>
        <v>219416</v>
      </c>
      <c r="I113">
        <f t="shared" si="3"/>
        <v>2997121</v>
      </c>
    </row>
    <row r="114" spans="2:9" x14ac:dyDescent="0.25">
      <c r="B114" t="s">
        <v>34</v>
      </c>
      <c r="C114" t="str">
        <f>VLOOKUP(B114,'Regione-AreaG'!$A$2:$B$22,2,FALSE)</f>
        <v>SUD</v>
      </c>
      <c r="D114">
        <v>2023</v>
      </c>
      <c r="E114">
        <v>2425764</v>
      </c>
      <c r="F114">
        <v>4701</v>
      </c>
      <c r="G114">
        <v>56572</v>
      </c>
      <c r="H114">
        <f t="shared" si="2"/>
        <v>61273</v>
      </c>
      <c r="I114">
        <f t="shared" si="3"/>
        <v>2487037</v>
      </c>
    </row>
    <row r="115" spans="2:9" x14ac:dyDescent="0.25">
      <c r="B115" t="s">
        <v>14</v>
      </c>
      <c r="C115" t="str">
        <f>VLOOKUP(B115,'Regione-AreaG'!$A$2:$B$22,2,FALSE)</f>
        <v>ISOLE</v>
      </c>
      <c r="D115">
        <v>2023</v>
      </c>
      <c r="E115">
        <v>1077299</v>
      </c>
      <c r="F115">
        <v>2997</v>
      </c>
      <c r="G115">
        <v>31415</v>
      </c>
      <c r="H115">
        <f t="shared" si="2"/>
        <v>34412</v>
      </c>
      <c r="I115">
        <f t="shared" si="3"/>
        <v>1111711</v>
      </c>
    </row>
    <row r="116" spans="2:9" x14ac:dyDescent="0.25">
      <c r="B116" t="s">
        <v>15</v>
      </c>
      <c r="C116" t="str">
        <f>VLOOKUP(B116,'Regione-AreaG'!$A$2:$B$22,2,FALSE)</f>
        <v>ISOLE</v>
      </c>
      <c r="D116">
        <v>2023</v>
      </c>
      <c r="E116">
        <v>3391908</v>
      </c>
      <c r="F116">
        <v>6902</v>
      </c>
      <c r="G116">
        <v>74329</v>
      </c>
      <c r="H116">
        <f t="shared" si="2"/>
        <v>81231</v>
      </c>
      <c r="I116">
        <f t="shared" si="3"/>
        <v>3473139</v>
      </c>
    </row>
    <row r="117" spans="2:9" x14ac:dyDescent="0.25">
      <c r="B117" t="s">
        <v>11</v>
      </c>
      <c r="C117" t="str">
        <f>VLOOKUP(B117,'Regione-AreaG'!$A$2:$B$22,2,FALSE)</f>
        <v>CENTRO</v>
      </c>
      <c r="D117">
        <v>2023</v>
      </c>
      <c r="E117">
        <v>2457608</v>
      </c>
      <c r="F117">
        <v>21247</v>
      </c>
      <c r="G117">
        <v>215093</v>
      </c>
      <c r="H117">
        <f t="shared" si="2"/>
        <v>236340</v>
      </c>
      <c r="I117">
        <f t="shared" si="3"/>
        <v>2693948</v>
      </c>
    </row>
    <row r="118" spans="2:9" x14ac:dyDescent="0.25">
      <c r="B118" t="s">
        <v>22</v>
      </c>
      <c r="C118" t="str">
        <f>VLOOKUP(B118,'Regione-AreaG'!$A$2:$B$22,2,FALSE)</f>
        <v>NORD-EST</v>
      </c>
      <c r="D118">
        <v>2023</v>
      </c>
      <c r="E118">
        <v>1080277</v>
      </c>
      <c r="F118">
        <v>35746</v>
      </c>
      <c r="G118">
        <v>204695</v>
      </c>
      <c r="H118">
        <f t="shared" si="2"/>
        <v>240441</v>
      </c>
      <c r="I118">
        <f t="shared" si="3"/>
        <v>1320718</v>
      </c>
    </row>
    <row r="119" spans="2:9" x14ac:dyDescent="0.25">
      <c r="B119" t="s">
        <v>12</v>
      </c>
      <c r="C119" t="str">
        <f>VLOOKUP(B119,'Regione-AreaG'!$A$2:$B$22,2,FALSE)</f>
        <v>CENTRO</v>
      </c>
      <c r="D119">
        <v>2023</v>
      </c>
      <c r="E119">
        <v>627608</v>
      </c>
      <c r="F119">
        <v>2113</v>
      </c>
      <c r="G119">
        <v>23050</v>
      </c>
      <c r="H119">
        <f t="shared" si="2"/>
        <v>25163</v>
      </c>
      <c r="I119">
        <f t="shared" si="3"/>
        <v>652771</v>
      </c>
    </row>
    <row r="120" spans="2:9" x14ac:dyDescent="0.25">
      <c r="B120" t="s">
        <v>27</v>
      </c>
      <c r="C120" t="str">
        <f>VLOOKUP(B120,'Regione-AreaG'!$A$2:$B$22,2,FALSE)</f>
        <v>NORD-OVEST</v>
      </c>
      <c r="D120">
        <v>2023</v>
      </c>
      <c r="E120">
        <v>214999</v>
      </c>
      <c r="F120">
        <v>4343</v>
      </c>
      <c r="G120">
        <v>62677</v>
      </c>
      <c r="H120">
        <f t="shared" si="2"/>
        <v>67020</v>
      </c>
      <c r="I120">
        <f t="shared" si="3"/>
        <v>282019</v>
      </c>
    </row>
    <row r="121" spans="2:9" x14ac:dyDescent="0.25">
      <c r="B121" t="s">
        <v>23</v>
      </c>
      <c r="C121" t="str">
        <f>VLOOKUP(B121,'Regione-AreaG'!$A$2:$B$22,2,FALSE)</f>
        <v>NORD-EST</v>
      </c>
      <c r="D121">
        <v>2023</v>
      </c>
      <c r="E121">
        <v>3062838</v>
      </c>
      <c r="F121">
        <v>18639</v>
      </c>
      <c r="G121">
        <v>183762</v>
      </c>
      <c r="H121">
        <f t="shared" si="2"/>
        <v>202401</v>
      </c>
      <c r="I121">
        <f t="shared" si="3"/>
        <v>3265239</v>
      </c>
    </row>
  </sheetData>
  <autoFilter ref="B1:I122" xr:uid="{C7E33721-D1F8-4D3B-95AF-8F3D6DDC20C9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9CD7D-7211-449B-BE71-D83E8DC11C05}">
  <sheetPr>
    <tabColor rgb="FFFF0000"/>
  </sheetPr>
  <dimension ref="A1:H8"/>
  <sheetViews>
    <sheetView workbookViewId="0"/>
  </sheetViews>
  <sheetFormatPr defaultRowHeight="15" x14ac:dyDescent="0.25"/>
  <cols>
    <col min="1" max="1" width="25.85546875" bestFit="1" customWidth="1"/>
    <col min="2" max="2" width="20.140625" bestFit="1" customWidth="1"/>
    <col min="3" max="4" width="7" bestFit="1" customWidth="1"/>
    <col min="5" max="7" width="8" bestFit="1" customWidth="1"/>
    <col min="8" max="8" width="17.28515625" bestFit="1" customWidth="1"/>
    <col min="9" max="9" width="23" bestFit="1" customWidth="1"/>
    <col min="10" max="10" width="25.85546875" bestFit="1" customWidth="1"/>
    <col min="11" max="11" width="23" bestFit="1" customWidth="1"/>
    <col min="12" max="12" width="25.85546875" bestFit="1" customWidth="1"/>
    <col min="13" max="13" width="23" bestFit="1" customWidth="1"/>
    <col min="14" max="14" width="31.28515625" bestFit="1" customWidth="1"/>
    <col min="15" max="15" width="28.42578125" bestFit="1" customWidth="1"/>
  </cols>
  <sheetData>
    <row r="1" spans="1:8" x14ac:dyDescent="0.25">
      <c r="A1" s="3" t="s">
        <v>128</v>
      </c>
      <c r="B1" s="3" t="s">
        <v>59</v>
      </c>
    </row>
    <row r="2" spans="1:8" x14ac:dyDescent="0.25">
      <c r="A2" s="3" t="s">
        <v>53</v>
      </c>
      <c r="B2">
        <v>2018</v>
      </c>
      <c r="C2">
        <v>2019</v>
      </c>
      <c r="D2">
        <v>2020</v>
      </c>
      <c r="E2">
        <v>2021</v>
      </c>
      <c r="F2">
        <v>2022</v>
      </c>
      <c r="G2">
        <v>2023</v>
      </c>
      <c r="H2" t="s">
        <v>54</v>
      </c>
    </row>
    <row r="3" spans="1:8" x14ac:dyDescent="0.25">
      <c r="A3" s="4" t="s">
        <v>5</v>
      </c>
      <c r="B3">
        <v>56335</v>
      </c>
      <c r="C3">
        <v>77820</v>
      </c>
      <c r="D3">
        <v>130547</v>
      </c>
      <c r="E3">
        <v>257449</v>
      </c>
      <c r="F3">
        <v>396621</v>
      </c>
      <c r="G3">
        <v>577732</v>
      </c>
      <c r="H3">
        <v>1496504</v>
      </c>
    </row>
    <row r="4" spans="1:8" x14ac:dyDescent="0.25">
      <c r="A4" s="4" t="s">
        <v>13</v>
      </c>
      <c r="B4">
        <v>8544</v>
      </c>
      <c r="C4">
        <v>12273</v>
      </c>
      <c r="D4">
        <v>24193</v>
      </c>
      <c r="E4">
        <v>53539</v>
      </c>
      <c r="F4">
        <v>81820</v>
      </c>
      <c r="G4">
        <v>115643</v>
      </c>
      <c r="H4">
        <v>296012</v>
      </c>
    </row>
    <row r="5" spans="1:8" x14ac:dyDescent="0.25">
      <c r="A5" s="4" t="s">
        <v>18</v>
      </c>
      <c r="B5">
        <v>76930</v>
      </c>
      <c r="C5">
        <v>107040</v>
      </c>
      <c r="D5">
        <v>170809</v>
      </c>
      <c r="E5">
        <v>333997</v>
      </c>
      <c r="F5">
        <v>493488</v>
      </c>
      <c r="G5">
        <v>688612</v>
      </c>
      <c r="H5">
        <v>1870876</v>
      </c>
    </row>
    <row r="6" spans="1:8" x14ac:dyDescent="0.25">
      <c r="A6" s="4" t="s">
        <v>24</v>
      </c>
      <c r="B6">
        <v>99933</v>
      </c>
      <c r="C6">
        <v>137609</v>
      </c>
      <c r="D6">
        <v>224553</v>
      </c>
      <c r="E6">
        <v>403728</v>
      </c>
      <c r="F6">
        <v>591464</v>
      </c>
      <c r="G6">
        <v>831814</v>
      </c>
      <c r="H6">
        <v>2289101</v>
      </c>
    </row>
    <row r="7" spans="1:8" x14ac:dyDescent="0.25">
      <c r="A7" s="4" t="s">
        <v>28</v>
      </c>
      <c r="B7">
        <v>14898</v>
      </c>
      <c r="C7">
        <v>22554</v>
      </c>
      <c r="D7">
        <v>45705</v>
      </c>
      <c r="E7">
        <v>100815</v>
      </c>
      <c r="F7">
        <v>151358</v>
      </c>
      <c r="G7">
        <v>217673</v>
      </c>
      <c r="H7">
        <v>553003</v>
      </c>
    </row>
    <row r="8" spans="1:8" x14ac:dyDescent="0.25">
      <c r="A8" s="4" t="s">
        <v>54</v>
      </c>
      <c r="B8">
        <v>256640</v>
      </c>
      <c r="C8">
        <v>357296</v>
      </c>
      <c r="D8">
        <v>595807</v>
      </c>
      <c r="E8">
        <v>1149528</v>
      </c>
      <c r="F8">
        <v>1714751</v>
      </c>
      <c r="G8">
        <v>2431474</v>
      </c>
      <c r="H8">
        <v>6505496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88590-C2C7-447F-8F06-5D5E7CDAFD4A}">
  <sheetPr>
    <tabColor rgb="FFFF0000"/>
  </sheetPr>
  <dimension ref="B1:AG183"/>
  <sheetViews>
    <sheetView tabSelected="1" zoomScale="85" zoomScaleNormal="85" workbookViewId="0"/>
  </sheetViews>
  <sheetFormatPr defaultRowHeight="15" x14ac:dyDescent="0.25"/>
  <cols>
    <col min="2" max="2" width="21.140625" bestFit="1" customWidth="1"/>
    <col min="3" max="6" width="14.28515625" bestFit="1" customWidth="1"/>
    <col min="7" max="7" width="10.7109375" bestFit="1" customWidth="1"/>
    <col min="8" max="8" width="11.7109375" customWidth="1"/>
    <col min="11" max="11" width="21" bestFit="1" customWidth="1"/>
    <col min="20" max="20" width="28.42578125" bestFit="1" customWidth="1"/>
    <col min="21" max="21" width="11.7109375" bestFit="1" customWidth="1"/>
    <col min="22" max="27" width="9.7109375" bestFit="1" customWidth="1"/>
  </cols>
  <sheetData>
    <row r="1" spans="2:33" x14ac:dyDescent="0.25">
      <c r="B1" s="24" t="s">
        <v>63</v>
      </c>
      <c r="C1" s="24"/>
      <c r="D1" s="24"/>
      <c r="E1" s="24"/>
      <c r="F1" s="24"/>
      <c r="G1" s="24"/>
      <c r="H1" s="24"/>
      <c r="J1" s="20" t="s">
        <v>124</v>
      </c>
      <c r="P1" s="20" t="s">
        <v>69</v>
      </c>
      <c r="V1" s="20" t="s">
        <v>78</v>
      </c>
      <c r="AC1" s="20" t="s">
        <v>118</v>
      </c>
    </row>
    <row r="2" spans="2:33" x14ac:dyDescent="0.25">
      <c r="B2" s="6" t="s">
        <v>53</v>
      </c>
      <c r="C2" s="6">
        <v>2018</v>
      </c>
      <c r="D2" s="6">
        <v>2019</v>
      </c>
      <c r="E2" s="6">
        <v>2020</v>
      </c>
      <c r="F2" s="6">
        <v>2021</v>
      </c>
      <c r="G2" s="6">
        <v>2022</v>
      </c>
      <c r="H2" s="6">
        <v>2023</v>
      </c>
      <c r="J2" s="10">
        <v>2019</v>
      </c>
      <c r="K2" s="10">
        <v>2020</v>
      </c>
      <c r="L2" s="10">
        <v>2021</v>
      </c>
      <c r="M2" s="10">
        <v>2022</v>
      </c>
      <c r="N2" s="10">
        <v>2023</v>
      </c>
      <c r="P2" s="10">
        <v>2019</v>
      </c>
      <c r="Q2" s="10">
        <v>2020</v>
      </c>
      <c r="R2" s="10">
        <v>2021</v>
      </c>
      <c r="S2" s="10">
        <v>2022</v>
      </c>
      <c r="T2" s="10">
        <v>2023</v>
      </c>
      <c r="V2" s="6">
        <v>2018</v>
      </c>
      <c r="W2" s="6">
        <v>2019</v>
      </c>
      <c r="X2" s="6">
        <v>2020</v>
      </c>
      <c r="Y2" s="6">
        <v>2021</v>
      </c>
      <c r="Z2" s="6">
        <v>2022</v>
      </c>
      <c r="AA2" s="6">
        <v>2023</v>
      </c>
      <c r="AC2" s="6">
        <v>2019</v>
      </c>
      <c r="AD2" s="6">
        <v>2020</v>
      </c>
      <c r="AE2" s="6">
        <v>2021</v>
      </c>
      <c r="AF2" s="6">
        <v>2022</v>
      </c>
      <c r="AG2" s="6">
        <v>2023</v>
      </c>
    </row>
    <row r="3" spans="2:33" x14ac:dyDescent="0.25">
      <c r="B3" s="4" t="s">
        <v>29</v>
      </c>
      <c r="C3">
        <v>878711</v>
      </c>
      <c r="D3">
        <v>887634</v>
      </c>
      <c r="E3">
        <v>890510</v>
      </c>
      <c r="F3">
        <v>883435</v>
      </c>
      <c r="G3">
        <v>879012</v>
      </c>
      <c r="H3">
        <v>879547</v>
      </c>
      <c r="J3">
        <f t="shared" ref="J3:J22" si="0">D3-C3</f>
        <v>8923</v>
      </c>
      <c r="K3">
        <f>E3-D3</f>
        <v>2876</v>
      </c>
      <c r="L3">
        <f t="shared" ref="L3:L23" si="1">F3-E3</f>
        <v>-7075</v>
      </c>
      <c r="M3">
        <f t="shared" ref="M3:M23" si="2">G3-F3</f>
        <v>-4423</v>
      </c>
      <c r="N3">
        <f t="shared" ref="N3:N23" si="3">H3-G3</f>
        <v>535</v>
      </c>
      <c r="P3" s="11">
        <f t="shared" ref="P3:P23" si="4">J3/C3*100</f>
        <v>1.0154646977220041</v>
      </c>
      <c r="Q3" s="11">
        <f t="shared" ref="Q3:Q23" si="5">K3/D3*100</f>
        <v>0.32400741747161554</v>
      </c>
      <c r="R3" s="11">
        <f t="shared" ref="R3:R23" si="6">L3/E3*100</f>
        <v>-0.79448855150419417</v>
      </c>
      <c r="S3" s="11">
        <f t="shared" ref="S3:S23" si="7">M3/F3*100</f>
        <v>-0.50065935807388207</v>
      </c>
      <c r="T3" s="11">
        <f t="shared" ref="T3:T23" si="8">N3/G3*100</f>
        <v>6.0863787980141346E-2</v>
      </c>
      <c r="V3" s="11">
        <f>C3/C$23*100</f>
        <v>2.2679493217362658</v>
      </c>
      <c r="W3" s="11">
        <f t="shared" ref="W3:AA3" si="9">D3/D$23*100</f>
        <v>2.2660310449679137</v>
      </c>
      <c r="X3" s="11">
        <f t="shared" si="9"/>
        <v>2.2771952491054854</v>
      </c>
      <c r="Y3" s="11">
        <f t="shared" si="9"/>
        <v>2.2853154818479831</v>
      </c>
      <c r="Z3" s="11">
        <f t="shared" si="9"/>
        <v>2.2841978930316151</v>
      </c>
      <c r="AA3" s="11">
        <f t="shared" si="9"/>
        <v>2.2864447948492725</v>
      </c>
      <c r="AC3" s="11">
        <f>D3/U128*1000</f>
        <v>682.45678105862862</v>
      </c>
      <c r="AD3" s="11">
        <f t="shared" ref="AD3:AG18" si="10">E3/V128*1000</f>
        <v>688.21530502549967</v>
      </c>
      <c r="AE3" s="11">
        <f t="shared" si="10"/>
        <v>689.63834843077188</v>
      </c>
      <c r="AF3" s="11">
        <f t="shared" si="10"/>
        <v>688.90787256553938</v>
      </c>
      <c r="AG3" s="11">
        <f t="shared" si="10"/>
        <v>691.12709379889009</v>
      </c>
    </row>
    <row r="4" spans="2:33" x14ac:dyDescent="0.25">
      <c r="B4" s="4" t="s">
        <v>30</v>
      </c>
      <c r="C4">
        <v>375959</v>
      </c>
      <c r="D4">
        <v>378019</v>
      </c>
      <c r="E4">
        <v>379213</v>
      </c>
      <c r="F4">
        <v>378031</v>
      </c>
      <c r="G4">
        <v>376948</v>
      </c>
      <c r="H4">
        <v>377865</v>
      </c>
      <c r="J4">
        <f t="shared" si="0"/>
        <v>2060</v>
      </c>
      <c r="K4">
        <f t="shared" ref="K4:K23" si="11">E4-D4</f>
        <v>1194</v>
      </c>
      <c r="L4">
        <f t="shared" si="1"/>
        <v>-1182</v>
      </c>
      <c r="M4">
        <f t="shared" si="2"/>
        <v>-1083</v>
      </c>
      <c r="N4">
        <f t="shared" si="3"/>
        <v>917</v>
      </c>
      <c r="P4" s="11">
        <f t="shared" si="4"/>
        <v>0.54793208833941998</v>
      </c>
      <c r="Q4" s="11">
        <f t="shared" si="5"/>
        <v>0.31585713945595328</v>
      </c>
      <c r="R4" s="11">
        <f t="shared" si="6"/>
        <v>-0.31169817490434137</v>
      </c>
      <c r="S4" s="11">
        <f t="shared" si="7"/>
        <v>-0.28648444175213145</v>
      </c>
      <c r="T4" s="11">
        <f t="shared" si="8"/>
        <v>0.24326962870210214</v>
      </c>
      <c r="V4" s="11">
        <f t="shared" ref="V4:V23" si="12">C4/C$23*100</f>
        <v>0.97034856630979316</v>
      </c>
      <c r="W4" s="11">
        <f t="shared" ref="W4:W23" si="13">D4/D$23*100</f>
        <v>0.96504053426043368</v>
      </c>
      <c r="X4" s="11">
        <f t="shared" ref="X4:X23" si="14">E4/E$23*100</f>
        <v>0.96971627718839581</v>
      </c>
      <c r="Y4" s="11">
        <f t="shared" ref="Y4:Y23" si="15">F4/F$23*100</f>
        <v>0.97791019929986334</v>
      </c>
      <c r="Z4" s="11">
        <f t="shared" ref="Z4:Z23" si="16">G4/G$23*100</f>
        <v>0.9795359191711619</v>
      </c>
      <c r="AA4" s="11">
        <f t="shared" ref="AA4:AA23" si="17">H4/H$23*100</f>
        <v>0.9822868617660232</v>
      </c>
      <c r="AC4" s="11">
        <f t="shared" ref="AC4:AC23" si="18">D4/U129*1000</f>
        <v>676.74149237271899</v>
      </c>
      <c r="AD4" s="11">
        <f t="shared" si="10"/>
        <v>685.42297028128132</v>
      </c>
      <c r="AE4" s="11">
        <f t="shared" si="10"/>
        <v>693.46944765468788</v>
      </c>
      <c r="AF4" s="11">
        <f t="shared" si="10"/>
        <v>696.54525027348257</v>
      </c>
      <c r="AG4" s="11">
        <f t="shared" si="10"/>
        <v>702.90395608443066</v>
      </c>
    </row>
    <row r="5" spans="2:33" x14ac:dyDescent="0.25">
      <c r="B5" s="4" t="s">
        <v>31</v>
      </c>
      <c r="C5">
        <v>1278870</v>
      </c>
      <c r="D5">
        <v>1299327</v>
      </c>
      <c r="E5">
        <v>1312884</v>
      </c>
      <c r="F5">
        <v>1314739</v>
      </c>
      <c r="G5">
        <v>1315588</v>
      </c>
      <c r="H5">
        <v>1324468</v>
      </c>
      <c r="J5">
        <f t="shared" si="0"/>
        <v>20457</v>
      </c>
      <c r="K5">
        <f t="shared" si="11"/>
        <v>13557</v>
      </c>
      <c r="L5">
        <f t="shared" si="1"/>
        <v>1855</v>
      </c>
      <c r="M5">
        <f t="shared" si="2"/>
        <v>849</v>
      </c>
      <c r="N5">
        <f t="shared" si="3"/>
        <v>8880</v>
      </c>
      <c r="P5" s="11">
        <f t="shared" si="4"/>
        <v>1.5996152853691148</v>
      </c>
      <c r="Q5" s="11">
        <f t="shared" si="5"/>
        <v>1.0433863069111933</v>
      </c>
      <c r="R5" s="11">
        <f t="shared" si="6"/>
        <v>0.14129199533241321</v>
      </c>
      <c r="S5" s="11">
        <f t="shared" si="7"/>
        <v>6.457555453972233E-2</v>
      </c>
      <c r="T5" s="11">
        <f t="shared" si="8"/>
        <v>0.6749833534510804</v>
      </c>
      <c r="V5" s="11">
        <f t="shared" si="12"/>
        <v>3.3007579842392527</v>
      </c>
      <c r="W5" s="11">
        <f t="shared" si="13"/>
        <v>3.3170375622892143</v>
      </c>
      <c r="X5" s="11">
        <f t="shared" si="14"/>
        <v>3.3572820152795653</v>
      </c>
      <c r="Y5" s="11">
        <f t="shared" si="15"/>
        <v>3.4010350408228507</v>
      </c>
      <c r="Z5" s="11">
        <f t="shared" si="16"/>
        <v>3.4186829505145289</v>
      </c>
      <c r="AA5" s="11">
        <f t="shared" si="17"/>
        <v>3.4430484835312116</v>
      </c>
      <c r="AC5" s="11">
        <f t="shared" si="18"/>
        <v>679.55686679173505</v>
      </c>
      <c r="AD5" s="11">
        <f t="shared" si="10"/>
        <v>693.14031392052198</v>
      </c>
      <c r="AE5" s="11">
        <f t="shared" si="10"/>
        <v>706.62060269773042</v>
      </c>
      <c r="AF5" s="11">
        <f t="shared" si="10"/>
        <v>709.03832700783744</v>
      </c>
      <c r="AG5" s="11">
        <f t="shared" si="10"/>
        <v>717.24294788829252</v>
      </c>
    </row>
    <row r="6" spans="2:33" x14ac:dyDescent="0.25">
      <c r="B6" s="4" t="s">
        <v>32</v>
      </c>
      <c r="C6">
        <v>3485048</v>
      </c>
      <c r="D6">
        <v>3535104</v>
      </c>
      <c r="E6">
        <v>3558271</v>
      </c>
      <c r="F6">
        <v>3550163</v>
      </c>
      <c r="G6">
        <v>3561284</v>
      </c>
      <c r="H6">
        <v>3597147</v>
      </c>
      <c r="J6">
        <f t="shared" si="0"/>
        <v>50056</v>
      </c>
      <c r="K6">
        <f t="shared" si="11"/>
        <v>23167</v>
      </c>
      <c r="L6">
        <f t="shared" si="1"/>
        <v>-8108</v>
      </c>
      <c r="M6">
        <f t="shared" si="2"/>
        <v>11121</v>
      </c>
      <c r="N6">
        <f t="shared" si="3"/>
        <v>35863</v>
      </c>
      <c r="P6" s="11">
        <f t="shared" si="4"/>
        <v>1.4363073335001413</v>
      </c>
      <c r="Q6" s="11">
        <f t="shared" si="5"/>
        <v>0.65534139872546882</v>
      </c>
      <c r="R6" s="11">
        <f t="shared" si="6"/>
        <v>-0.22786347639064028</v>
      </c>
      <c r="S6" s="11">
        <f t="shared" si="7"/>
        <v>0.31325322245767306</v>
      </c>
      <c r="T6" s="11">
        <f t="shared" si="8"/>
        <v>1.0070244327607683</v>
      </c>
      <c r="V6" s="11">
        <f t="shared" si="12"/>
        <v>8.9948939387561211</v>
      </c>
      <c r="W6" s="11">
        <f t="shared" si="13"/>
        <v>9.0247279973392764</v>
      </c>
      <c r="X6" s="11">
        <f t="shared" si="14"/>
        <v>9.0991429812465032</v>
      </c>
      <c r="Y6" s="11">
        <f t="shared" si="15"/>
        <v>9.1837457956543265</v>
      </c>
      <c r="Z6" s="11">
        <f t="shared" si="16"/>
        <v>9.2543417032841457</v>
      </c>
      <c r="AA6" s="11">
        <f t="shared" si="17"/>
        <v>9.3510386988502905</v>
      </c>
      <c r="AC6" s="11">
        <f t="shared" si="18"/>
        <v>615.84055581851158</v>
      </c>
      <c r="AD6" s="11">
        <f t="shared" si="10"/>
        <v>622.93100855493287</v>
      </c>
      <c r="AE6" s="11">
        <f t="shared" si="10"/>
        <v>631.22312979840899</v>
      </c>
      <c r="AF6" s="11">
        <f t="shared" si="10"/>
        <v>633.18244370086165</v>
      </c>
      <c r="AG6" s="11">
        <f t="shared" si="10"/>
        <v>641.25571170235833</v>
      </c>
    </row>
    <row r="7" spans="2:33" x14ac:dyDescent="0.25">
      <c r="B7" s="4" t="s">
        <v>19</v>
      </c>
      <c r="C7">
        <v>2850260</v>
      </c>
      <c r="D7">
        <v>2877342</v>
      </c>
      <c r="E7">
        <v>2868197</v>
      </c>
      <c r="F7">
        <v>2832729</v>
      </c>
      <c r="G7">
        <v>2821053</v>
      </c>
      <c r="H7">
        <v>2830967</v>
      </c>
      <c r="J7">
        <f t="shared" si="0"/>
        <v>27082</v>
      </c>
      <c r="K7">
        <f t="shared" si="11"/>
        <v>-9145</v>
      </c>
      <c r="L7">
        <f t="shared" si="1"/>
        <v>-35468</v>
      </c>
      <c r="M7">
        <f t="shared" si="2"/>
        <v>-11676</v>
      </c>
      <c r="N7">
        <f t="shared" si="3"/>
        <v>9914</v>
      </c>
      <c r="P7" s="11">
        <f t="shared" si="4"/>
        <v>0.9501589328692821</v>
      </c>
      <c r="Q7" s="11">
        <f t="shared" si="5"/>
        <v>-0.31782805102764983</v>
      </c>
      <c r="R7" s="11">
        <f t="shared" si="6"/>
        <v>-1.2365956731702878</v>
      </c>
      <c r="S7" s="11">
        <f t="shared" si="7"/>
        <v>-0.41218203365023626</v>
      </c>
      <c r="T7" s="11">
        <f t="shared" si="8"/>
        <v>0.35142905858202594</v>
      </c>
      <c r="V7" s="11">
        <f t="shared" si="12"/>
        <v>7.356508833703014</v>
      </c>
      <c r="W7" s="11">
        <f t="shared" si="13"/>
        <v>7.3455346448987617</v>
      </c>
      <c r="X7" s="11">
        <f t="shared" si="14"/>
        <v>7.3344988623357459</v>
      </c>
      <c r="Y7" s="11">
        <f t="shared" si="15"/>
        <v>7.3278503110922193</v>
      </c>
      <c r="Z7" s="11">
        <f t="shared" si="16"/>
        <v>7.3307796921208324</v>
      </c>
      <c r="AA7" s="11">
        <f t="shared" si="17"/>
        <v>7.3592994593126475</v>
      </c>
      <c r="AC7" s="11">
        <f t="shared" si="18"/>
        <v>645.22308005040088</v>
      </c>
      <c r="AD7" s="11">
        <f t="shared" si="10"/>
        <v>642.50012152453814</v>
      </c>
      <c r="AE7" s="11">
        <f t="shared" si="10"/>
        <v>638.15481048728566</v>
      </c>
      <c r="AF7" s="11">
        <f t="shared" si="10"/>
        <v>637.47337508355236</v>
      </c>
      <c r="AG7" s="11">
        <f t="shared" si="10"/>
        <v>637.95318076662545</v>
      </c>
    </row>
    <row r="8" spans="2:33" x14ac:dyDescent="0.25">
      <c r="B8" s="4" t="s">
        <v>20</v>
      </c>
      <c r="C8">
        <v>794855</v>
      </c>
      <c r="D8">
        <v>798259</v>
      </c>
      <c r="E8">
        <v>792923</v>
      </c>
      <c r="F8">
        <v>782543</v>
      </c>
      <c r="G8">
        <v>777987</v>
      </c>
      <c r="H8">
        <v>776367</v>
      </c>
      <c r="J8">
        <f t="shared" si="0"/>
        <v>3404</v>
      </c>
      <c r="K8">
        <f t="shared" si="11"/>
        <v>-5336</v>
      </c>
      <c r="L8">
        <f t="shared" si="1"/>
        <v>-10380</v>
      </c>
      <c r="M8">
        <f t="shared" si="2"/>
        <v>-4556</v>
      </c>
      <c r="N8">
        <f t="shared" si="3"/>
        <v>-1620</v>
      </c>
      <c r="P8" s="11">
        <f t="shared" si="4"/>
        <v>0.42825420988733792</v>
      </c>
      <c r="Q8" s="11">
        <f t="shared" si="5"/>
        <v>-0.66845472459439859</v>
      </c>
      <c r="R8" s="11">
        <f t="shared" si="6"/>
        <v>-1.3090804529569706</v>
      </c>
      <c r="S8" s="11">
        <f t="shared" si="7"/>
        <v>-0.58220442838284925</v>
      </c>
      <c r="T8" s="11">
        <f t="shared" si="8"/>
        <v>-0.20822970049628078</v>
      </c>
      <c r="V8" s="11">
        <f t="shared" si="12"/>
        <v>2.0515173454397173</v>
      </c>
      <c r="W8" s="11">
        <f t="shared" si="13"/>
        <v>2.0378665935791576</v>
      </c>
      <c r="X8" s="11">
        <f t="shared" si="14"/>
        <v>2.027647627209654</v>
      </c>
      <c r="Y8" s="11">
        <f t="shared" si="15"/>
        <v>2.0243228229714307</v>
      </c>
      <c r="Z8" s="11">
        <f t="shared" si="16"/>
        <v>2.0216746372131293</v>
      </c>
      <c r="AA8" s="11">
        <f t="shared" si="17"/>
        <v>2.0182210683940087</v>
      </c>
      <c r="AC8" s="11">
        <f t="shared" si="18"/>
        <v>659.49253726410961</v>
      </c>
      <c r="AD8" s="11">
        <f t="shared" si="10"/>
        <v>657.36402103769137</v>
      </c>
      <c r="AE8" s="11">
        <f t="shared" si="10"/>
        <v>651.2996146515635</v>
      </c>
      <c r="AF8" s="11">
        <f t="shared" si="10"/>
        <v>651.22751741727893</v>
      </c>
      <c r="AG8" s="11">
        <f t="shared" si="10"/>
        <v>650.08859131436691</v>
      </c>
    </row>
    <row r="9" spans="2:33" x14ac:dyDescent="0.25">
      <c r="B9" s="4" t="s">
        <v>6</v>
      </c>
      <c r="C9">
        <v>3735967</v>
      </c>
      <c r="D9">
        <v>3772332</v>
      </c>
      <c r="E9">
        <v>3745641</v>
      </c>
      <c r="F9">
        <v>3686542</v>
      </c>
      <c r="G9">
        <v>3666033</v>
      </c>
      <c r="H9">
        <v>3663797</v>
      </c>
      <c r="J9">
        <f t="shared" si="0"/>
        <v>36365</v>
      </c>
      <c r="K9">
        <f t="shared" si="11"/>
        <v>-26691</v>
      </c>
      <c r="L9">
        <f t="shared" si="1"/>
        <v>-59099</v>
      </c>
      <c r="M9">
        <f t="shared" si="2"/>
        <v>-20509</v>
      </c>
      <c r="N9">
        <f t="shared" si="3"/>
        <v>-2236</v>
      </c>
      <c r="P9" s="11">
        <f t="shared" si="4"/>
        <v>0.97337583549319362</v>
      </c>
      <c r="Q9" s="11">
        <f t="shared" si="5"/>
        <v>-0.70754641956222297</v>
      </c>
      <c r="R9" s="11">
        <f t="shared" si="6"/>
        <v>-1.5778073766279255</v>
      </c>
      <c r="S9" s="11">
        <f t="shared" si="7"/>
        <v>-0.55632080144482288</v>
      </c>
      <c r="T9" s="11">
        <f t="shared" si="8"/>
        <v>-6.0992358770365677E-2</v>
      </c>
      <c r="V9" s="11">
        <f t="shared" si="12"/>
        <v>9.6425148014296767</v>
      </c>
      <c r="W9" s="11">
        <f t="shared" si="13"/>
        <v>9.6303447411048921</v>
      </c>
      <c r="X9" s="11">
        <f t="shared" si="14"/>
        <v>9.5782819845422509</v>
      </c>
      <c r="Y9" s="11">
        <f t="shared" si="15"/>
        <v>9.5365380668445638</v>
      </c>
      <c r="Z9" s="11">
        <f t="shared" si="16"/>
        <v>9.526542134105533</v>
      </c>
      <c r="AA9" s="11">
        <f t="shared" si="17"/>
        <v>9.5243000999768963</v>
      </c>
      <c r="AC9" s="11">
        <f t="shared" si="18"/>
        <v>653.43536097567403</v>
      </c>
      <c r="AD9" s="11">
        <f t="shared" si="10"/>
        <v>650.77071424848407</v>
      </c>
      <c r="AE9" s="11">
        <f t="shared" si="10"/>
        <v>643.33076981201486</v>
      </c>
      <c r="AF9" s="11">
        <f t="shared" si="10"/>
        <v>641.48883564000096</v>
      </c>
      <c r="AG9" s="11">
        <f t="shared" si="10"/>
        <v>640.46393554729843</v>
      </c>
    </row>
    <row r="10" spans="2:33" x14ac:dyDescent="0.25">
      <c r="B10" s="4" t="s">
        <v>25</v>
      </c>
      <c r="C10">
        <v>836509</v>
      </c>
      <c r="D10">
        <v>838148</v>
      </c>
      <c r="E10">
        <v>830761</v>
      </c>
      <c r="F10">
        <v>815385</v>
      </c>
      <c r="G10">
        <v>802549</v>
      </c>
      <c r="H10">
        <v>791435</v>
      </c>
      <c r="J10">
        <f t="shared" si="0"/>
        <v>1639</v>
      </c>
      <c r="K10">
        <f t="shared" si="11"/>
        <v>-7387</v>
      </c>
      <c r="L10">
        <f t="shared" si="1"/>
        <v>-15376</v>
      </c>
      <c r="M10">
        <f t="shared" si="2"/>
        <v>-12836</v>
      </c>
      <c r="N10">
        <f t="shared" si="3"/>
        <v>-11114</v>
      </c>
      <c r="P10" s="11">
        <f t="shared" si="4"/>
        <v>0.19593333723845172</v>
      </c>
      <c r="Q10" s="11">
        <f t="shared" si="5"/>
        <v>-0.88134792423295161</v>
      </c>
      <c r="R10" s="11">
        <f t="shared" si="6"/>
        <v>-1.8508331517728924</v>
      </c>
      <c r="S10" s="11">
        <f t="shared" si="7"/>
        <v>-1.5742256725350603</v>
      </c>
      <c r="T10" s="11">
        <f t="shared" si="8"/>
        <v>-1.3848375613202435</v>
      </c>
      <c r="V10" s="11">
        <f t="shared" si="12"/>
        <v>2.1590261407633249</v>
      </c>
      <c r="W10" s="11">
        <f t="shared" si="13"/>
        <v>2.1396987815673656</v>
      </c>
      <c r="X10" s="11">
        <f t="shared" si="14"/>
        <v>2.1244062417514931</v>
      </c>
      <c r="Y10" s="11">
        <f t="shared" si="15"/>
        <v>2.1092802120887417</v>
      </c>
      <c r="Z10" s="11">
        <f t="shared" si="16"/>
        <v>2.0855013752424654</v>
      </c>
      <c r="AA10" s="11">
        <f t="shared" si="17"/>
        <v>2.0573914028602611</v>
      </c>
      <c r="AC10" s="11">
        <f t="shared" si="18"/>
        <v>546.74424976190164</v>
      </c>
      <c r="AD10" s="11">
        <f t="shared" si="10"/>
        <v>544.82347494074736</v>
      </c>
      <c r="AE10" s="11">
        <f t="shared" si="10"/>
        <v>536.96917013226903</v>
      </c>
      <c r="AF10" s="11">
        <f t="shared" si="10"/>
        <v>531.76162366562482</v>
      </c>
      <c r="AG10" s="11">
        <f t="shared" si="10"/>
        <v>524.95098286323753</v>
      </c>
    </row>
    <row r="11" spans="2:33" x14ac:dyDescent="0.25">
      <c r="B11" s="4" t="s">
        <v>26</v>
      </c>
      <c r="C11">
        <v>6071867</v>
      </c>
      <c r="D11">
        <v>6111858</v>
      </c>
      <c r="E11">
        <v>6076640</v>
      </c>
      <c r="F11">
        <v>5964080</v>
      </c>
      <c r="G11">
        <v>5913400</v>
      </c>
      <c r="H11">
        <v>5885783</v>
      </c>
      <c r="J11">
        <f t="shared" si="0"/>
        <v>39991</v>
      </c>
      <c r="K11">
        <f t="shared" si="11"/>
        <v>-35218</v>
      </c>
      <c r="L11">
        <f t="shared" si="1"/>
        <v>-112560</v>
      </c>
      <c r="M11">
        <f t="shared" si="2"/>
        <v>-50680</v>
      </c>
      <c r="N11">
        <f t="shared" si="3"/>
        <v>-27617</v>
      </c>
      <c r="P11" s="11">
        <f t="shared" si="4"/>
        <v>0.65862773344673065</v>
      </c>
      <c r="Q11" s="11">
        <f t="shared" si="5"/>
        <v>-0.57622412039023152</v>
      </c>
      <c r="R11" s="11">
        <f t="shared" si="6"/>
        <v>-1.8523394507490982</v>
      </c>
      <c r="S11" s="11">
        <f t="shared" si="7"/>
        <v>-0.84975385977384599</v>
      </c>
      <c r="T11" s="11">
        <f t="shared" si="8"/>
        <v>-0.46702404707951434</v>
      </c>
      <c r="V11" s="11">
        <f t="shared" si="12"/>
        <v>15.671462681499168</v>
      </c>
      <c r="W11" s="11">
        <f t="shared" si="13"/>
        <v>15.60289485354944</v>
      </c>
      <c r="X11" s="11">
        <f t="shared" si="14"/>
        <v>15.539068329973112</v>
      </c>
      <c r="Y11" s="11">
        <f t="shared" si="15"/>
        <v>15.428191501332773</v>
      </c>
      <c r="Z11" s="11">
        <f t="shared" si="16"/>
        <v>15.366543142361145</v>
      </c>
      <c r="AA11" s="11">
        <f t="shared" si="17"/>
        <v>15.30051026717428</v>
      </c>
      <c r="AC11" s="11">
        <f t="shared" si="18"/>
        <v>610.5244188970089</v>
      </c>
      <c r="AD11" s="11">
        <f t="shared" si="10"/>
        <v>605.99134269589081</v>
      </c>
      <c r="AE11" s="11">
        <f t="shared" si="10"/>
        <v>597.51016725451768</v>
      </c>
      <c r="AF11" s="11">
        <f t="shared" si="10"/>
        <v>594.72972152077989</v>
      </c>
      <c r="AG11" s="11">
        <f t="shared" si="10"/>
        <v>589.96418486667039</v>
      </c>
    </row>
    <row r="12" spans="2:33" x14ac:dyDescent="0.25">
      <c r="B12" s="4" t="s">
        <v>10</v>
      </c>
      <c r="C12">
        <v>1022697</v>
      </c>
      <c r="D12">
        <v>1030353</v>
      </c>
      <c r="E12">
        <v>1029213</v>
      </c>
      <c r="F12">
        <v>1018161</v>
      </c>
      <c r="G12">
        <v>1011709</v>
      </c>
      <c r="H12">
        <v>1011777</v>
      </c>
      <c r="J12">
        <f t="shared" si="0"/>
        <v>7656</v>
      </c>
      <c r="K12">
        <f t="shared" si="11"/>
        <v>-1140</v>
      </c>
      <c r="L12">
        <f t="shared" si="1"/>
        <v>-11052</v>
      </c>
      <c r="M12">
        <f t="shared" si="2"/>
        <v>-6452</v>
      </c>
      <c r="N12">
        <f t="shared" si="3"/>
        <v>68</v>
      </c>
      <c r="P12" s="11">
        <f t="shared" si="4"/>
        <v>0.74860882548790109</v>
      </c>
      <c r="Q12" s="11">
        <f t="shared" si="5"/>
        <v>-0.11064169270143338</v>
      </c>
      <c r="R12" s="11">
        <f t="shared" si="6"/>
        <v>-1.0738301984137393</v>
      </c>
      <c r="S12" s="11">
        <f t="shared" si="7"/>
        <v>-0.63369152815713814</v>
      </c>
      <c r="T12" s="11">
        <f t="shared" si="8"/>
        <v>6.7213002948476293E-3</v>
      </c>
      <c r="V12" s="11">
        <f t="shared" si="12"/>
        <v>2.6395765701029279</v>
      </c>
      <c r="W12" s="11">
        <f t="shared" si="13"/>
        <v>2.6303768053903127</v>
      </c>
      <c r="X12" s="11">
        <f t="shared" si="14"/>
        <v>2.6318839248493604</v>
      </c>
      <c r="Y12" s="11">
        <f t="shared" si="15"/>
        <v>2.6338316868969693</v>
      </c>
      <c r="Z12" s="11">
        <f t="shared" si="16"/>
        <v>2.6290239111196692</v>
      </c>
      <c r="AA12" s="11">
        <f t="shared" si="17"/>
        <v>2.6301860562291868</v>
      </c>
      <c r="AC12" s="11">
        <f t="shared" si="18"/>
        <v>677.72069188020157</v>
      </c>
      <c r="AD12" s="11">
        <f t="shared" si="10"/>
        <v>680.39403122421777</v>
      </c>
      <c r="AE12" s="11">
        <f t="shared" si="10"/>
        <v>679.57317805739547</v>
      </c>
      <c r="AF12" s="11">
        <f t="shared" si="10"/>
        <v>680.30057492519245</v>
      </c>
      <c r="AG12" s="11">
        <f t="shared" si="10"/>
        <v>681.65354935464438</v>
      </c>
    </row>
    <row r="13" spans="2:33" x14ac:dyDescent="0.25">
      <c r="B13" s="4" t="s">
        <v>33</v>
      </c>
      <c r="C13">
        <v>212867</v>
      </c>
      <c r="D13">
        <v>214249</v>
      </c>
      <c r="E13">
        <v>214335</v>
      </c>
      <c r="F13">
        <v>213085</v>
      </c>
      <c r="G13">
        <v>211638</v>
      </c>
      <c r="H13">
        <v>212728</v>
      </c>
      <c r="J13">
        <f t="shared" si="0"/>
        <v>1382</v>
      </c>
      <c r="K13">
        <f t="shared" si="11"/>
        <v>86</v>
      </c>
      <c r="L13">
        <f t="shared" si="1"/>
        <v>-1250</v>
      </c>
      <c r="M13">
        <f t="shared" si="2"/>
        <v>-1447</v>
      </c>
      <c r="N13">
        <f t="shared" si="3"/>
        <v>1090</v>
      </c>
      <c r="P13" s="11">
        <f t="shared" si="4"/>
        <v>0.64923167987522723</v>
      </c>
      <c r="Q13" s="11">
        <f t="shared" si="5"/>
        <v>4.0140210689431459E-2</v>
      </c>
      <c r="R13" s="11">
        <f t="shared" si="6"/>
        <v>-0.58319919751790428</v>
      </c>
      <c r="S13" s="11">
        <f t="shared" si="7"/>
        <v>-0.679071731937959</v>
      </c>
      <c r="T13" s="11">
        <f t="shared" si="8"/>
        <v>0.51503038206749263</v>
      </c>
      <c r="V13" s="11">
        <f t="shared" si="12"/>
        <v>0.54940881389903362</v>
      </c>
      <c r="W13" s="11">
        <f t="shared" si="13"/>
        <v>0.54695390820240164</v>
      </c>
      <c r="X13" s="11">
        <f t="shared" si="14"/>
        <v>0.54809338886371195</v>
      </c>
      <c r="Y13" s="11">
        <f t="shared" si="15"/>
        <v>0.5512193307369273</v>
      </c>
      <c r="Z13" s="11">
        <f t="shared" si="16"/>
        <v>0.54996185909341966</v>
      </c>
      <c r="AA13" s="11">
        <f t="shared" si="17"/>
        <v>0.55300152046302942</v>
      </c>
      <c r="AC13" s="11">
        <f t="shared" si="18"/>
        <v>705.25362915171661</v>
      </c>
      <c r="AD13" s="11">
        <f t="shared" si="10"/>
        <v>713.22325599968053</v>
      </c>
      <c r="AE13" s="11">
        <f t="shared" si="10"/>
        <v>724.05485670791791</v>
      </c>
      <c r="AF13" s="11">
        <f t="shared" si="10"/>
        <v>724.41553996234813</v>
      </c>
      <c r="AG13" s="11">
        <f t="shared" si="10"/>
        <v>731.93960830729839</v>
      </c>
    </row>
    <row r="14" spans="2:33" x14ac:dyDescent="0.25">
      <c r="B14" s="4" t="s">
        <v>21</v>
      </c>
      <c r="C14">
        <v>2918639</v>
      </c>
      <c r="D14">
        <v>2909783</v>
      </c>
      <c r="E14">
        <v>2864648</v>
      </c>
      <c r="F14">
        <v>2782912</v>
      </c>
      <c r="G14">
        <v>2764476</v>
      </c>
      <c r="H14">
        <v>2777705</v>
      </c>
      <c r="J14">
        <f t="shared" si="0"/>
        <v>-8856</v>
      </c>
      <c r="K14">
        <f t="shared" si="11"/>
        <v>-45135</v>
      </c>
      <c r="L14">
        <f t="shared" si="1"/>
        <v>-81736</v>
      </c>
      <c r="M14">
        <f t="shared" si="2"/>
        <v>-18436</v>
      </c>
      <c r="N14">
        <f t="shared" si="3"/>
        <v>13229</v>
      </c>
      <c r="P14" s="11">
        <f t="shared" si="4"/>
        <v>-0.30342909828862014</v>
      </c>
      <c r="Q14" s="11">
        <f t="shared" si="5"/>
        <v>-1.5511465975297816</v>
      </c>
      <c r="R14" s="11">
        <f t="shared" si="6"/>
        <v>-2.8532650433840385</v>
      </c>
      <c r="S14" s="11">
        <f t="shared" si="7"/>
        <v>-0.66247154060207436</v>
      </c>
      <c r="T14" s="11">
        <f t="shared" si="8"/>
        <v>0.47853553440145624</v>
      </c>
      <c r="V14" s="11">
        <f t="shared" si="12"/>
        <v>7.5329947393887338</v>
      </c>
      <c r="W14" s="11">
        <f t="shared" si="13"/>
        <v>7.428352915863826</v>
      </c>
      <c r="X14" s="11">
        <f t="shared" si="14"/>
        <v>7.3254234269795173</v>
      </c>
      <c r="Y14" s="11">
        <f t="shared" si="15"/>
        <v>7.1989811114802267</v>
      </c>
      <c r="Z14" s="11">
        <f t="shared" si="16"/>
        <v>7.1837588730716622</v>
      </c>
      <c r="AA14" s="11">
        <f t="shared" si="17"/>
        <v>7.2208411135241191</v>
      </c>
      <c r="AC14" s="11">
        <f t="shared" si="18"/>
        <v>672.22809406812655</v>
      </c>
      <c r="AD14" s="11">
        <f t="shared" si="10"/>
        <v>664.46388571950797</v>
      </c>
      <c r="AE14" s="11">
        <f t="shared" si="10"/>
        <v>650.98194245773925</v>
      </c>
      <c r="AF14" s="11">
        <f t="shared" si="10"/>
        <v>649.49451995254151</v>
      </c>
      <c r="AG14" s="11">
        <f t="shared" si="10"/>
        <v>653.36995228105127</v>
      </c>
    </row>
    <row r="15" spans="2:33" x14ac:dyDescent="0.25">
      <c r="B15" s="4" t="s">
        <v>34</v>
      </c>
      <c r="C15">
        <v>2364954</v>
      </c>
      <c r="D15">
        <v>2395968</v>
      </c>
      <c r="E15">
        <v>2410502</v>
      </c>
      <c r="F15">
        <v>2406087</v>
      </c>
      <c r="G15">
        <v>2407911</v>
      </c>
      <c r="H15">
        <v>2425764</v>
      </c>
      <c r="J15">
        <f t="shared" si="0"/>
        <v>31014</v>
      </c>
      <c r="K15">
        <f t="shared" si="11"/>
        <v>14534</v>
      </c>
      <c r="L15">
        <f t="shared" si="1"/>
        <v>-4415</v>
      </c>
      <c r="M15">
        <f t="shared" si="2"/>
        <v>1824</v>
      </c>
      <c r="N15">
        <f t="shared" si="3"/>
        <v>17853</v>
      </c>
      <c r="P15" s="11">
        <f t="shared" si="4"/>
        <v>1.3113997143284817</v>
      </c>
      <c r="Q15" s="11">
        <f t="shared" si="5"/>
        <v>0.60660242540801879</v>
      </c>
      <c r="R15" s="11">
        <f t="shared" si="6"/>
        <v>-0.18315686939898826</v>
      </c>
      <c r="S15" s="11">
        <f t="shared" si="7"/>
        <v>7.5807732638096634E-2</v>
      </c>
      <c r="T15" s="11">
        <f t="shared" si="8"/>
        <v>0.74143105787547792</v>
      </c>
      <c r="V15" s="11">
        <f t="shared" si="12"/>
        <v>6.1039361294412711</v>
      </c>
      <c r="W15" s="11">
        <f t="shared" si="13"/>
        <v>6.1166402714966779</v>
      </c>
      <c r="X15" s="11">
        <f t="shared" si="14"/>
        <v>6.1640899061877699</v>
      </c>
      <c r="Y15" s="11">
        <f t="shared" si="15"/>
        <v>6.2241906555356845</v>
      </c>
      <c r="Z15" s="11">
        <f t="shared" si="16"/>
        <v>6.2571901553194378</v>
      </c>
      <c r="AA15" s="11">
        <f t="shared" si="17"/>
        <v>6.3059455280192536</v>
      </c>
      <c r="AC15" s="11">
        <f t="shared" si="18"/>
        <v>602.67919129232655</v>
      </c>
      <c r="AD15" s="11">
        <f t="shared" si="10"/>
        <v>609.74349310260652</v>
      </c>
      <c r="AE15" s="11">
        <f t="shared" si="10"/>
        <v>611.64804207254258</v>
      </c>
      <c r="AF15" s="11">
        <f t="shared" si="10"/>
        <v>613.80250174550167</v>
      </c>
      <c r="AG15" s="11">
        <f t="shared" si="10"/>
        <v>620.76785655335914</v>
      </c>
    </row>
    <row r="16" spans="2:33" x14ac:dyDescent="0.25">
      <c r="B16" s="4" t="s">
        <v>14</v>
      </c>
      <c r="C16">
        <v>1050821</v>
      </c>
      <c r="D16">
        <v>1066601</v>
      </c>
      <c r="E16">
        <v>1072695</v>
      </c>
      <c r="F16">
        <v>1073654</v>
      </c>
      <c r="G16">
        <v>1073302</v>
      </c>
      <c r="H16">
        <v>1077299</v>
      </c>
      <c r="J16">
        <f t="shared" si="0"/>
        <v>15780</v>
      </c>
      <c r="K16">
        <f t="shared" si="11"/>
        <v>6094</v>
      </c>
      <c r="L16">
        <f t="shared" si="1"/>
        <v>959</v>
      </c>
      <c r="M16">
        <f t="shared" si="2"/>
        <v>-352</v>
      </c>
      <c r="N16">
        <f t="shared" si="3"/>
        <v>3997</v>
      </c>
      <c r="P16" s="11">
        <f t="shared" si="4"/>
        <v>1.501682969792191</v>
      </c>
      <c r="Q16" s="11">
        <f t="shared" si="5"/>
        <v>0.57134767359115546</v>
      </c>
      <c r="R16" s="11">
        <f t="shared" si="6"/>
        <v>8.9400994690941982E-2</v>
      </c>
      <c r="S16" s="11">
        <f t="shared" si="7"/>
        <v>-3.2785236212038514E-2</v>
      </c>
      <c r="T16" s="11">
        <f t="shared" si="8"/>
        <v>0.37240217571568857</v>
      </c>
      <c r="V16" s="11">
        <f t="shared" si="12"/>
        <v>2.7121644934639768</v>
      </c>
      <c r="W16" s="11">
        <f t="shared" si="13"/>
        <v>2.7229139246511758</v>
      </c>
      <c r="X16" s="11">
        <f t="shared" si="14"/>
        <v>2.7430752689348896</v>
      </c>
      <c r="Y16" s="11">
        <f t="shared" si="15"/>
        <v>2.777383857723561</v>
      </c>
      <c r="Z16" s="11">
        <f t="shared" si="16"/>
        <v>2.7890792924176449</v>
      </c>
      <c r="AA16" s="11">
        <f t="shared" si="17"/>
        <v>2.8005151413697353</v>
      </c>
      <c r="AC16" s="11">
        <f t="shared" si="18"/>
        <v>657.47967183991193</v>
      </c>
      <c r="AD16" s="11">
        <f t="shared" si="10"/>
        <v>665.60003871878075</v>
      </c>
      <c r="AE16" s="11">
        <f t="shared" si="10"/>
        <v>675.23540229075422</v>
      </c>
      <c r="AF16" s="11">
        <f t="shared" si="10"/>
        <v>676.13280223861079</v>
      </c>
      <c r="AG16" s="11">
        <f t="shared" si="10"/>
        <v>682.63582710344929</v>
      </c>
    </row>
    <row r="17" spans="2:33" x14ac:dyDescent="0.25">
      <c r="B17" s="4" t="s">
        <v>15</v>
      </c>
      <c r="C17">
        <v>3301070</v>
      </c>
      <c r="D17">
        <v>3346295</v>
      </c>
      <c r="E17">
        <v>3373255</v>
      </c>
      <c r="F17">
        <v>3380734</v>
      </c>
      <c r="G17">
        <v>3380738</v>
      </c>
      <c r="H17">
        <v>3391908</v>
      </c>
      <c r="J17">
        <f t="shared" si="0"/>
        <v>45225</v>
      </c>
      <c r="K17">
        <f t="shared" si="11"/>
        <v>26960</v>
      </c>
      <c r="L17">
        <f t="shared" si="1"/>
        <v>7479</v>
      </c>
      <c r="M17">
        <f t="shared" si="2"/>
        <v>4</v>
      </c>
      <c r="N17">
        <f t="shared" si="3"/>
        <v>11170</v>
      </c>
      <c r="P17" s="11">
        <f t="shared" si="4"/>
        <v>1.3700103299839144</v>
      </c>
      <c r="Q17" s="11">
        <f t="shared" si="5"/>
        <v>0.80566716323575771</v>
      </c>
      <c r="R17" s="11">
        <f t="shared" si="6"/>
        <v>0.22171463467778155</v>
      </c>
      <c r="S17" s="11">
        <f t="shared" si="7"/>
        <v>1.1831750146565805E-4</v>
      </c>
      <c r="T17" s="11">
        <f t="shared" si="8"/>
        <v>0.33040123192036769</v>
      </c>
      <c r="V17" s="11">
        <f t="shared" si="12"/>
        <v>8.5200475099366404</v>
      </c>
      <c r="W17" s="11">
        <f t="shared" si="13"/>
        <v>8.5427195844468606</v>
      </c>
      <c r="X17" s="11">
        <f t="shared" si="14"/>
        <v>8.6260235820162876</v>
      </c>
      <c r="Y17" s="11">
        <f t="shared" si="15"/>
        <v>8.7454580701578024</v>
      </c>
      <c r="Z17" s="11">
        <f t="shared" si="16"/>
        <v>8.7851754202353529</v>
      </c>
      <c r="AA17" s="11">
        <f t="shared" si="17"/>
        <v>8.8175053649294544</v>
      </c>
      <c r="AC17" s="11">
        <f t="shared" si="18"/>
        <v>681.72807926091389</v>
      </c>
      <c r="AD17" s="11">
        <f t="shared" si="10"/>
        <v>691.90858389962443</v>
      </c>
      <c r="AE17" s="11">
        <f t="shared" si="10"/>
        <v>699.40842480043773</v>
      </c>
      <c r="AF17" s="11">
        <f t="shared" si="10"/>
        <v>699.46366158811031</v>
      </c>
      <c r="AG17" s="11">
        <f t="shared" si="10"/>
        <v>704.59009691700237</v>
      </c>
    </row>
    <row r="18" spans="2:33" x14ac:dyDescent="0.25">
      <c r="B18" s="4" t="s">
        <v>11</v>
      </c>
      <c r="C18">
        <v>2518692</v>
      </c>
      <c r="D18">
        <v>2556406</v>
      </c>
      <c r="E18">
        <v>2559766</v>
      </c>
      <c r="F18">
        <v>2507327</v>
      </c>
      <c r="G18">
        <v>2479654</v>
      </c>
      <c r="H18">
        <v>2457608</v>
      </c>
      <c r="J18">
        <f t="shared" si="0"/>
        <v>37714</v>
      </c>
      <c r="K18">
        <f t="shared" si="11"/>
        <v>3360</v>
      </c>
      <c r="L18">
        <f t="shared" si="1"/>
        <v>-52439</v>
      </c>
      <c r="M18">
        <f t="shared" si="2"/>
        <v>-27673</v>
      </c>
      <c r="N18">
        <f t="shared" si="3"/>
        <v>-22046</v>
      </c>
      <c r="P18" s="11">
        <f t="shared" si="4"/>
        <v>1.4973645050685038</v>
      </c>
      <c r="Q18" s="11">
        <f t="shared" si="5"/>
        <v>0.13143452174654574</v>
      </c>
      <c r="R18" s="11">
        <f t="shared" si="6"/>
        <v>-2.0485856910358211</v>
      </c>
      <c r="S18" s="11">
        <f t="shared" si="7"/>
        <v>-1.1036853190668787</v>
      </c>
      <c r="T18" s="11">
        <f t="shared" si="8"/>
        <v>-0.8890756532967905</v>
      </c>
      <c r="V18" s="11">
        <f t="shared" si="12"/>
        <v>6.5007332479763633</v>
      </c>
      <c r="W18" s="11">
        <f t="shared" si="13"/>
        <v>6.5262206715180406</v>
      </c>
      <c r="X18" s="11">
        <f t="shared" si="14"/>
        <v>6.5457849704346396</v>
      </c>
      <c r="Y18" s="11">
        <f t="shared" si="15"/>
        <v>6.486083538863026</v>
      </c>
      <c r="Z18" s="11">
        <f t="shared" si="16"/>
        <v>6.4436212955538918</v>
      </c>
      <c r="AA18" s="11">
        <f t="shared" si="17"/>
        <v>6.3887262640653999</v>
      </c>
      <c r="AC18" s="11">
        <f t="shared" si="18"/>
        <v>690.66984605317577</v>
      </c>
      <c r="AD18" s="11">
        <f t="shared" si="10"/>
        <v>693.22352679919459</v>
      </c>
      <c r="AE18" s="11">
        <f t="shared" si="10"/>
        <v>678.96524784956932</v>
      </c>
      <c r="AF18" s="11">
        <f t="shared" si="10"/>
        <v>676.91092274467815</v>
      </c>
      <c r="AG18" s="11">
        <f t="shared" si="10"/>
        <v>671.11435040214576</v>
      </c>
    </row>
    <row r="19" spans="2:33" x14ac:dyDescent="0.25">
      <c r="B19" s="4" t="s">
        <v>22</v>
      </c>
      <c r="C19">
        <v>1104492</v>
      </c>
      <c r="D19">
        <v>1156276</v>
      </c>
      <c r="E19">
        <v>1134535</v>
      </c>
      <c r="F19">
        <v>1116121</v>
      </c>
      <c r="G19">
        <v>1106746</v>
      </c>
      <c r="H19">
        <v>1080277</v>
      </c>
      <c r="J19">
        <f t="shared" si="0"/>
        <v>51784</v>
      </c>
      <c r="K19">
        <f t="shared" si="11"/>
        <v>-21741</v>
      </c>
      <c r="L19">
        <f t="shared" si="1"/>
        <v>-18414</v>
      </c>
      <c r="M19">
        <f t="shared" si="2"/>
        <v>-9375</v>
      </c>
      <c r="N19">
        <f t="shared" si="3"/>
        <v>-26469</v>
      </c>
      <c r="P19" s="11">
        <f t="shared" si="4"/>
        <v>4.6884902742618326</v>
      </c>
      <c r="Q19" s="11">
        <f t="shared" si="5"/>
        <v>-1.8802604222521266</v>
      </c>
      <c r="R19" s="11">
        <f t="shared" si="6"/>
        <v>-1.6230438020863172</v>
      </c>
      <c r="S19" s="11">
        <f t="shared" si="7"/>
        <v>-0.83996269221706243</v>
      </c>
      <c r="T19" s="11">
        <f t="shared" si="8"/>
        <v>-2.3916056620037476</v>
      </c>
      <c r="V19" s="11">
        <f t="shared" si="12"/>
        <v>2.8506891142402129</v>
      </c>
      <c r="W19" s="11">
        <f t="shared" si="13"/>
        <v>2.9518442427299085</v>
      </c>
      <c r="X19" s="11">
        <f t="shared" si="14"/>
        <v>2.9012113417523575</v>
      </c>
      <c r="Y19" s="11">
        <f t="shared" si="15"/>
        <v>2.8872396960904338</v>
      </c>
      <c r="Z19" s="11">
        <f t="shared" si="16"/>
        <v>2.8759867684641032</v>
      </c>
      <c r="AA19" s="11">
        <f t="shared" si="17"/>
        <v>2.8082566635386028</v>
      </c>
      <c r="AC19" s="11">
        <f t="shared" si="18"/>
        <v>1076.5729948958785</v>
      </c>
      <c r="AD19" s="11">
        <f t="shared" ref="AD19:AD23" si="19">E19/V144*1000</f>
        <v>1052.3769814362531</v>
      </c>
      <c r="AE19" s="11">
        <f t="shared" ref="AE19:AE23" si="20">F19/W144*1000</f>
        <v>1036.2489996081993</v>
      </c>
      <c r="AF19" s="11">
        <f t="shared" ref="AF19:AF23" si="21">G19/X144*1000</f>
        <v>1030.8986618528393</v>
      </c>
      <c r="AG19" s="11">
        <f t="shared" ref="AG19:AG23" si="22">H19/Y144*1000</f>
        <v>1002.9095486857362</v>
      </c>
    </row>
    <row r="20" spans="2:33" x14ac:dyDescent="0.25">
      <c r="B20" s="4" t="s">
        <v>12</v>
      </c>
      <c r="C20">
        <v>635819</v>
      </c>
      <c r="D20">
        <v>640279</v>
      </c>
      <c r="E20">
        <v>639518</v>
      </c>
      <c r="F20">
        <v>632130</v>
      </c>
      <c r="G20">
        <v>627762</v>
      </c>
      <c r="H20">
        <v>627608</v>
      </c>
      <c r="J20">
        <f t="shared" si="0"/>
        <v>4460</v>
      </c>
      <c r="K20">
        <f t="shared" si="11"/>
        <v>-761</v>
      </c>
      <c r="L20">
        <f t="shared" si="1"/>
        <v>-7388</v>
      </c>
      <c r="M20">
        <f t="shared" si="2"/>
        <v>-4368</v>
      </c>
      <c r="N20">
        <f t="shared" si="3"/>
        <v>-154</v>
      </c>
      <c r="P20" s="11">
        <f t="shared" si="4"/>
        <v>0.70145749026059301</v>
      </c>
      <c r="Q20" s="11">
        <f t="shared" si="5"/>
        <v>-0.11885443689391656</v>
      </c>
      <c r="R20" s="11">
        <f t="shared" si="6"/>
        <v>-1.155245043923705</v>
      </c>
      <c r="S20" s="11">
        <f t="shared" si="7"/>
        <v>-0.69099710502586498</v>
      </c>
      <c r="T20" s="11">
        <f t="shared" si="8"/>
        <v>-2.4531589997483123E-2</v>
      </c>
      <c r="V20" s="11">
        <f t="shared" si="12"/>
        <v>1.6410461116305939</v>
      </c>
      <c r="W20" s="11">
        <f t="shared" si="13"/>
        <v>1.634561194637667</v>
      </c>
      <c r="X20" s="11">
        <f t="shared" si="14"/>
        <v>1.6353632764566841</v>
      </c>
      <c r="Y20" s="11">
        <f t="shared" si="15"/>
        <v>1.6352266726364311</v>
      </c>
      <c r="Z20" s="11">
        <f t="shared" si="16"/>
        <v>1.6313004119685659</v>
      </c>
      <c r="AA20" s="11">
        <f t="shared" si="17"/>
        <v>1.6315114994488777</v>
      </c>
      <c r="AC20" s="11">
        <f t="shared" si="18"/>
        <v>732.79930963760557</v>
      </c>
      <c r="AD20" s="11">
        <f t="shared" si="19"/>
        <v>734.93877597926826</v>
      </c>
      <c r="AE20" s="11">
        <f t="shared" si="20"/>
        <v>730.40445917277907</v>
      </c>
      <c r="AF20" s="11">
        <f t="shared" si="21"/>
        <v>730.96556638705556</v>
      </c>
      <c r="AG20" s="11">
        <f t="shared" si="22"/>
        <v>732.83847516426181</v>
      </c>
    </row>
    <row r="21" spans="2:33" x14ac:dyDescent="0.25">
      <c r="B21" s="4" t="s">
        <v>27</v>
      </c>
      <c r="C21">
        <v>186128</v>
      </c>
      <c r="D21">
        <v>212609</v>
      </c>
      <c r="E21">
        <v>218219</v>
      </c>
      <c r="F21">
        <v>227640</v>
      </c>
      <c r="G21">
        <v>231840</v>
      </c>
      <c r="H21">
        <v>214999</v>
      </c>
      <c r="J21">
        <f t="shared" si="0"/>
        <v>26481</v>
      </c>
      <c r="K21">
        <f t="shared" si="11"/>
        <v>5610</v>
      </c>
      <c r="L21">
        <f t="shared" si="1"/>
        <v>9421</v>
      </c>
      <c r="M21">
        <f t="shared" si="2"/>
        <v>4200</v>
      </c>
      <c r="N21">
        <f t="shared" si="3"/>
        <v>-16841</v>
      </c>
      <c r="P21" s="11">
        <f t="shared" si="4"/>
        <v>14.227305939998281</v>
      </c>
      <c r="Q21" s="11">
        <f t="shared" si="5"/>
        <v>2.6386465295448454</v>
      </c>
      <c r="R21" s="11">
        <f t="shared" si="6"/>
        <v>4.3172226066474506</v>
      </c>
      <c r="S21" s="11">
        <f t="shared" si="7"/>
        <v>1.8450184501845017</v>
      </c>
      <c r="T21" s="11">
        <f t="shared" si="8"/>
        <v>-7.2640614216701174</v>
      </c>
      <c r="V21" s="11">
        <f t="shared" si="12"/>
        <v>0.48039556959697516</v>
      </c>
      <c r="W21" s="11">
        <f t="shared" si="13"/>
        <v>0.54276717029719812</v>
      </c>
      <c r="X21" s="11">
        <f t="shared" si="14"/>
        <v>0.55802547985373541</v>
      </c>
      <c r="Y21" s="11">
        <f t="shared" si="15"/>
        <v>0.58887095970600534</v>
      </c>
      <c r="Z21" s="11">
        <f t="shared" si="16"/>
        <v>0.60245871446629817</v>
      </c>
      <c r="AA21" s="11">
        <f t="shared" si="17"/>
        <v>0.55890514599879115</v>
      </c>
      <c r="AC21" s="11">
        <f t="shared" si="18"/>
        <v>1692.0328205454705</v>
      </c>
      <c r="AD21" s="11">
        <f t="shared" si="19"/>
        <v>1745.2772845785946</v>
      </c>
      <c r="AE21" s="11">
        <f t="shared" si="20"/>
        <v>1834.4897613809444</v>
      </c>
      <c r="AF21" s="11">
        <f t="shared" si="21"/>
        <v>1879.3774319066147</v>
      </c>
      <c r="AG21" s="11">
        <f t="shared" si="22"/>
        <v>1746.1138633964104</v>
      </c>
    </row>
    <row r="22" spans="2:33" x14ac:dyDescent="0.25">
      <c r="B22" s="4" t="s">
        <v>23</v>
      </c>
      <c r="C22">
        <v>3120512</v>
      </c>
      <c r="D22">
        <v>3144466</v>
      </c>
      <c r="E22">
        <v>3133836</v>
      </c>
      <c r="F22">
        <v>3091528</v>
      </c>
      <c r="G22">
        <v>3072675</v>
      </c>
      <c r="H22">
        <v>3062838</v>
      </c>
      <c r="J22">
        <f t="shared" si="0"/>
        <v>23954</v>
      </c>
      <c r="K22">
        <f t="shared" si="11"/>
        <v>-10630</v>
      </c>
      <c r="L22">
        <f t="shared" si="1"/>
        <v>-42308</v>
      </c>
      <c r="M22">
        <f t="shared" si="2"/>
        <v>-18853</v>
      </c>
      <c r="N22">
        <f t="shared" si="3"/>
        <v>-9837</v>
      </c>
      <c r="P22" s="11">
        <f t="shared" si="4"/>
        <v>0.76763044013290127</v>
      </c>
      <c r="Q22" s="11">
        <f t="shared" si="5"/>
        <v>-0.33805421969898863</v>
      </c>
      <c r="R22" s="11">
        <f t="shared" si="6"/>
        <v>-1.350038738466212</v>
      </c>
      <c r="S22" s="11">
        <f t="shared" si="7"/>
        <v>-0.60982789093289791</v>
      </c>
      <c r="T22" s="11">
        <f t="shared" si="8"/>
        <v>-0.3201444994996217</v>
      </c>
      <c r="V22" s="11">
        <f t="shared" si="12"/>
        <v>8.0540280864469427</v>
      </c>
      <c r="W22" s="11">
        <f t="shared" si="13"/>
        <v>8.0274725572094763</v>
      </c>
      <c r="X22" s="11">
        <f t="shared" si="14"/>
        <v>8.0137858650388409</v>
      </c>
      <c r="Y22" s="11">
        <f t="shared" si="15"/>
        <v>7.9973249882181836</v>
      </c>
      <c r="Z22" s="11">
        <f t="shared" si="16"/>
        <v>7.984643851245397</v>
      </c>
      <c r="AA22" s="11">
        <f t="shared" si="17"/>
        <v>7.9620645656986566</v>
      </c>
      <c r="AC22" s="11">
        <f t="shared" si="18"/>
        <v>643.75229036623341</v>
      </c>
      <c r="AD22" s="11">
        <f t="shared" si="19"/>
        <v>642.29362060841549</v>
      </c>
      <c r="AE22" s="11">
        <f t="shared" si="20"/>
        <v>634.83283810728506</v>
      </c>
      <c r="AF22" s="11">
        <f t="shared" si="21"/>
        <v>633.8359381526875</v>
      </c>
      <c r="AG22" s="11">
        <f t="shared" si="22"/>
        <v>631.5711984176686</v>
      </c>
    </row>
    <row r="23" spans="2:33" x14ac:dyDescent="0.25">
      <c r="B23" s="8" t="s">
        <v>60</v>
      </c>
      <c r="C23" s="9">
        <v>38744737</v>
      </c>
      <c r="D23" s="9">
        <v>39171308</v>
      </c>
      <c r="E23" s="9">
        <v>39105562</v>
      </c>
      <c r="F23" s="9">
        <v>38657026</v>
      </c>
      <c r="G23" s="9">
        <v>38482305</v>
      </c>
      <c r="H23" s="9">
        <v>38467887</v>
      </c>
      <c r="J23" s="9">
        <f>D23-C23</f>
        <v>426571</v>
      </c>
      <c r="K23" s="9">
        <f t="shared" si="11"/>
        <v>-65746</v>
      </c>
      <c r="L23" s="9">
        <f t="shared" si="1"/>
        <v>-448536</v>
      </c>
      <c r="M23" s="9">
        <f t="shared" si="2"/>
        <v>-174721</v>
      </c>
      <c r="N23" s="9">
        <f t="shared" si="3"/>
        <v>-14418</v>
      </c>
      <c r="P23" s="21">
        <f t="shared" si="4"/>
        <v>1.1009779212077244</v>
      </c>
      <c r="Q23" s="21">
        <f t="shared" si="5"/>
        <v>-0.16784223799726064</v>
      </c>
      <c r="R23" s="21">
        <f t="shared" si="6"/>
        <v>-1.146987735401936</v>
      </c>
      <c r="S23" s="21">
        <f t="shared" si="7"/>
        <v>-0.45197734559301073</v>
      </c>
      <c r="T23" s="21">
        <f t="shared" si="8"/>
        <v>-3.7466570674495721E-2</v>
      </c>
      <c r="V23" s="21">
        <f t="shared" si="12"/>
        <v>100</v>
      </c>
      <c r="W23" s="21">
        <f t="shared" si="13"/>
        <v>100</v>
      </c>
      <c r="X23" s="21">
        <f t="shared" si="14"/>
        <v>100</v>
      </c>
      <c r="Y23" s="21">
        <f t="shared" si="15"/>
        <v>100</v>
      </c>
      <c r="Z23" s="21">
        <f t="shared" si="16"/>
        <v>100</v>
      </c>
      <c r="AA23" s="21">
        <f t="shared" si="17"/>
        <v>100</v>
      </c>
      <c r="AC23" s="21">
        <f t="shared" si="18"/>
        <v>654.85601313867789</v>
      </c>
      <c r="AD23" s="21">
        <f t="shared" si="19"/>
        <v>655.67716888619543</v>
      </c>
      <c r="AE23" s="21">
        <f t="shared" si="20"/>
        <v>652.59111010354434</v>
      </c>
      <c r="AF23" s="21">
        <f t="shared" si="21"/>
        <v>651.90950865721413</v>
      </c>
      <c r="AG23" s="21">
        <f t="shared" si="22"/>
        <v>652.02901744440385</v>
      </c>
    </row>
    <row r="26" spans="2:33" x14ac:dyDescent="0.25">
      <c r="B26" s="24" t="s">
        <v>64</v>
      </c>
      <c r="C26" s="24"/>
      <c r="D26" s="24"/>
      <c r="E26" s="24"/>
      <c r="F26" s="24"/>
      <c r="G26" s="24"/>
      <c r="H26" s="24"/>
      <c r="J26" s="20" t="s">
        <v>125</v>
      </c>
      <c r="P26" s="20" t="s">
        <v>69</v>
      </c>
      <c r="V26" s="20" t="s">
        <v>79</v>
      </c>
      <c r="AC26" s="20" t="s">
        <v>119</v>
      </c>
    </row>
    <row r="27" spans="2:33" x14ac:dyDescent="0.25">
      <c r="B27" s="6" t="s">
        <v>53</v>
      </c>
      <c r="C27" s="6">
        <v>2018</v>
      </c>
      <c r="D27" s="6">
        <v>2019</v>
      </c>
      <c r="E27" s="6">
        <v>2020</v>
      </c>
      <c r="F27" s="6">
        <v>2021</v>
      </c>
      <c r="G27" s="6">
        <v>2022</v>
      </c>
      <c r="H27" s="6">
        <v>2023</v>
      </c>
      <c r="J27" s="10">
        <v>2019</v>
      </c>
      <c r="K27" s="10">
        <v>2020</v>
      </c>
      <c r="L27" s="10">
        <v>2021</v>
      </c>
      <c r="M27" s="10">
        <v>2022</v>
      </c>
      <c r="N27" s="10">
        <v>2023</v>
      </c>
      <c r="P27" s="10">
        <v>2019</v>
      </c>
      <c r="Q27" s="10">
        <v>2020</v>
      </c>
      <c r="R27" s="10">
        <v>2021</v>
      </c>
      <c r="S27" s="10">
        <v>2022</v>
      </c>
      <c r="T27" s="10">
        <v>2023</v>
      </c>
      <c r="V27" s="6">
        <v>2018</v>
      </c>
      <c r="W27" s="6">
        <v>2019</v>
      </c>
      <c r="X27" s="6">
        <v>2020</v>
      </c>
      <c r="Y27" s="6">
        <v>2021</v>
      </c>
      <c r="Z27" s="6">
        <v>2022</v>
      </c>
      <c r="AA27" s="6">
        <v>2023</v>
      </c>
      <c r="AC27" s="6">
        <v>2019</v>
      </c>
      <c r="AD27" s="6">
        <v>2020</v>
      </c>
      <c r="AE27" s="6">
        <v>2021</v>
      </c>
      <c r="AF27" s="6">
        <v>2022</v>
      </c>
      <c r="AG27" s="6">
        <v>2023</v>
      </c>
    </row>
    <row r="28" spans="2:33" x14ac:dyDescent="0.25">
      <c r="B28" s="4" t="s">
        <v>29</v>
      </c>
      <c r="C28">
        <v>2865</v>
      </c>
      <c r="D28">
        <v>4252</v>
      </c>
      <c r="E28">
        <v>8085</v>
      </c>
      <c r="F28">
        <v>16374</v>
      </c>
      <c r="G28">
        <v>24069</v>
      </c>
      <c r="H28">
        <v>34155</v>
      </c>
      <c r="J28">
        <f t="shared" ref="J28:J48" si="23">D28-C28</f>
        <v>1387</v>
      </c>
      <c r="K28">
        <f>E28-D28</f>
        <v>3833</v>
      </c>
      <c r="L28">
        <f t="shared" ref="L28:L48" si="24">F28-E28</f>
        <v>8289</v>
      </c>
      <c r="M28">
        <f t="shared" ref="M28:M48" si="25">G28-F28</f>
        <v>7695</v>
      </c>
      <c r="N28">
        <f t="shared" ref="N28:N48" si="26">H28-G28</f>
        <v>10086</v>
      </c>
      <c r="P28" s="11">
        <f t="shared" ref="P28:P48" si="27">J28/C28*100</f>
        <v>48.411867364746946</v>
      </c>
      <c r="Q28" s="11">
        <f t="shared" ref="Q28:Q48" si="28">K28/D28*100</f>
        <v>90.145813734713073</v>
      </c>
      <c r="R28" s="11">
        <f t="shared" ref="R28:R48" si="29">L28/E28*100</f>
        <v>102.52319109461968</v>
      </c>
      <c r="S28" s="11">
        <f t="shared" ref="S28:S48" si="30">M28/F28*100</f>
        <v>46.995236350311473</v>
      </c>
      <c r="T28" s="11">
        <f t="shared" ref="T28:T48" si="31">N28/G28*100</f>
        <v>41.904524492085251</v>
      </c>
      <c r="V28" s="11">
        <f>C28/C$48*100</f>
        <v>1.1163497506234414</v>
      </c>
      <c r="W28" s="11">
        <f t="shared" ref="W28:AA28" si="32">D28/D$48*100</f>
        <v>1.1900497066857731</v>
      </c>
      <c r="X28" s="11">
        <f t="shared" si="32"/>
        <v>1.3569830498802464</v>
      </c>
      <c r="Y28" s="11">
        <f t="shared" si="32"/>
        <v>1.4244107146585381</v>
      </c>
      <c r="Z28" s="11">
        <f t="shared" si="32"/>
        <v>1.4036440276168376</v>
      </c>
      <c r="AA28" s="11">
        <f t="shared" si="32"/>
        <v>1.404703484388482</v>
      </c>
      <c r="AC28" s="11">
        <f>D28/U128*1000</f>
        <v>3.269147230797028</v>
      </c>
      <c r="AD28" s="11">
        <f t="shared" ref="AD28:AG28" si="33">E28/V128*1000</f>
        <v>6.2483529001708735</v>
      </c>
      <c r="AE28" s="11">
        <f t="shared" si="33"/>
        <v>12.782081666682279</v>
      </c>
      <c r="AF28" s="11">
        <f t="shared" si="33"/>
        <v>18.8635918335358</v>
      </c>
      <c r="AG28" s="11">
        <f t="shared" si="33"/>
        <v>26.83818589421724</v>
      </c>
    </row>
    <row r="29" spans="2:33" x14ac:dyDescent="0.25">
      <c r="B29" s="4" t="s">
        <v>30</v>
      </c>
      <c r="C29">
        <v>510</v>
      </c>
      <c r="D29">
        <v>800</v>
      </c>
      <c r="E29">
        <v>1914</v>
      </c>
      <c r="F29">
        <v>4438</v>
      </c>
      <c r="G29">
        <v>6357</v>
      </c>
      <c r="H29">
        <v>9043</v>
      </c>
      <c r="J29">
        <f t="shared" si="23"/>
        <v>290</v>
      </c>
      <c r="K29">
        <f t="shared" ref="K29:K48" si="34">E29-D29</f>
        <v>1114</v>
      </c>
      <c r="L29">
        <f t="shared" si="24"/>
        <v>2524</v>
      </c>
      <c r="M29">
        <f t="shared" si="25"/>
        <v>1919</v>
      </c>
      <c r="N29">
        <f t="shared" si="26"/>
        <v>2686</v>
      </c>
      <c r="P29" s="11">
        <f t="shared" si="27"/>
        <v>56.862745098039213</v>
      </c>
      <c r="Q29" s="11">
        <f t="shared" si="28"/>
        <v>139.25</v>
      </c>
      <c r="R29" s="11">
        <f t="shared" si="29"/>
        <v>131.87042842215254</v>
      </c>
      <c r="S29" s="11">
        <f t="shared" si="30"/>
        <v>43.240198287516904</v>
      </c>
      <c r="T29" s="11">
        <f t="shared" si="31"/>
        <v>42.2526348906717</v>
      </c>
      <c r="V29" s="11">
        <f t="shared" ref="V29:V48" si="35">C29/C$48*100</f>
        <v>0.1987219451371571</v>
      </c>
      <c r="W29" s="11">
        <f t="shared" ref="W29:W48" si="36">D29/D$48*100</f>
        <v>0.22390398996910127</v>
      </c>
      <c r="X29" s="11">
        <f t="shared" ref="X29:X48" si="37">E29/E$48*100</f>
        <v>0.3212449669104257</v>
      </c>
      <c r="Y29" s="11">
        <f t="shared" ref="Y29:Y48" si="38">F29/F$48*100</f>
        <v>0.38607150065070189</v>
      </c>
      <c r="Z29" s="11">
        <f t="shared" ref="Z29:Z48" si="39">G29/G$48*100</f>
        <v>0.37072437922473872</v>
      </c>
      <c r="AA29" s="11">
        <f t="shared" ref="AA29:AA48" si="40">H29/H$48*100</f>
        <v>0.37191432028473265</v>
      </c>
      <c r="AC29" s="11">
        <f t="shared" ref="AC29:AC48" si="41">D29/U129*1000</f>
        <v>1.4321851385728634</v>
      </c>
      <c r="AD29" s="11">
        <f t="shared" ref="AD29:AD48" si="42">E29/V129*1000</f>
        <v>3.4595321497901508</v>
      </c>
      <c r="AE29" s="11">
        <f t="shared" ref="AE29:AE48" si="43">F29/W129*1000</f>
        <v>8.1411773338469722</v>
      </c>
      <c r="AF29" s="11">
        <f t="shared" ref="AF29:AF48" si="44">G29/X129*1000</f>
        <v>11.746814297962924</v>
      </c>
      <c r="AG29" s="11">
        <f t="shared" ref="AG29:AG47" si="45">H29/Y129*1000</f>
        <v>16.821776229265762</v>
      </c>
    </row>
    <row r="30" spans="2:33" x14ac:dyDescent="0.25">
      <c r="B30" s="4" t="s">
        <v>31</v>
      </c>
      <c r="C30">
        <v>2065</v>
      </c>
      <c r="D30">
        <v>2975</v>
      </c>
      <c r="E30">
        <v>6190</v>
      </c>
      <c r="F30">
        <v>14656</v>
      </c>
      <c r="G30">
        <v>22533</v>
      </c>
      <c r="H30">
        <v>32684</v>
      </c>
      <c r="J30">
        <f t="shared" si="23"/>
        <v>910</v>
      </c>
      <c r="K30">
        <f t="shared" si="34"/>
        <v>3215</v>
      </c>
      <c r="L30">
        <f t="shared" si="24"/>
        <v>8466</v>
      </c>
      <c r="M30">
        <f t="shared" si="25"/>
        <v>7877</v>
      </c>
      <c r="N30">
        <f t="shared" si="26"/>
        <v>10151</v>
      </c>
      <c r="P30" s="11">
        <f t="shared" si="27"/>
        <v>44.067796610169488</v>
      </c>
      <c r="Q30" s="11">
        <f t="shared" si="28"/>
        <v>108.0672268907563</v>
      </c>
      <c r="R30" s="11">
        <f t="shared" si="29"/>
        <v>136.76898222940227</v>
      </c>
      <c r="S30" s="11">
        <f t="shared" si="30"/>
        <v>53.745906113537124</v>
      </c>
      <c r="T30" s="11">
        <f t="shared" si="31"/>
        <v>45.04948298051746</v>
      </c>
      <c r="V30" s="11">
        <f t="shared" si="35"/>
        <v>0.80462905236907722</v>
      </c>
      <c r="W30" s="11">
        <f t="shared" si="36"/>
        <v>0.8326429626975953</v>
      </c>
      <c r="X30" s="11">
        <f t="shared" si="37"/>
        <v>1.0389270350969357</v>
      </c>
      <c r="Y30" s="11">
        <f t="shared" si="38"/>
        <v>1.2749580697468874</v>
      </c>
      <c r="Z30" s="11">
        <f t="shared" si="39"/>
        <v>1.3140683399513982</v>
      </c>
      <c r="AA30" s="11">
        <f t="shared" si="40"/>
        <v>1.3442052022764792</v>
      </c>
      <c r="AC30" s="11">
        <f t="shared" si="41"/>
        <v>1.5559452537393679</v>
      </c>
      <c r="AD30" s="11">
        <f t="shared" si="42"/>
        <v>3.2680256162524879</v>
      </c>
      <c r="AE30" s="11">
        <f t="shared" si="43"/>
        <v>7.8770246818098029</v>
      </c>
      <c r="AF30" s="11">
        <f t="shared" si="44"/>
        <v>12.144197592610759</v>
      </c>
      <c r="AG30" s="11">
        <f t="shared" si="45"/>
        <v>17.699460091735666</v>
      </c>
    </row>
    <row r="31" spans="2:33" x14ac:dyDescent="0.25">
      <c r="B31" s="4" t="s">
        <v>32</v>
      </c>
      <c r="C31">
        <v>4448</v>
      </c>
      <c r="D31">
        <v>6938</v>
      </c>
      <c r="E31">
        <v>14649</v>
      </c>
      <c r="F31">
        <v>33486</v>
      </c>
      <c r="G31">
        <v>51594</v>
      </c>
      <c r="H31">
        <v>75625</v>
      </c>
      <c r="J31">
        <f t="shared" si="23"/>
        <v>2490</v>
      </c>
      <c r="K31">
        <f t="shared" si="34"/>
        <v>7711</v>
      </c>
      <c r="L31">
        <f t="shared" si="24"/>
        <v>18837</v>
      </c>
      <c r="M31">
        <f t="shared" si="25"/>
        <v>18108</v>
      </c>
      <c r="N31">
        <f t="shared" si="26"/>
        <v>24031</v>
      </c>
      <c r="P31" s="11">
        <f t="shared" si="27"/>
        <v>55.980215827338128</v>
      </c>
      <c r="Q31" s="11">
        <f t="shared" si="28"/>
        <v>111.14153934851542</v>
      </c>
      <c r="R31" s="11">
        <f t="shared" si="29"/>
        <v>128.58898218308417</v>
      </c>
      <c r="S31" s="11">
        <f t="shared" si="30"/>
        <v>54.076330406737142</v>
      </c>
      <c r="T31" s="11">
        <f t="shared" si="31"/>
        <v>46.577121370702017</v>
      </c>
      <c r="V31" s="11">
        <f t="shared" si="35"/>
        <v>1.7331670822942644</v>
      </c>
      <c r="W31" s="11">
        <f t="shared" si="36"/>
        <v>1.9418073530070306</v>
      </c>
      <c r="X31" s="11">
        <f t="shared" si="37"/>
        <v>2.4586820900056563</v>
      </c>
      <c r="Y31" s="11">
        <f t="shared" si="38"/>
        <v>2.9130216923815686</v>
      </c>
      <c r="Z31" s="11">
        <f t="shared" si="39"/>
        <v>3.0088333524809143</v>
      </c>
      <c r="AA31" s="11">
        <f t="shared" si="40"/>
        <v>3.1102532866894732</v>
      </c>
      <c r="AC31" s="11">
        <f t="shared" si="41"/>
        <v>1.2086495266529171</v>
      </c>
      <c r="AD31" s="11">
        <f t="shared" si="42"/>
        <v>2.5645366371255061</v>
      </c>
      <c r="AE31" s="11">
        <f t="shared" si="43"/>
        <v>5.9538499287017315</v>
      </c>
      <c r="AF31" s="11">
        <f t="shared" si="44"/>
        <v>9.1732125268027627</v>
      </c>
      <c r="AG31" s="11">
        <f t="shared" si="45"/>
        <v>13.481507204873987</v>
      </c>
    </row>
    <row r="32" spans="2:33" x14ac:dyDescent="0.25">
      <c r="B32" s="4" t="s">
        <v>19</v>
      </c>
      <c r="C32">
        <v>29666</v>
      </c>
      <c r="D32">
        <v>40787</v>
      </c>
      <c r="E32">
        <v>62611</v>
      </c>
      <c r="F32">
        <v>100701</v>
      </c>
      <c r="G32">
        <v>140322</v>
      </c>
      <c r="H32">
        <v>200462</v>
      </c>
      <c r="J32">
        <f t="shared" si="23"/>
        <v>11121</v>
      </c>
      <c r="K32">
        <f t="shared" si="34"/>
        <v>21824</v>
      </c>
      <c r="L32">
        <f t="shared" si="24"/>
        <v>38090</v>
      </c>
      <c r="M32">
        <f t="shared" si="25"/>
        <v>39621</v>
      </c>
      <c r="N32">
        <f t="shared" si="26"/>
        <v>60140</v>
      </c>
      <c r="P32" s="11">
        <f t="shared" si="27"/>
        <v>37.48735926650037</v>
      </c>
      <c r="Q32" s="11">
        <f t="shared" si="28"/>
        <v>53.507244955500532</v>
      </c>
      <c r="R32" s="11">
        <f t="shared" si="29"/>
        <v>60.835955343310275</v>
      </c>
      <c r="S32" s="11">
        <f t="shared" si="30"/>
        <v>39.345190216581763</v>
      </c>
      <c r="T32" s="11">
        <f t="shared" si="31"/>
        <v>42.858568150396941</v>
      </c>
      <c r="V32" s="11">
        <f t="shared" si="35"/>
        <v>11.559382793017456</v>
      </c>
      <c r="W32" s="11">
        <f t="shared" si="36"/>
        <v>11.415465048587166</v>
      </c>
      <c r="X32" s="11">
        <f t="shared" si="37"/>
        <v>10.508604296357712</v>
      </c>
      <c r="Y32" s="11">
        <f t="shared" si="38"/>
        <v>8.7602041881537467</v>
      </c>
      <c r="Z32" s="11">
        <f t="shared" si="39"/>
        <v>8.183228935279816</v>
      </c>
      <c r="AA32" s="11">
        <f t="shared" si="40"/>
        <v>8.2444640576045636</v>
      </c>
      <c r="AC32" s="11">
        <f t="shared" si="41"/>
        <v>9.1461890056919533</v>
      </c>
      <c r="AD32" s="11">
        <f t="shared" si="42"/>
        <v>14.025387764080662</v>
      </c>
      <c r="AE32" s="11">
        <f t="shared" si="43"/>
        <v>22.685836721719635</v>
      </c>
      <c r="AF32" s="11">
        <f t="shared" si="44"/>
        <v>31.708563766251196</v>
      </c>
      <c r="AG32" s="11">
        <f t="shared" si="45"/>
        <v>45.17374117142279</v>
      </c>
    </row>
    <row r="33" spans="2:33" x14ac:dyDescent="0.25">
      <c r="B33" s="4" t="s">
        <v>20</v>
      </c>
      <c r="C33">
        <v>5955</v>
      </c>
      <c r="D33">
        <v>8599</v>
      </c>
      <c r="E33">
        <v>15499</v>
      </c>
      <c r="F33">
        <v>25975</v>
      </c>
      <c r="G33">
        <v>34516</v>
      </c>
      <c r="H33">
        <v>45308</v>
      </c>
      <c r="J33">
        <f t="shared" si="23"/>
        <v>2644</v>
      </c>
      <c r="K33">
        <f t="shared" si="34"/>
        <v>6900</v>
      </c>
      <c r="L33">
        <f t="shared" si="24"/>
        <v>10476</v>
      </c>
      <c r="M33">
        <f t="shared" si="25"/>
        <v>8541</v>
      </c>
      <c r="N33">
        <f t="shared" si="26"/>
        <v>10792</v>
      </c>
      <c r="P33" s="11">
        <f t="shared" si="27"/>
        <v>44.399664147774978</v>
      </c>
      <c r="Q33" s="11">
        <f t="shared" si="28"/>
        <v>80.241888591696707</v>
      </c>
      <c r="R33" s="11">
        <f t="shared" si="29"/>
        <v>67.591457513387965</v>
      </c>
      <c r="S33" s="11">
        <f t="shared" si="30"/>
        <v>32.881616939364768</v>
      </c>
      <c r="T33" s="11">
        <f t="shared" si="31"/>
        <v>31.266658940781088</v>
      </c>
      <c r="V33" s="11">
        <f t="shared" si="35"/>
        <v>2.3203709476309227</v>
      </c>
      <c r="W33" s="11">
        <f t="shared" si="36"/>
        <v>2.4066880121803771</v>
      </c>
      <c r="X33" s="11">
        <f t="shared" si="37"/>
        <v>2.6013457377976423</v>
      </c>
      <c r="Y33" s="11">
        <f t="shared" si="38"/>
        <v>2.259623080081564</v>
      </c>
      <c r="Z33" s="11">
        <f t="shared" si="39"/>
        <v>2.0128870022528051</v>
      </c>
      <c r="AA33" s="11">
        <f t="shared" si="40"/>
        <v>1.8633964418291127</v>
      </c>
      <c r="AC33" s="11">
        <f t="shared" si="41"/>
        <v>7.1041808835654576</v>
      </c>
      <c r="AD33" s="11">
        <f t="shared" si="42"/>
        <v>12.849274093528853</v>
      </c>
      <c r="AE33" s="11">
        <f t="shared" si="43"/>
        <v>21.618629890720843</v>
      </c>
      <c r="AF33" s="11">
        <f t="shared" si="44"/>
        <v>28.89221669664763</v>
      </c>
      <c r="AG33" s="11">
        <f t="shared" si="45"/>
        <v>37.938518632645817</v>
      </c>
    </row>
    <row r="34" spans="2:33" x14ac:dyDescent="0.25">
      <c r="B34" s="4" t="s">
        <v>6</v>
      </c>
      <c r="C34">
        <v>33990</v>
      </c>
      <c r="D34">
        <v>46040</v>
      </c>
      <c r="E34">
        <v>73847</v>
      </c>
      <c r="F34">
        <v>128364</v>
      </c>
      <c r="G34">
        <v>191357</v>
      </c>
      <c r="H34">
        <v>273264</v>
      </c>
      <c r="J34">
        <f t="shared" si="23"/>
        <v>12050</v>
      </c>
      <c r="K34">
        <f t="shared" si="34"/>
        <v>27807</v>
      </c>
      <c r="L34">
        <f t="shared" si="24"/>
        <v>54517</v>
      </c>
      <c r="M34">
        <f t="shared" si="25"/>
        <v>62993</v>
      </c>
      <c r="N34">
        <f t="shared" si="26"/>
        <v>81907</v>
      </c>
      <c r="P34" s="11">
        <f t="shared" si="27"/>
        <v>35.451603412768463</v>
      </c>
      <c r="Q34" s="11">
        <f t="shared" si="28"/>
        <v>60.397480451781064</v>
      </c>
      <c r="R34" s="11">
        <f t="shared" si="29"/>
        <v>73.824258263707392</v>
      </c>
      <c r="S34" s="11">
        <f t="shared" si="30"/>
        <v>49.073727836465054</v>
      </c>
      <c r="T34" s="11">
        <f t="shared" si="31"/>
        <v>42.803242107683545</v>
      </c>
      <c r="V34" s="11">
        <f t="shared" si="35"/>
        <v>13.244233167082294</v>
      </c>
      <c r="W34" s="11">
        <f t="shared" si="36"/>
        <v>12.885674622721776</v>
      </c>
      <c r="X34" s="11">
        <f t="shared" si="37"/>
        <v>12.394449880582135</v>
      </c>
      <c r="Y34" s="11">
        <f t="shared" si="38"/>
        <v>11.166670146355722</v>
      </c>
      <c r="Z34" s="11">
        <f t="shared" si="39"/>
        <v>11.15946280247103</v>
      </c>
      <c r="AA34" s="11">
        <f t="shared" si="40"/>
        <v>11.238614930696359</v>
      </c>
      <c r="AC34" s="11">
        <f t="shared" si="41"/>
        <v>7.9749513084532415</v>
      </c>
      <c r="AD34" s="11">
        <f t="shared" si="42"/>
        <v>12.830237851173619</v>
      </c>
      <c r="AE34" s="11">
        <f t="shared" si="43"/>
        <v>22.400534413048725</v>
      </c>
      <c r="AF34" s="11">
        <f t="shared" si="44"/>
        <v>33.483980946588218</v>
      </c>
      <c r="AG34" s="11">
        <f t="shared" si="45"/>
        <v>47.768950322137648</v>
      </c>
    </row>
    <row r="35" spans="2:33" x14ac:dyDescent="0.25">
      <c r="B35" s="4" t="s">
        <v>25</v>
      </c>
      <c r="C35">
        <v>5069</v>
      </c>
      <c r="D35">
        <v>7454</v>
      </c>
      <c r="E35">
        <v>14713</v>
      </c>
      <c r="F35">
        <v>28433</v>
      </c>
      <c r="G35">
        <v>40593</v>
      </c>
      <c r="H35">
        <v>56257</v>
      </c>
      <c r="J35">
        <f t="shared" si="23"/>
        <v>2385</v>
      </c>
      <c r="K35">
        <f t="shared" si="34"/>
        <v>7259</v>
      </c>
      <c r="L35">
        <f t="shared" si="24"/>
        <v>13720</v>
      </c>
      <c r="M35">
        <f t="shared" si="25"/>
        <v>12160</v>
      </c>
      <c r="N35">
        <f t="shared" si="26"/>
        <v>15664</v>
      </c>
      <c r="P35" s="11">
        <f t="shared" si="27"/>
        <v>47.050700335371872</v>
      </c>
      <c r="Q35" s="11">
        <f t="shared" si="28"/>
        <v>97.383954923530993</v>
      </c>
      <c r="R35" s="11">
        <f t="shared" si="29"/>
        <v>93.250866580574993</v>
      </c>
      <c r="S35" s="11">
        <f t="shared" si="30"/>
        <v>42.767207118489083</v>
      </c>
      <c r="T35" s="11">
        <f t="shared" si="31"/>
        <v>38.587933880225656</v>
      </c>
      <c r="V35" s="11">
        <f t="shared" si="35"/>
        <v>1.9751402743142146</v>
      </c>
      <c r="W35" s="11">
        <f t="shared" si="36"/>
        <v>2.086225426537101</v>
      </c>
      <c r="X35" s="11">
        <f t="shared" si="37"/>
        <v>2.4694238234864647</v>
      </c>
      <c r="Y35" s="11">
        <f t="shared" si="38"/>
        <v>2.4734499725104562</v>
      </c>
      <c r="Z35" s="11">
        <f t="shared" si="39"/>
        <v>2.3672824800801981</v>
      </c>
      <c r="AA35" s="11">
        <f t="shared" si="40"/>
        <v>2.3136994267674669</v>
      </c>
      <c r="AC35" s="11">
        <f t="shared" si="41"/>
        <v>4.8624248196323503</v>
      </c>
      <c r="AD35" s="11">
        <f t="shared" si="42"/>
        <v>9.6489697840933975</v>
      </c>
      <c r="AE35" s="11">
        <f t="shared" si="43"/>
        <v>18.724460732501591</v>
      </c>
      <c r="AF35" s="11">
        <f t="shared" si="44"/>
        <v>26.896550353260313</v>
      </c>
      <c r="AG35" s="11">
        <f t="shared" si="45"/>
        <v>37.314709916717298</v>
      </c>
    </row>
    <row r="36" spans="2:33" x14ac:dyDescent="0.25">
      <c r="B36" s="4" t="s">
        <v>26</v>
      </c>
      <c r="C36">
        <v>73742</v>
      </c>
      <c r="D36">
        <v>100621</v>
      </c>
      <c r="E36">
        <v>155299</v>
      </c>
      <c r="F36">
        <v>258021</v>
      </c>
      <c r="G36">
        <v>358787</v>
      </c>
      <c r="H36">
        <v>489121</v>
      </c>
      <c r="J36">
        <f t="shared" si="23"/>
        <v>26879</v>
      </c>
      <c r="K36">
        <f t="shared" si="34"/>
        <v>54678</v>
      </c>
      <c r="L36">
        <f t="shared" si="24"/>
        <v>102722</v>
      </c>
      <c r="M36">
        <f t="shared" si="25"/>
        <v>100766</v>
      </c>
      <c r="N36">
        <f t="shared" si="26"/>
        <v>130334</v>
      </c>
      <c r="P36" s="11">
        <f t="shared" si="27"/>
        <v>36.450055599251449</v>
      </c>
      <c r="Q36" s="11">
        <f t="shared" si="28"/>
        <v>54.340545214219695</v>
      </c>
      <c r="R36" s="11">
        <f t="shared" si="29"/>
        <v>66.144662876129274</v>
      </c>
      <c r="S36" s="11">
        <f t="shared" si="30"/>
        <v>39.053410381325548</v>
      </c>
      <c r="T36" s="11">
        <f t="shared" si="31"/>
        <v>36.326288299185869</v>
      </c>
      <c r="V36" s="11">
        <f t="shared" si="35"/>
        <v>28.733634663341647</v>
      </c>
      <c r="W36" s="11">
        <f t="shared" si="36"/>
        <v>28.161804218351172</v>
      </c>
      <c r="X36" s="11">
        <f t="shared" si="37"/>
        <v>26.065319809938455</v>
      </c>
      <c r="Y36" s="11">
        <f t="shared" si="38"/>
        <v>22.445821241413867</v>
      </c>
      <c r="Z36" s="11">
        <f t="shared" si="39"/>
        <v>20.923562663033877</v>
      </c>
      <c r="AA36" s="11">
        <f t="shared" si="40"/>
        <v>20.116234021009475</v>
      </c>
      <c r="AC36" s="11">
        <f t="shared" si="41"/>
        <v>10.051211522557612</v>
      </c>
      <c r="AD36" s="11">
        <f t="shared" si="42"/>
        <v>15.487152362050269</v>
      </c>
      <c r="AE36" s="11">
        <f t="shared" si="43"/>
        <v>25.84978250881576</v>
      </c>
      <c r="AF36" s="11">
        <f t="shared" si="44"/>
        <v>36.084366455047189</v>
      </c>
      <c r="AG36" s="11">
        <f t="shared" si="45"/>
        <v>49.027269959862714</v>
      </c>
    </row>
    <row r="37" spans="2:33" x14ac:dyDescent="0.25">
      <c r="B37" s="4" t="s">
        <v>10</v>
      </c>
      <c r="C37">
        <v>4252</v>
      </c>
      <c r="D37">
        <v>6251</v>
      </c>
      <c r="E37">
        <v>11727</v>
      </c>
      <c r="F37">
        <v>21658</v>
      </c>
      <c r="G37">
        <v>31451</v>
      </c>
      <c r="H37">
        <v>42965</v>
      </c>
      <c r="J37">
        <f t="shared" si="23"/>
        <v>1999</v>
      </c>
      <c r="K37">
        <f t="shared" si="34"/>
        <v>5476</v>
      </c>
      <c r="L37">
        <f t="shared" si="24"/>
        <v>9931</v>
      </c>
      <c r="M37">
        <f t="shared" si="25"/>
        <v>9793</v>
      </c>
      <c r="N37">
        <f t="shared" si="26"/>
        <v>11514</v>
      </c>
      <c r="P37" s="11">
        <f t="shared" si="27"/>
        <v>47.013170272812793</v>
      </c>
      <c r="Q37" s="11">
        <f t="shared" si="28"/>
        <v>87.601983682610779</v>
      </c>
      <c r="R37" s="11">
        <f t="shared" si="29"/>
        <v>84.684915153065575</v>
      </c>
      <c r="S37" s="11">
        <f t="shared" si="30"/>
        <v>45.216548157724631</v>
      </c>
      <c r="T37" s="11">
        <f t="shared" si="31"/>
        <v>36.609328797176559</v>
      </c>
      <c r="V37" s="11">
        <f t="shared" si="35"/>
        <v>1.656795511221945</v>
      </c>
      <c r="W37" s="11">
        <f t="shared" si="36"/>
        <v>1.749529801621065</v>
      </c>
      <c r="X37" s="11">
        <f t="shared" si="37"/>
        <v>1.9682548207724984</v>
      </c>
      <c r="Y37" s="11">
        <f t="shared" si="38"/>
        <v>1.8840776388221947</v>
      </c>
      <c r="Z37" s="11">
        <f t="shared" si="39"/>
        <v>1.83414384945686</v>
      </c>
      <c r="AA37" s="11">
        <f t="shared" si="40"/>
        <v>1.767035140001497</v>
      </c>
      <c r="AC37" s="11">
        <f t="shared" si="41"/>
        <v>4.1116316883079298</v>
      </c>
      <c r="AD37" s="11">
        <f t="shared" si="42"/>
        <v>7.7525068223646638</v>
      </c>
      <c r="AE37" s="11">
        <f t="shared" si="43"/>
        <v>14.455666530506543</v>
      </c>
      <c r="AF37" s="11">
        <f t="shared" si="44"/>
        <v>21.148505530713109</v>
      </c>
      <c r="AG37" s="11">
        <f t="shared" si="45"/>
        <v>28.946343658753161</v>
      </c>
    </row>
    <row r="38" spans="2:33" x14ac:dyDescent="0.25">
      <c r="B38" s="4" t="s">
        <v>33</v>
      </c>
      <c r="C38">
        <v>363</v>
      </c>
      <c r="D38">
        <v>536</v>
      </c>
      <c r="E38">
        <v>1063</v>
      </c>
      <c r="F38">
        <v>2298</v>
      </c>
      <c r="G38">
        <v>3405</v>
      </c>
      <c r="H38">
        <v>4893</v>
      </c>
      <c r="J38">
        <f t="shared" si="23"/>
        <v>173</v>
      </c>
      <c r="K38">
        <f t="shared" si="34"/>
        <v>527</v>
      </c>
      <c r="L38">
        <f t="shared" si="24"/>
        <v>1235</v>
      </c>
      <c r="M38">
        <f t="shared" si="25"/>
        <v>1107</v>
      </c>
      <c r="N38">
        <f t="shared" si="26"/>
        <v>1488</v>
      </c>
      <c r="P38" s="11">
        <f t="shared" si="27"/>
        <v>47.658402203856745</v>
      </c>
      <c r="Q38" s="11">
        <f t="shared" si="28"/>
        <v>98.320895522388057</v>
      </c>
      <c r="R38" s="11">
        <f t="shared" si="29"/>
        <v>116.18062088428975</v>
      </c>
      <c r="S38" s="11">
        <f t="shared" si="30"/>
        <v>48.172323759791126</v>
      </c>
      <c r="T38" s="11">
        <f t="shared" si="31"/>
        <v>43.70044052863436</v>
      </c>
      <c r="V38" s="11">
        <f t="shared" si="35"/>
        <v>0.14144326683291772</v>
      </c>
      <c r="W38" s="11">
        <f t="shared" si="36"/>
        <v>0.15001567327929782</v>
      </c>
      <c r="X38" s="11">
        <f t="shared" si="37"/>
        <v>0.17841347953280173</v>
      </c>
      <c r="Y38" s="11">
        <f t="shared" si="38"/>
        <v>0.19990813620894837</v>
      </c>
      <c r="Z38" s="11">
        <f t="shared" si="39"/>
        <v>0.19857110449272228</v>
      </c>
      <c r="AA38" s="11">
        <f t="shared" si="40"/>
        <v>0.20123595810607064</v>
      </c>
      <c r="AC38" s="11">
        <f t="shared" si="41"/>
        <v>1.7643767075940617</v>
      </c>
      <c r="AD38" s="11">
        <f t="shared" si="42"/>
        <v>3.5372492645982243</v>
      </c>
      <c r="AE38" s="11">
        <f t="shared" si="43"/>
        <v>7.8085180125996452</v>
      </c>
      <c r="AF38" s="11">
        <f t="shared" si="44"/>
        <v>11.654971761081635</v>
      </c>
      <c r="AG38" s="11">
        <f t="shared" si="45"/>
        <v>16.835491817944096</v>
      </c>
    </row>
    <row r="39" spans="2:33" x14ac:dyDescent="0.25">
      <c r="B39" s="4" t="s">
        <v>21</v>
      </c>
      <c r="C39">
        <v>20245</v>
      </c>
      <c r="D39">
        <v>28239</v>
      </c>
      <c r="E39">
        <v>51039</v>
      </c>
      <c r="F39">
        <v>95538</v>
      </c>
      <c r="G39">
        <v>135973</v>
      </c>
      <c r="H39">
        <v>219416</v>
      </c>
      <c r="J39">
        <f t="shared" si="23"/>
        <v>7994</v>
      </c>
      <c r="K39">
        <f t="shared" si="34"/>
        <v>22800</v>
      </c>
      <c r="L39">
        <f t="shared" si="24"/>
        <v>44499</v>
      </c>
      <c r="M39">
        <f t="shared" si="25"/>
        <v>40435</v>
      </c>
      <c r="N39">
        <f t="shared" si="26"/>
        <v>83443</v>
      </c>
      <c r="P39" s="11">
        <f t="shared" si="27"/>
        <v>39.486292911830084</v>
      </c>
      <c r="Q39" s="11">
        <f t="shared" si="28"/>
        <v>80.739402953362372</v>
      </c>
      <c r="R39" s="11">
        <f t="shared" si="29"/>
        <v>87.186269323458532</v>
      </c>
      <c r="S39" s="11">
        <f t="shared" si="30"/>
        <v>42.323473382319079</v>
      </c>
      <c r="T39" s="11">
        <f t="shared" si="31"/>
        <v>61.367330278805355</v>
      </c>
      <c r="V39" s="11">
        <f t="shared" si="35"/>
        <v>7.8884819201995011</v>
      </c>
      <c r="W39" s="11">
        <f t="shared" si="36"/>
        <v>7.9035309659218118</v>
      </c>
      <c r="X39" s="11">
        <f t="shared" si="37"/>
        <v>8.5663646113590488</v>
      </c>
      <c r="Y39" s="11">
        <f t="shared" si="38"/>
        <v>8.311063323381422</v>
      </c>
      <c r="Z39" s="11">
        <f t="shared" si="39"/>
        <v>7.9296061060760428</v>
      </c>
      <c r="AA39" s="11">
        <f t="shared" si="40"/>
        <v>9.0239912086248921</v>
      </c>
      <c r="AC39" s="11">
        <f t="shared" si="41"/>
        <v>6.5238710750560518</v>
      </c>
      <c r="AD39" s="11">
        <f t="shared" si="42"/>
        <v>11.838652519694554</v>
      </c>
      <c r="AE39" s="11">
        <f t="shared" si="43"/>
        <v>22.348357698169217</v>
      </c>
      <c r="AF39" s="11">
        <f t="shared" si="44"/>
        <v>31.945916101824331</v>
      </c>
      <c r="AG39" s="11">
        <f t="shared" si="45"/>
        <v>51.610887927155389</v>
      </c>
    </row>
    <row r="40" spans="2:33" x14ac:dyDescent="0.25">
      <c r="B40" s="4" t="s">
        <v>34</v>
      </c>
      <c r="C40">
        <v>4647</v>
      </c>
      <c r="D40">
        <v>7053</v>
      </c>
      <c r="E40">
        <v>13804</v>
      </c>
      <c r="F40">
        <v>29563</v>
      </c>
      <c r="G40">
        <v>43400</v>
      </c>
      <c r="H40">
        <v>61273</v>
      </c>
      <c r="J40">
        <f t="shared" si="23"/>
        <v>2406</v>
      </c>
      <c r="K40">
        <f t="shared" si="34"/>
        <v>6751</v>
      </c>
      <c r="L40">
        <f t="shared" si="24"/>
        <v>15759</v>
      </c>
      <c r="M40">
        <f t="shared" si="25"/>
        <v>13837</v>
      </c>
      <c r="N40">
        <f t="shared" si="26"/>
        <v>17873</v>
      </c>
      <c r="P40" s="11">
        <f t="shared" si="27"/>
        <v>51.775338928340865</v>
      </c>
      <c r="Q40" s="11">
        <f t="shared" si="28"/>
        <v>95.718134127321704</v>
      </c>
      <c r="R40" s="11">
        <f t="shared" si="29"/>
        <v>114.16256157635468</v>
      </c>
      <c r="S40" s="11">
        <f t="shared" si="30"/>
        <v>46.805128031661198</v>
      </c>
      <c r="T40" s="11">
        <f t="shared" si="31"/>
        <v>41.182027649769587</v>
      </c>
      <c r="V40" s="11">
        <f t="shared" si="35"/>
        <v>1.8107076059850375</v>
      </c>
      <c r="W40" s="11">
        <f t="shared" si="36"/>
        <v>1.973993551565089</v>
      </c>
      <c r="X40" s="11">
        <f t="shared" si="37"/>
        <v>2.3168576401418579</v>
      </c>
      <c r="Y40" s="11">
        <f t="shared" si="38"/>
        <v>2.5717511883138124</v>
      </c>
      <c r="Z40" s="11">
        <f t="shared" si="39"/>
        <v>2.5309797165885892</v>
      </c>
      <c r="AA40" s="11">
        <f t="shared" si="40"/>
        <v>2.5199940447646161</v>
      </c>
      <c r="AC40" s="11">
        <f t="shared" si="41"/>
        <v>1.7741039680766932</v>
      </c>
      <c r="AD40" s="11">
        <f t="shared" si="42"/>
        <v>3.4917619561354361</v>
      </c>
      <c r="AE40" s="11">
        <f t="shared" si="43"/>
        <v>7.5151692635347658</v>
      </c>
      <c r="AF40" s="11">
        <f t="shared" si="44"/>
        <v>11.063128402899762</v>
      </c>
      <c r="AG40" s="11">
        <f t="shared" si="45"/>
        <v>15.680135773551745</v>
      </c>
    </row>
    <row r="41" spans="2:33" x14ac:dyDescent="0.25">
      <c r="B41" s="4" t="s">
        <v>14</v>
      </c>
      <c r="C41">
        <v>2818</v>
      </c>
      <c r="D41">
        <v>4077</v>
      </c>
      <c r="E41">
        <v>7675</v>
      </c>
      <c r="F41">
        <v>16243</v>
      </c>
      <c r="G41">
        <v>24480</v>
      </c>
      <c r="H41">
        <v>34412</v>
      </c>
      <c r="J41">
        <f t="shared" si="23"/>
        <v>1259</v>
      </c>
      <c r="K41">
        <f t="shared" si="34"/>
        <v>3598</v>
      </c>
      <c r="L41">
        <f t="shared" si="24"/>
        <v>8568</v>
      </c>
      <c r="M41">
        <f t="shared" si="25"/>
        <v>8237</v>
      </c>
      <c r="N41">
        <f t="shared" si="26"/>
        <v>9932</v>
      </c>
      <c r="P41" s="11">
        <f t="shared" si="27"/>
        <v>44.677075940383247</v>
      </c>
      <c r="Q41" s="11">
        <f t="shared" si="28"/>
        <v>88.251165072357125</v>
      </c>
      <c r="R41" s="11">
        <f t="shared" si="29"/>
        <v>111.63517915309447</v>
      </c>
      <c r="S41" s="11">
        <f t="shared" si="30"/>
        <v>50.71107554023272</v>
      </c>
      <c r="T41" s="11">
        <f t="shared" si="31"/>
        <v>40.571895424836605</v>
      </c>
      <c r="V41" s="11">
        <f t="shared" si="35"/>
        <v>1.0980361596009975</v>
      </c>
      <c r="W41" s="11">
        <f t="shared" si="36"/>
        <v>1.1410707088800323</v>
      </c>
      <c r="X41" s="11">
        <f t="shared" si="37"/>
        <v>1.2881688197688177</v>
      </c>
      <c r="Y41" s="11">
        <f t="shared" si="38"/>
        <v>1.4130147330034588</v>
      </c>
      <c r="Z41" s="11">
        <f t="shared" si="39"/>
        <v>1.4276125221679414</v>
      </c>
      <c r="AA41" s="11">
        <f t="shared" si="40"/>
        <v>1.4152732046487027</v>
      </c>
      <c r="AC41" s="11">
        <f t="shared" si="41"/>
        <v>2.5131652999493919</v>
      </c>
      <c r="AD41" s="11">
        <f t="shared" si="42"/>
        <v>4.762285922062321</v>
      </c>
      <c r="AE41" s="11">
        <f t="shared" si="43"/>
        <v>10.215440579002845</v>
      </c>
      <c r="AF41" s="11">
        <f t="shared" si="44"/>
        <v>15.42131757771922</v>
      </c>
      <c r="AG41" s="11">
        <f t="shared" si="45"/>
        <v>21.805333600313279</v>
      </c>
    </row>
    <row r="42" spans="2:33" x14ac:dyDescent="0.25">
      <c r="B42" s="4" t="s">
        <v>15</v>
      </c>
      <c r="C42">
        <v>5726</v>
      </c>
      <c r="D42">
        <v>8196</v>
      </c>
      <c r="E42">
        <v>16518</v>
      </c>
      <c r="F42">
        <v>37296</v>
      </c>
      <c r="G42">
        <v>57340</v>
      </c>
      <c r="H42">
        <v>81231</v>
      </c>
      <c r="J42">
        <f t="shared" si="23"/>
        <v>2470</v>
      </c>
      <c r="K42">
        <f t="shared" si="34"/>
        <v>8322</v>
      </c>
      <c r="L42">
        <f t="shared" si="24"/>
        <v>20778</v>
      </c>
      <c r="M42">
        <f t="shared" si="25"/>
        <v>20044</v>
      </c>
      <c r="N42">
        <f t="shared" si="26"/>
        <v>23891</v>
      </c>
      <c r="P42" s="11">
        <f t="shared" si="27"/>
        <v>43.136570031435554</v>
      </c>
      <c r="Q42" s="11">
        <f t="shared" si="28"/>
        <v>101.53733528550512</v>
      </c>
      <c r="R42" s="11">
        <f t="shared" si="29"/>
        <v>125.79004722121323</v>
      </c>
      <c r="S42" s="11">
        <f t="shared" si="30"/>
        <v>53.743028743028745</v>
      </c>
      <c r="T42" s="11">
        <f t="shared" si="31"/>
        <v>41.665504011161488</v>
      </c>
      <c r="V42" s="11">
        <f t="shared" si="35"/>
        <v>2.2311408977556111</v>
      </c>
      <c r="W42" s="11">
        <f t="shared" si="36"/>
        <v>2.293896377233442</v>
      </c>
      <c r="X42" s="11">
        <f t="shared" si="37"/>
        <v>2.7723742755623886</v>
      </c>
      <c r="Y42" s="11">
        <f t="shared" si="38"/>
        <v>3.2444620748689896</v>
      </c>
      <c r="Z42" s="11">
        <f t="shared" si="39"/>
        <v>3.3439257361564452</v>
      </c>
      <c r="AA42" s="11">
        <f t="shared" si="40"/>
        <v>3.3408130212373237</v>
      </c>
      <c r="AC42" s="11">
        <f t="shared" si="41"/>
        <v>1.6697402164550494</v>
      </c>
      <c r="AD42" s="11">
        <f t="shared" si="42"/>
        <v>3.3881061434294164</v>
      </c>
      <c r="AE42" s="11">
        <f t="shared" si="43"/>
        <v>7.7158204731153432</v>
      </c>
      <c r="AF42" s="11">
        <f t="shared" si="44"/>
        <v>11.86345891206661</v>
      </c>
      <c r="AG42" s="11">
        <f t="shared" si="45"/>
        <v>16.873853348223186</v>
      </c>
    </row>
    <row r="43" spans="2:33" x14ac:dyDescent="0.25">
      <c r="B43" s="4" t="s">
        <v>11</v>
      </c>
      <c r="C43">
        <v>15287</v>
      </c>
      <c r="D43">
        <v>21512</v>
      </c>
      <c r="E43">
        <v>37745</v>
      </c>
      <c r="F43">
        <v>94374</v>
      </c>
      <c r="G43">
        <v>155268</v>
      </c>
      <c r="H43">
        <v>236340</v>
      </c>
      <c r="J43">
        <f t="shared" si="23"/>
        <v>6225</v>
      </c>
      <c r="K43">
        <f t="shared" si="34"/>
        <v>16233</v>
      </c>
      <c r="L43">
        <f t="shared" si="24"/>
        <v>56629</v>
      </c>
      <c r="M43">
        <f t="shared" si="25"/>
        <v>60894</v>
      </c>
      <c r="N43">
        <f t="shared" si="26"/>
        <v>81072</v>
      </c>
      <c r="P43" s="11">
        <f t="shared" si="27"/>
        <v>40.720873945182177</v>
      </c>
      <c r="Q43" s="11">
        <f t="shared" si="28"/>
        <v>75.460208255857196</v>
      </c>
      <c r="R43" s="11">
        <f t="shared" si="29"/>
        <v>150.03046761160419</v>
      </c>
      <c r="S43" s="11">
        <f t="shared" si="30"/>
        <v>64.524127407972529</v>
      </c>
      <c r="T43" s="11">
        <f t="shared" si="31"/>
        <v>52.214236030605143</v>
      </c>
      <c r="V43" s="11">
        <f t="shared" si="35"/>
        <v>5.9565928927680796</v>
      </c>
      <c r="W43" s="11">
        <f t="shared" si="36"/>
        <v>6.0207782902691322</v>
      </c>
      <c r="X43" s="11">
        <f t="shared" si="37"/>
        <v>6.3351051598923815</v>
      </c>
      <c r="Y43" s="11">
        <f t="shared" si="38"/>
        <v>8.2098043718813276</v>
      </c>
      <c r="Z43" s="11">
        <f t="shared" si="39"/>
        <v>9.0548423648681347</v>
      </c>
      <c r="AA43" s="11">
        <f>H43/H$48*100</f>
        <v>9.7200299077843315</v>
      </c>
      <c r="AC43" s="11">
        <f t="shared" si="41"/>
        <v>5.8119444752891045</v>
      </c>
      <c r="AD43" s="11">
        <f t="shared" si="42"/>
        <v>10.221919511016084</v>
      </c>
      <c r="AE43" s="11">
        <f t="shared" si="43"/>
        <v>25.555767676316357</v>
      </c>
      <c r="AF43" s="11">
        <f t="shared" si="44"/>
        <v>42.385996252993635</v>
      </c>
      <c r="AG43" s="11">
        <f t="shared" si="45"/>
        <v>64.538838404677676</v>
      </c>
    </row>
    <row r="44" spans="2:33" x14ac:dyDescent="0.25">
      <c r="B44" s="4" t="s">
        <v>22</v>
      </c>
      <c r="C44">
        <v>12486</v>
      </c>
      <c r="D44">
        <v>16893</v>
      </c>
      <c r="E44">
        <v>28435</v>
      </c>
      <c r="F44">
        <v>98443</v>
      </c>
      <c r="G44">
        <v>169632</v>
      </c>
      <c r="H44">
        <v>240441</v>
      </c>
      <c r="J44">
        <f t="shared" si="23"/>
        <v>4407</v>
      </c>
      <c r="K44">
        <f t="shared" si="34"/>
        <v>11542</v>
      </c>
      <c r="L44">
        <f t="shared" si="24"/>
        <v>70008</v>
      </c>
      <c r="M44">
        <f t="shared" si="25"/>
        <v>71189</v>
      </c>
      <c r="N44">
        <f t="shared" si="26"/>
        <v>70809</v>
      </c>
      <c r="P44" s="11">
        <f t="shared" si="27"/>
        <v>35.295530994714078</v>
      </c>
      <c r="Q44" s="11">
        <f t="shared" si="28"/>
        <v>68.324157935239455</v>
      </c>
      <c r="R44" s="11">
        <f t="shared" si="29"/>
        <v>246.20362229646565</v>
      </c>
      <c r="S44" s="11">
        <f t="shared" si="30"/>
        <v>72.314943672988434</v>
      </c>
      <c r="T44" s="11">
        <f t="shared" si="31"/>
        <v>41.742713638936053</v>
      </c>
      <c r="V44" s="11">
        <f t="shared" si="35"/>
        <v>4.865180798004987</v>
      </c>
      <c r="W44" s="11">
        <f t="shared" si="36"/>
        <v>4.7280126281850343</v>
      </c>
      <c r="X44" s="11">
        <f t="shared" si="37"/>
        <v>4.7725186176060372</v>
      </c>
      <c r="Y44" s="11">
        <f t="shared" si="38"/>
        <v>8.5637757409997839</v>
      </c>
      <c r="Z44" s="11">
        <f t="shared" si="39"/>
        <v>9.8925150065519709</v>
      </c>
      <c r="AA44" s="11">
        <f t="shared" si="40"/>
        <v>9.8886930314698009</v>
      </c>
      <c r="AC44" s="11">
        <f t="shared" si="41"/>
        <v>15.728552354953383</v>
      </c>
      <c r="AD44" s="11">
        <f t="shared" si="42"/>
        <v>26.375862769451675</v>
      </c>
      <c r="AE44" s="11">
        <f t="shared" si="43"/>
        <v>91.398208857668607</v>
      </c>
      <c r="AF44" s="11">
        <f t="shared" si="44"/>
        <v>158.00680716932413</v>
      </c>
      <c r="AG44" s="11">
        <f t="shared" si="45"/>
        <v>223.22105792824166</v>
      </c>
    </row>
    <row r="45" spans="2:33" x14ac:dyDescent="0.25">
      <c r="B45" s="4" t="s">
        <v>12</v>
      </c>
      <c r="C45">
        <v>2806</v>
      </c>
      <c r="D45">
        <v>4017</v>
      </c>
      <c r="E45">
        <v>7228</v>
      </c>
      <c r="F45">
        <v>13053</v>
      </c>
      <c r="G45">
        <v>18545</v>
      </c>
      <c r="H45">
        <v>25163</v>
      </c>
      <c r="J45">
        <f t="shared" si="23"/>
        <v>1211</v>
      </c>
      <c r="K45">
        <f t="shared" si="34"/>
        <v>3211</v>
      </c>
      <c r="L45">
        <f t="shared" si="24"/>
        <v>5825</v>
      </c>
      <c r="M45">
        <f t="shared" si="25"/>
        <v>5492</v>
      </c>
      <c r="N45">
        <f t="shared" si="26"/>
        <v>6618</v>
      </c>
      <c r="P45" s="11">
        <f t="shared" si="27"/>
        <v>43.157519600855309</v>
      </c>
      <c r="Q45" s="11">
        <f t="shared" si="28"/>
        <v>79.935275080906152</v>
      </c>
      <c r="R45" s="11">
        <f t="shared" si="29"/>
        <v>80.589374654122864</v>
      </c>
      <c r="S45" s="11">
        <f t="shared" si="30"/>
        <v>42.074618861564389</v>
      </c>
      <c r="T45" s="11">
        <f t="shared" si="31"/>
        <v>35.68616877864654</v>
      </c>
      <c r="V45" s="11">
        <f t="shared" si="35"/>
        <v>1.0933603491271819</v>
      </c>
      <c r="W45" s="11">
        <f t="shared" si="36"/>
        <v>1.1242779096323496</v>
      </c>
      <c r="X45" s="11">
        <f t="shared" si="37"/>
        <v>1.2131445249887967</v>
      </c>
      <c r="Y45" s="11">
        <f t="shared" si="38"/>
        <v>1.1355095308683216</v>
      </c>
      <c r="Z45" s="11">
        <f t="shared" si="39"/>
        <v>1.0814981300492026</v>
      </c>
      <c r="AA45" s="11">
        <f t="shared" si="40"/>
        <v>1.0348866572293185</v>
      </c>
      <c r="AC45" s="11">
        <f t="shared" si="41"/>
        <v>4.5974564632203485</v>
      </c>
      <c r="AD45" s="11">
        <f t="shared" si="42"/>
        <v>8.3064706118954454</v>
      </c>
      <c r="AE45" s="11">
        <f t="shared" si="43"/>
        <v>15.082292258842777</v>
      </c>
      <c r="AF45" s="11">
        <f t="shared" si="44"/>
        <v>21.593783039827109</v>
      </c>
      <c r="AG45" s="11">
        <f t="shared" si="45"/>
        <v>29.382057829980372</v>
      </c>
    </row>
    <row r="46" spans="2:33" x14ac:dyDescent="0.25">
      <c r="B46" s="4" t="s">
        <v>27</v>
      </c>
      <c r="C46">
        <v>877</v>
      </c>
      <c r="D46">
        <v>1295</v>
      </c>
      <c r="E46">
        <v>3502</v>
      </c>
      <c r="F46">
        <v>21736</v>
      </c>
      <c r="G46">
        <v>56111</v>
      </c>
      <c r="H46">
        <v>67020</v>
      </c>
      <c r="J46">
        <f t="shared" si="23"/>
        <v>418</v>
      </c>
      <c r="K46">
        <f t="shared" si="34"/>
        <v>2207</v>
      </c>
      <c r="L46">
        <f t="shared" si="24"/>
        <v>18234</v>
      </c>
      <c r="M46">
        <f t="shared" si="25"/>
        <v>34375</v>
      </c>
      <c r="N46">
        <f t="shared" si="26"/>
        <v>10909</v>
      </c>
      <c r="P46" s="11">
        <f t="shared" si="27"/>
        <v>47.662485746864306</v>
      </c>
      <c r="Q46" s="11">
        <f t="shared" si="28"/>
        <v>170.42471042471044</v>
      </c>
      <c r="R46" s="11">
        <f t="shared" si="29"/>
        <v>520.67390062821244</v>
      </c>
      <c r="S46" s="11">
        <f t="shared" si="30"/>
        <v>158.14777327935224</v>
      </c>
      <c r="T46" s="11">
        <f t="shared" si="31"/>
        <v>19.441820676872627</v>
      </c>
      <c r="V46" s="11">
        <f t="shared" si="35"/>
        <v>0.34172381546134667</v>
      </c>
      <c r="W46" s="11">
        <f t="shared" si="36"/>
        <v>0.36244458376248262</v>
      </c>
      <c r="X46" s="11">
        <f t="shared" si="37"/>
        <v>0.5877742289029837</v>
      </c>
      <c r="Y46" s="11">
        <f t="shared" si="38"/>
        <v>1.8908630324794178</v>
      </c>
      <c r="Z46" s="11">
        <f t="shared" si="39"/>
        <v>3.2722535225230951</v>
      </c>
      <c r="AA46" s="11">
        <f t="shared" si="40"/>
        <v>2.7563527308949221</v>
      </c>
      <c r="AC46" s="11">
        <f t="shared" si="41"/>
        <v>10.30616061693712</v>
      </c>
      <c r="AD46" s="11">
        <f t="shared" si="42"/>
        <v>28.00838172017211</v>
      </c>
      <c r="AE46" s="11">
        <f t="shared" si="43"/>
        <v>175.16459960189866</v>
      </c>
      <c r="AF46" s="11">
        <f t="shared" si="44"/>
        <v>454.85570687418937</v>
      </c>
      <c r="AG46" s="11">
        <f t="shared" si="45"/>
        <v>544.30276943068304</v>
      </c>
    </row>
    <row r="47" spans="2:33" x14ac:dyDescent="0.25">
      <c r="B47" s="4" t="s">
        <v>23</v>
      </c>
      <c r="C47">
        <v>28823</v>
      </c>
      <c r="D47">
        <v>40761</v>
      </c>
      <c r="E47">
        <v>64264</v>
      </c>
      <c r="F47">
        <v>108878</v>
      </c>
      <c r="G47">
        <v>149018</v>
      </c>
      <c r="H47">
        <v>202401</v>
      </c>
      <c r="J47">
        <f t="shared" si="23"/>
        <v>11938</v>
      </c>
      <c r="K47">
        <f t="shared" si="34"/>
        <v>23503</v>
      </c>
      <c r="L47">
        <f t="shared" si="24"/>
        <v>44614</v>
      </c>
      <c r="M47">
        <f t="shared" si="25"/>
        <v>40140</v>
      </c>
      <c r="N47">
        <f t="shared" si="26"/>
        <v>53383</v>
      </c>
      <c r="P47" s="11">
        <f t="shared" si="27"/>
        <v>41.418311764909966</v>
      </c>
      <c r="Q47" s="11">
        <f t="shared" si="28"/>
        <v>57.660508819705115</v>
      </c>
      <c r="R47" s="11">
        <f t="shared" si="29"/>
        <v>69.423005103946224</v>
      </c>
      <c r="S47" s="11">
        <f t="shared" si="30"/>
        <v>36.866952001322581</v>
      </c>
      <c r="T47" s="11">
        <f t="shared" si="31"/>
        <v>35.823189144935512</v>
      </c>
      <c r="V47" s="11">
        <f t="shared" si="35"/>
        <v>11.23090710723192</v>
      </c>
      <c r="W47" s="11">
        <f t="shared" si="36"/>
        <v>11.408188168913171</v>
      </c>
      <c r="X47" s="11">
        <f t="shared" si="37"/>
        <v>10.786043131416717</v>
      </c>
      <c r="Y47" s="11">
        <f t="shared" si="38"/>
        <v>9.4715396232192681</v>
      </c>
      <c r="Z47" s="11">
        <f t="shared" si="39"/>
        <v>8.6903579586773816</v>
      </c>
      <c r="AA47" s="11">
        <f t="shared" si="40"/>
        <v>8.3242099236923774</v>
      </c>
      <c r="AC47" s="11">
        <f t="shared" si="41"/>
        <v>8.3448150202985296</v>
      </c>
      <c r="AD47" s="11">
        <f t="shared" si="42"/>
        <v>13.171192504897899</v>
      </c>
      <c r="AE47" s="11">
        <f t="shared" si="43"/>
        <v>22.35765930227544</v>
      </c>
      <c r="AF47" s="11">
        <f t="shared" si="44"/>
        <v>30.739653178952274</v>
      </c>
      <c r="AG47" s="11">
        <f t="shared" si="45"/>
        <v>41.736011545806392</v>
      </c>
    </row>
    <row r="48" spans="2:33" x14ac:dyDescent="0.25">
      <c r="B48" s="8" t="s">
        <v>60</v>
      </c>
      <c r="C48" s="9">
        <v>256640</v>
      </c>
      <c r="D48" s="9">
        <v>357296</v>
      </c>
      <c r="E48" s="9">
        <v>595807</v>
      </c>
      <c r="F48" s="9">
        <v>1149528</v>
      </c>
      <c r="G48" s="9">
        <v>1714751</v>
      </c>
      <c r="H48" s="9">
        <v>2431474</v>
      </c>
      <c r="J48" s="9">
        <f t="shared" si="23"/>
        <v>100656</v>
      </c>
      <c r="K48" s="9">
        <f t="shared" si="34"/>
        <v>238511</v>
      </c>
      <c r="L48" s="9">
        <f t="shared" si="24"/>
        <v>553721</v>
      </c>
      <c r="M48" s="9">
        <f t="shared" si="25"/>
        <v>565223</v>
      </c>
      <c r="N48" s="9">
        <f t="shared" si="26"/>
        <v>716723</v>
      </c>
      <c r="O48" s="20"/>
      <c r="P48" s="21">
        <f t="shared" si="27"/>
        <v>39.220698254364088</v>
      </c>
      <c r="Q48" s="21">
        <f t="shared" si="28"/>
        <v>66.754455689400388</v>
      </c>
      <c r="R48" s="21">
        <f t="shared" si="29"/>
        <v>92.93630319885466</v>
      </c>
      <c r="S48" s="21">
        <f t="shared" si="30"/>
        <v>49.170007168159451</v>
      </c>
      <c r="T48" s="21">
        <f t="shared" si="31"/>
        <v>41.797497129320817</v>
      </c>
      <c r="U48" s="20"/>
      <c r="V48" s="21">
        <f t="shared" si="35"/>
        <v>100</v>
      </c>
      <c r="W48" s="21">
        <f t="shared" si="36"/>
        <v>100</v>
      </c>
      <c r="X48" s="21">
        <f t="shared" si="37"/>
        <v>100</v>
      </c>
      <c r="Y48" s="21">
        <f t="shared" si="38"/>
        <v>100</v>
      </c>
      <c r="Z48" s="21">
        <f t="shared" si="39"/>
        <v>100</v>
      </c>
      <c r="AA48" s="21">
        <f t="shared" si="40"/>
        <v>100</v>
      </c>
      <c r="AB48" s="20"/>
      <c r="AC48" s="21">
        <f t="shared" si="41"/>
        <v>5.9731840986876685</v>
      </c>
      <c r="AD48" s="21">
        <f t="shared" si="42"/>
        <v>9.9898077660302516</v>
      </c>
      <c r="AE48" s="21">
        <f t="shared" si="43"/>
        <v>19.405832037237086</v>
      </c>
      <c r="AF48" s="21">
        <f t="shared" si="44"/>
        <v>29.048740242546973</v>
      </c>
      <c r="AG48" s="21">
        <f>H48/Y148*1000</f>
        <v>41.213378919450776</v>
      </c>
    </row>
    <row r="51" spans="2:33" x14ac:dyDescent="0.25">
      <c r="B51" s="24" t="s">
        <v>65</v>
      </c>
      <c r="C51" s="24"/>
      <c r="D51" s="24"/>
      <c r="E51" s="24"/>
      <c r="F51" s="24"/>
      <c r="G51" s="24"/>
      <c r="H51" s="24"/>
      <c r="J51" s="20" t="s">
        <v>68</v>
      </c>
      <c r="P51" s="20" t="s">
        <v>69</v>
      </c>
      <c r="V51" s="20" t="s">
        <v>80</v>
      </c>
      <c r="AC51" s="20" t="s">
        <v>122</v>
      </c>
    </row>
    <row r="52" spans="2:33" x14ac:dyDescent="0.25">
      <c r="B52" s="6" t="s">
        <v>53</v>
      </c>
      <c r="C52" s="6">
        <v>2018</v>
      </c>
      <c r="D52" s="6">
        <v>2019</v>
      </c>
      <c r="E52" s="6">
        <v>2020</v>
      </c>
      <c r="F52" s="6">
        <v>2021</v>
      </c>
      <c r="G52" s="6">
        <v>2022</v>
      </c>
      <c r="H52" s="6">
        <v>2023</v>
      </c>
      <c r="J52" s="10">
        <v>2019</v>
      </c>
      <c r="K52" s="10">
        <v>2020</v>
      </c>
      <c r="L52" s="10">
        <v>2021</v>
      </c>
      <c r="M52" s="10">
        <v>2022</v>
      </c>
      <c r="N52" s="10">
        <v>2023</v>
      </c>
      <c r="P52" s="10">
        <v>2019</v>
      </c>
      <c r="Q52" s="10">
        <v>2020</v>
      </c>
      <c r="R52" s="10">
        <v>2021</v>
      </c>
      <c r="S52" s="10">
        <v>2022</v>
      </c>
      <c r="T52" s="10">
        <v>2023</v>
      </c>
      <c r="V52" s="6">
        <v>2018</v>
      </c>
      <c r="W52" s="6">
        <v>2019</v>
      </c>
      <c r="X52" s="6">
        <v>2020</v>
      </c>
      <c r="Y52" s="6">
        <v>2021</v>
      </c>
      <c r="Z52" s="6">
        <v>2022</v>
      </c>
      <c r="AA52" s="6">
        <v>2023</v>
      </c>
      <c r="AC52" s="6">
        <v>2019</v>
      </c>
      <c r="AD52" s="6">
        <v>2020</v>
      </c>
      <c r="AE52" s="6">
        <v>2021</v>
      </c>
      <c r="AF52" s="6">
        <v>2022</v>
      </c>
      <c r="AG52" s="6">
        <v>2023</v>
      </c>
    </row>
    <row r="53" spans="2:33" x14ac:dyDescent="0.25">
      <c r="B53" s="4" t="s">
        <v>29</v>
      </c>
      <c r="C53">
        <v>881576</v>
      </c>
      <c r="D53">
        <v>891886</v>
      </c>
      <c r="E53">
        <v>898595</v>
      </c>
      <c r="F53">
        <v>899809</v>
      </c>
      <c r="G53">
        <v>903081</v>
      </c>
      <c r="H53">
        <v>913702</v>
      </c>
      <c r="J53">
        <f t="shared" ref="J53:J73" si="46">D53-C53</f>
        <v>10310</v>
      </c>
      <c r="K53">
        <f t="shared" ref="K53:K73" si="47">E53-D53</f>
        <v>6709</v>
      </c>
      <c r="L53">
        <f t="shared" ref="L53:L73" si="48">F53-E53</f>
        <v>1214</v>
      </c>
      <c r="M53">
        <f t="shared" ref="M53:M73" si="49">G53-F53</f>
        <v>3272</v>
      </c>
      <c r="N53">
        <f t="shared" ref="N53:N73" si="50">H53-G53</f>
        <v>10621</v>
      </c>
      <c r="P53" s="11">
        <f t="shared" ref="P53:P73" si="51">J53/C53*100</f>
        <v>1.1694964472717042</v>
      </c>
      <c r="Q53" s="11">
        <f t="shared" ref="Q53:Q73" si="52">K53/D53*100</f>
        <v>0.75222618137295572</v>
      </c>
      <c r="R53" s="11">
        <f t="shared" ref="R53:R73" si="53">L53/E53*100</f>
        <v>0.13509979467947184</v>
      </c>
      <c r="S53" s="11">
        <f t="shared" ref="S53:S73" si="54">M53/F53*100</f>
        <v>0.36363272650084633</v>
      </c>
      <c r="T53" s="11">
        <f t="shared" ref="T53:T73" si="55">N53/G53*100</f>
        <v>1.1760849801955748</v>
      </c>
      <c r="V53" s="11">
        <f>C53/C$73*100</f>
        <v>2.2603714735507929</v>
      </c>
      <c r="W53" s="11">
        <f t="shared" ref="W53:AA53" si="56">D53/D$73*100</f>
        <v>2.2563053327155194</v>
      </c>
      <c r="X53" s="11">
        <f t="shared" si="56"/>
        <v>2.263385426331268</v>
      </c>
      <c r="Y53" s="11">
        <f t="shared" si="56"/>
        <v>2.2604543965297772</v>
      </c>
      <c r="Z53" s="11">
        <f t="shared" si="56"/>
        <v>2.2466346789177796</v>
      </c>
      <c r="AA53" s="11">
        <f t="shared" si="56"/>
        <v>2.2340251232775983</v>
      </c>
      <c r="AC53" s="11">
        <f>D53/U128*1000</f>
        <v>685.72592828942561</v>
      </c>
      <c r="AD53" s="11">
        <f t="shared" ref="AD53:AG53" si="57">E53/V128*1000</f>
        <v>694.46365792567042</v>
      </c>
      <c r="AE53" s="11">
        <f t="shared" si="57"/>
        <v>702.4204300974543</v>
      </c>
      <c r="AF53" s="11">
        <f t="shared" si="57"/>
        <v>707.77146439907528</v>
      </c>
      <c r="AG53" s="11">
        <f t="shared" si="57"/>
        <v>717.96527969310716</v>
      </c>
    </row>
    <row r="54" spans="2:33" x14ac:dyDescent="0.25">
      <c r="B54" s="4" t="s">
        <v>30</v>
      </c>
      <c r="C54">
        <v>376469</v>
      </c>
      <c r="D54">
        <v>378819</v>
      </c>
      <c r="E54">
        <v>381127</v>
      </c>
      <c r="F54">
        <v>382469</v>
      </c>
      <c r="G54">
        <v>383305</v>
      </c>
      <c r="H54">
        <v>386908</v>
      </c>
      <c r="J54">
        <f t="shared" si="46"/>
        <v>2350</v>
      </c>
      <c r="K54">
        <f t="shared" si="47"/>
        <v>2308</v>
      </c>
      <c r="L54">
        <f t="shared" si="48"/>
        <v>1342</v>
      </c>
      <c r="M54">
        <f t="shared" si="49"/>
        <v>836</v>
      </c>
      <c r="N54">
        <f t="shared" si="50"/>
        <v>3603</v>
      </c>
      <c r="P54" s="11">
        <f t="shared" si="51"/>
        <v>0.62422138343396139</v>
      </c>
      <c r="Q54" s="11">
        <f t="shared" si="52"/>
        <v>0.60926194303875991</v>
      </c>
      <c r="R54" s="11">
        <f t="shared" si="53"/>
        <v>0.35211359992863273</v>
      </c>
      <c r="S54" s="11">
        <f t="shared" si="54"/>
        <v>0.21857980646797517</v>
      </c>
      <c r="T54" s="11">
        <f t="shared" si="55"/>
        <v>0.93998252044716346</v>
      </c>
      <c r="V54" s="11">
        <f t="shared" ref="V54:V73" si="58">C54/C$73*100</f>
        <v>0.96527104671201747</v>
      </c>
      <c r="W54" s="11">
        <f t="shared" ref="W54:W73" si="59">D54/D$73*100</f>
        <v>0.95834145825134631</v>
      </c>
      <c r="X54" s="11">
        <f t="shared" ref="X54:X73" si="60">E54/E$73*100</f>
        <v>0.95998452849321136</v>
      </c>
      <c r="Y54" s="11">
        <f t="shared" ref="Y54:Y73" si="61">F54/F$73*100</f>
        <v>0.96081916560775393</v>
      </c>
      <c r="Z54" s="11">
        <f t="shared" ref="Z54:Z73" si="62">G54/G$73*100</f>
        <v>0.95356485808313929</v>
      </c>
      <c r="AA54" s="11">
        <f t="shared" ref="AA54:AA73" si="63">H54/H$73*100</f>
        <v>0.94600010987946725</v>
      </c>
      <c r="AC54" s="11">
        <f t="shared" ref="AC54:AC73" si="64">D54/U129*1000</f>
        <v>678.17367751129188</v>
      </c>
      <c r="AD54" s="11">
        <f t="shared" ref="AD54:AD73" si="65">E54/V129*1000</f>
        <v>688.88250243107143</v>
      </c>
      <c r="AE54" s="11">
        <f t="shared" ref="AE54:AE73" si="66">F54/W129*1000</f>
        <v>701.61062498853494</v>
      </c>
      <c r="AF54" s="11">
        <f t="shared" ref="AF54:AF73" si="67">G54/X129*1000</f>
        <v>708.29206457144539</v>
      </c>
      <c r="AG54" s="11">
        <f t="shared" ref="AG54:AG73" si="68">H54/Y129*1000</f>
        <v>719.72573231369643</v>
      </c>
    </row>
    <row r="55" spans="2:33" x14ac:dyDescent="0.25">
      <c r="B55" s="4" t="s">
        <v>31</v>
      </c>
      <c r="C55">
        <v>1280935</v>
      </c>
      <c r="D55">
        <v>1302302</v>
      </c>
      <c r="E55">
        <v>1319074</v>
      </c>
      <c r="F55">
        <v>1329395</v>
      </c>
      <c r="G55">
        <v>1338121</v>
      </c>
      <c r="H55">
        <v>1357152</v>
      </c>
      <c r="J55">
        <f t="shared" si="46"/>
        <v>21367</v>
      </c>
      <c r="K55">
        <f t="shared" si="47"/>
        <v>16772</v>
      </c>
      <c r="L55">
        <f t="shared" si="48"/>
        <v>10321</v>
      </c>
      <c r="M55">
        <f t="shared" si="49"/>
        <v>8726</v>
      </c>
      <c r="N55">
        <f t="shared" si="50"/>
        <v>19031</v>
      </c>
      <c r="P55" s="11">
        <f t="shared" si="51"/>
        <v>1.6680783958592749</v>
      </c>
      <c r="Q55" s="11">
        <f t="shared" si="52"/>
        <v>1.2878733197061818</v>
      </c>
      <c r="R55" s="11">
        <f t="shared" si="53"/>
        <v>0.78244283489781463</v>
      </c>
      <c r="S55" s="11">
        <f t="shared" si="54"/>
        <v>0.65638880844293834</v>
      </c>
      <c r="T55" s="11">
        <f t="shared" si="55"/>
        <v>1.4222181701056931</v>
      </c>
      <c r="V55" s="11">
        <f t="shared" si="58"/>
        <v>3.2843327557383422</v>
      </c>
      <c r="W55" s="11">
        <f t="shared" si="59"/>
        <v>3.2945813112954867</v>
      </c>
      <c r="X55" s="11">
        <f t="shared" si="60"/>
        <v>3.3224899624997821</v>
      </c>
      <c r="Y55" s="11">
        <f t="shared" si="61"/>
        <v>3.3396384926964542</v>
      </c>
      <c r="Z55" s="11">
        <f t="shared" si="62"/>
        <v>3.3289029922987394</v>
      </c>
      <c r="AA55" s="11">
        <f t="shared" si="63"/>
        <v>3.3182718918273562</v>
      </c>
      <c r="AC55" s="11">
        <f t="shared" si="64"/>
        <v>681.11281204547436</v>
      </c>
      <c r="AD55" s="11">
        <f t="shared" si="65"/>
        <v>696.40833953677452</v>
      </c>
      <c r="AE55" s="11">
        <f t="shared" si="66"/>
        <v>714.49762737954029</v>
      </c>
      <c r="AF55" s="11">
        <f t="shared" si="67"/>
        <v>721.18252460044823</v>
      </c>
      <c r="AG55" s="11">
        <f t="shared" si="68"/>
        <v>734.94240798002829</v>
      </c>
    </row>
    <row r="56" spans="2:33" x14ac:dyDescent="0.25">
      <c r="B56" s="4" t="s">
        <v>32</v>
      </c>
      <c r="C56">
        <v>3489496</v>
      </c>
      <c r="D56">
        <v>3542042</v>
      </c>
      <c r="E56">
        <v>3572920</v>
      </c>
      <c r="F56">
        <v>3583649</v>
      </c>
      <c r="G56">
        <v>3612878</v>
      </c>
      <c r="H56">
        <v>3672772</v>
      </c>
      <c r="J56">
        <f t="shared" si="46"/>
        <v>52546</v>
      </c>
      <c r="K56">
        <f t="shared" si="47"/>
        <v>30878</v>
      </c>
      <c r="L56">
        <f t="shared" si="48"/>
        <v>10729</v>
      </c>
      <c r="M56">
        <f t="shared" si="49"/>
        <v>29229</v>
      </c>
      <c r="N56">
        <f t="shared" si="50"/>
        <v>59894</v>
      </c>
      <c r="P56" s="11">
        <f t="shared" si="51"/>
        <v>1.5058335071884306</v>
      </c>
      <c r="Q56" s="11">
        <f t="shared" si="52"/>
        <v>0.87175702603187655</v>
      </c>
      <c r="R56" s="11">
        <f t="shared" si="53"/>
        <v>0.30028660031570814</v>
      </c>
      <c r="S56" s="11">
        <f t="shared" si="54"/>
        <v>0.81562117272087753</v>
      </c>
      <c r="T56" s="11">
        <f t="shared" si="55"/>
        <v>1.6577919320829544</v>
      </c>
      <c r="V56" s="11">
        <f t="shared" si="58"/>
        <v>8.9471097392279244</v>
      </c>
      <c r="W56" s="11">
        <f t="shared" si="59"/>
        <v>8.9607060244272727</v>
      </c>
      <c r="X56" s="11">
        <f t="shared" si="60"/>
        <v>8.9994881536704696</v>
      </c>
      <c r="Y56" s="11">
        <f t="shared" si="61"/>
        <v>9.0026607176295634</v>
      </c>
      <c r="Z56" s="11">
        <f t="shared" si="62"/>
        <v>8.9879169260554814</v>
      </c>
      <c r="AA56" s="11">
        <f t="shared" si="63"/>
        <v>8.9800229397227014</v>
      </c>
      <c r="AC56" s="11">
        <f t="shared" si="64"/>
        <v>617.04920534516464</v>
      </c>
      <c r="AD56" s="11">
        <f t="shared" si="65"/>
        <v>625.49554519205844</v>
      </c>
      <c r="AE56" s="11">
        <f t="shared" si="66"/>
        <v>637.17697972711073</v>
      </c>
      <c r="AF56" s="11">
        <f t="shared" si="67"/>
        <v>642.35565622766433</v>
      </c>
      <c r="AG56" s="11">
        <f t="shared" si="68"/>
        <v>654.7372189072322</v>
      </c>
    </row>
    <row r="57" spans="2:33" x14ac:dyDescent="0.25">
      <c r="B57" s="4" t="s">
        <v>19</v>
      </c>
      <c r="C57">
        <v>2879926</v>
      </c>
      <c r="D57">
        <v>2918129</v>
      </c>
      <c r="E57">
        <v>2930808</v>
      </c>
      <c r="F57">
        <v>2933430</v>
      </c>
      <c r="G57">
        <v>2961375</v>
      </c>
      <c r="H57">
        <v>3031429</v>
      </c>
      <c r="J57">
        <f t="shared" si="46"/>
        <v>38203</v>
      </c>
      <c r="K57">
        <f t="shared" si="47"/>
        <v>12679</v>
      </c>
      <c r="L57">
        <f t="shared" si="48"/>
        <v>2622</v>
      </c>
      <c r="M57">
        <f t="shared" si="49"/>
        <v>27945</v>
      </c>
      <c r="N57">
        <f t="shared" si="50"/>
        <v>70054</v>
      </c>
      <c r="P57" s="11">
        <f t="shared" si="51"/>
        <v>1.3265271399334566</v>
      </c>
      <c r="Q57" s="11">
        <f t="shared" si="52"/>
        <v>0.43449073019047479</v>
      </c>
      <c r="R57" s="11">
        <f t="shared" si="53"/>
        <v>8.946338347650204E-2</v>
      </c>
      <c r="S57" s="11">
        <f t="shared" si="54"/>
        <v>0.95263906075822491</v>
      </c>
      <c r="T57" s="11">
        <f t="shared" si="55"/>
        <v>2.3655903085559915</v>
      </c>
      <c r="V57" s="11">
        <f t="shared" si="58"/>
        <v>7.3841649232025839</v>
      </c>
      <c r="W57" s="11">
        <f t="shared" si="59"/>
        <v>7.3823224316244511</v>
      </c>
      <c r="X57" s="11">
        <f t="shared" si="60"/>
        <v>7.3821333465856052</v>
      </c>
      <c r="Y57" s="11">
        <f t="shared" si="61"/>
        <v>7.3692136224602605</v>
      </c>
      <c r="Z57" s="11">
        <f t="shared" si="62"/>
        <v>7.3671440017895842</v>
      </c>
      <c r="AA57" s="11">
        <f t="shared" si="63"/>
        <v>7.4119226459308258</v>
      </c>
      <c r="AC57" s="11">
        <f t="shared" si="64"/>
        <v>654.36926905609266</v>
      </c>
      <c r="AD57" s="11">
        <f t="shared" si="65"/>
        <v>656.52550928861888</v>
      </c>
      <c r="AE57" s="11">
        <f t="shared" si="66"/>
        <v>660.84064720900528</v>
      </c>
      <c r="AF57" s="11">
        <f t="shared" si="67"/>
        <v>669.1819388498036</v>
      </c>
      <c r="AG57" s="11">
        <f t="shared" si="68"/>
        <v>683.1269219380481</v>
      </c>
    </row>
    <row r="58" spans="2:33" x14ac:dyDescent="0.25">
      <c r="B58" s="4" t="s">
        <v>20</v>
      </c>
      <c r="C58">
        <v>800810</v>
      </c>
      <c r="D58">
        <v>806858</v>
      </c>
      <c r="E58">
        <v>808422</v>
      </c>
      <c r="F58">
        <v>808518</v>
      </c>
      <c r="G58">
        <v>812503</v>
      </c>
      <c r="H58">
        <v>821675</v>
      </c>
      <c r="J58">
        <f t="shared" si="46"/>
        <v>6048</v>
      </c>
      <c r="K58">
        <f t="shared" si="47"/>
        <v>1564</v>
      </c>
      <c r="L58">
        <f t="shared" si="48"/>
        <v>96</v>
      </c>
      <c r="M58">
        <f t="shared" si="49"/>
        <v>3985</v>
      </c>
      <c r="N58">
        <f t="shared" si="50"/>
        <v>9172</v>
      </c>
      <c r="P58" s="11">
        <f t="shared" si="51"/>
        <v>0.7552353242342128</v>
      </c>
      <c r="Q58" s="11">
        <f t="shared" si="52"/>
        <v>0.19383832099328507</v>
      </c>
      <c r="R58" s="11">
        <f t="shared" si="53"/>
        <v>1.1874986084000684E-2</v>
      </c>
      <c r="S58" s="11">
        <f t="shared" si="54"/>
        <v>0.49287709117174877</v>
      </c>
      <c r="T58" s="11">
        <f t="shared" si="55"/>
        <v>1.1288573703727864</v>
      </c>
      <c r="V58" s="11">
        <f t="shared" si="58"/>
        <v>2.0532864775518056</v>
      </c>
      <c r="W58" s="11">
        <f t="shared" si="59"/>
        <v>2.0412003419093678</v>
      </c>
      <c r="X58" s="11">
        <f t="shared" si="60"/>
        <v>2.0362572383838957</v>
      </c>
      <c r="Y58" s="11">
        <f t="shared" si="61"/>
        <v>2.0311177903015669</v>
      </c>
      <c r="Z58" s="11">
        <f t="shared" si="62"/>
        <v>2.0212997688188903</v>
      </c>
      <c r="AA58" s="11">
        <f t="shared" si="63"/>
        <v>2.0090167178895535</v>
      </c>
      <c r="AC58" s="11">
        <f t="shared" si="64"/>
        <v>666.59671814767512</v>
      </c>
      <c r="AD58" s="11">
        <f t="shared" si="65"/>
        <v>670.21329513122032</v>
      </c>
      <c r="AE58" s="11">
        <f t="shared" si="66"/>
        <v>672.91824454228436</v>
      </c>
      <c r="AF58" s="11">
        <f t="shared" si="67"/>
        <v>680.1197341139266</v>
      </c>
      <c r="AG58" s="11">
        <f t="shared" si="68"/>
        <v>688.0271099470126</v>
      </c>
    </row>
    <row r="59" spans="2:33" x14ac:dyDescent="0.25">
      <c r="B59" s="4" t="s">
        <v>6</v>
      </c>
      <c r="C59">
        <v>3769957</v>
      </c>
      <c r="D59">
        <v>3818372</v>
      </c>
      <c r="E59">
        <v>3819488</v>
      </c>
      <c r="F59">
        <v>3814906</v>
      </c>
      <c r="G59">
        <v>3857390</v>
      </c>
      <c r="H59">
        <v>3937061</v>
      </c>
      <c r="J59">
        <f t="shared" si="46"/>
        <v>48415</v>
      </c>
      <c r="K59">
        <f t="shared" si="47"/>
        <v>1116</v>
      </c>
      <c r="L59">
        <f t="shared" si="48"/>
        <v>-4582</v>
      </c>
      <c r="M59">
        <f t="shared" si="49"/>
        <v>42484</v>
      </c>
      <c r="N59">
        <f t="shared" si="50"/>
        <v>79671</v>
      </c>
      <c r="P59" s="11">
        <f t="shared" si="51"/>
        <v>1.2842321543720525</v>
      </c>
      <c r="Q59" s="11">
        <f t="shared" si="52"/>
        <v>2.9227115639859084E-2</v>
      </c>
      <c r="R59" s="11">
        <f t="shared" si="53"/>
        <v>-0.11996372288641827</v>
      </c>
      <c r="S59" s="11">
        <f t="shared" si="54"/>
        <v>1.1136316333875593</v>
      </c>
      <c r="T59" s="11">
        <f t="shared" si="55"/>
        <v>2.0654121050762302</v>
      </c>
      <c r="V59" s="11">
        <f t="shared" si="58"/>
        <v>9.6662151185072265</v>
      </c>
      <c r="W59" s="11">
        <f t="shared" si="59"/>
        <v>9.659769416597662</v>
      </c>
      <c r="X59" s="11">
        <f t="shared" si="60"/>
        <v>9.6205448230261279</v>
      </c>
      <c r="Y59" s="11">
        <f t="shared" si="61"/>
        <v>9.5836127889894716</v>
      </c>
      <c r="Z59" s="11">
        <f t="shared" si="62"/>
        <v>9.5962002789458012</v>
      </c>
      <c r="AA59" s="11">
        <f t="shared" si="63"/>
        <v>9.6262164095913381</v>
      </c>
      <c r="AC59" s="11">
        <f t="shared" si="64"/>
        <v>661.41031228412714</v>
      </c>
      <c r="AD59" s="11">
        <f t="shared" si="65"/>
        <v>663.60095209965777</v>
      </c>
      <c r="AE59" s="11">
        <f t="shared" si="66"/>
        <v>665.73130422506358</v>
      </c>
      <c r="AF59" s="11">
        <f t="shared" si="67"/>
        <v>674.97281658658915</v>
      </c>
      <c r="AG59" s="11">
        <f t="shared" si="68"/>
        <v>688.23288586943602</v>
      </c>
    </row>
    <row r="60" spans="2:33" x14ac:dyDescent="0.25">
      <c r="B60" s="4" t="s">
        <v>25</v>
      </c>
      <c r="C60">
        <v>841578</v>
      </c>
      <c r="D60">
        <v>845602</v>
      </c>
      <c r="E60">
        <v>845474</v>
      </c>
      <c r="F60">
        <v>843818</v>
      </c>
      <c r="G60">
        <v>843142</v>
      </c>
      <c r="H60">
        <v>847692</v>
      </c>
      <c r="J60">
        <f t="shared" si="46"/>
        <v>4024</v>
      </c>
      <c r="K60">
        <f t="shared" si="47"/>
        <v>-128</v>
      </c>
      <c r="L60">
        <f t="shared" si="48"/>
        <v>-1656</v>
      </c>
      <c r="M60">
        <f t="shared" si="49"/>
        <v>-676</v>
      </c>
      <c r="N60">
        <f t="shared" si="50"/>
        <v>4550</v>
      </c>
      <c r="P60" s="11">
        <f t="shared" si="51"/>
        <v>0.47814938128135476</v>
      </c>
      <c r="Q60" s="11">
        <f t="shared" si="52"/>
        <v>-1.5137144897954357E-2</v>
      </c>
      <c r="R60" s="11">
        <f t="shared" si="53"/>
        <v>-0.19586646070724822</v>
      </c>
      <c r="S60" s="11">
        <f t="shared" si="54"/>
        <v>-8.0112062079737575E-2</v>
      </c>
      <c r="T60" s="11">
        <f t="shared" si="55"/>
        <v>0.5396481257012461</v>
      </c>
      <c r="V60" s="11">
        <f t="shared" si="58"/>
        <v>2.1578161201846795</v>
      </c>
      <c r="W60" s="11">
        <f t="shared" si="59"/>
        <v>2.1392154400393193</v>
      </c>
      <c r="X60" s="11">
        <f t="shared" si="60"/>
        <v>2.1295839949498969</v>
      </c>
      <c r="Y60" s="11">
        <f t="shared" si="61"/>
        <v>2.1197966545911004</v>
      </c>
      <c r="Z60" s="11">
        <f t="shared" si="62"/>
        <v>2.0975217687583885</v>
      </c>
      <c r="AA60" s="11">
        <f t="shared" si="63"/>
        <v>2.0726289586773738</v>
      </c>
      <c r="AC60" s="11">
        <f t="shared" si="64"/>
        <v>551.60667458153398</v>
      </c>
      <c r="AD60" s="11">
        <f t="shared" si="65"/>
        <v>554.47244472484067</v>
      </c>
      <c r="AE60" s="11">
        <f t="shared" si="66"/>
        <v>555.69363086477074</v>
      </c>
      <c r="AF60" s="11">
        <f t="shared" si="67"/>
        <v>558.65817401888523</v>
      </c>
      <c r="AG60" s="11">
        <f t="shared" si="68"/>
        <v>562.26569277995486</v>
      </c>
    </row>
    <row r="61" spans="2:33" x14ac:dyDescent="0.25">
      <c r="B61" s="4" t="s">
        <v>26</v>
      </c>
      <c r="C61">
        <v>6145609</v>
      </c>
      <c r="D61">
        <v>6212479</v>
      </c>
      <c r="E61">
        <v>6231939</v>
      </c>
      <c r="F61">
        <v>6222101</v>
      </c>
      <c r="G61">
        <v>6272187</v>
      </c>
      <c r="H61">
        <v>6374904</v>
      </c>
      <c r="J61">
        <f t="shared" si="46"/>
        <v>66870</v>
      </c>
      <c r="K61">
        <f t="shared" si="47"/>
        <v>19460</v>
      </c>
      <c r="L61">
        <f t="shared" si="48"/>
        <v>-9838</v>
      </c>
      <c r="M61">
        <f t="shared" si="49"/>
        <v>50086</v>
      </c>
      <c r="N61">
        <f t="shared" si="50"/>
        <v>102717</v>
      </c>
      <c r="P61" s="11">
        <f t="shared" si="51"/>
        <v>1.0880939545617041</v>
      </c>
      <c r="Q61" s="11">
        <f t="shared" si="52"/>
        <v>0.31324049546082977</v>
      </c>
      <c r="R61" s="11">
        <f t="shared" si="53"/>
        <v>-0.15786418962059803</v>
      </c>
      <c r="S61" s="11">
        <f t="shared" si="54"/>
        <v>0.80496925395457264</v>
      </c>
      <c r="T61" s="11">
        <f t="shared" si="55"/>
        <v>1.6376584435381152</v>
      </c>
      <c r="V61" s="11">
        <f t="shared" si="58"/>
        <v>15.757415436895986</v>
      </c>
      <c r="W61" s="11">
        <f t="shared" si="59"/>
        <v>15.716413865766674</v>
      </c>
      <c r="X61" s="11">
        <f t="shared" si="60"/>
        <v>15.697038054279691</v>
      </c>
      <c r="Y61" s="11">
        <f t="shared" si="61"/>
        <v>15.630845614016225</v>
      </c>
      <c r="Z61" s="11">
        <f t="shared" si="62"/>
        <v>15.603597935132363</v>
      </c>
      <c r="AA61" s="11">
        <f t="shared" si="63"/>
        <v>15.586805867211471</v>
      </c>
      <c r="AC61" s="11">
        <f t="shared" si="64"/>
        <v>620.57563041956655</v>
      </c>
      <c r="AD61" s="11">
        <f t="shared" si="65"/>
        <v>621.47849505794102</v>
      </c>
      <c r="AE61" s="11">
        <f t="shared" si="66"/>
        <v>623.35994976333347</v>
      </c>
      <c r="AF61" s="11">
        <f t="shared" si="67"/>
        <v>630.81408797582708</v>
      </c>
      <c r="AG61" s="11">
        <f t="shared" si="68"/>
        <v>638.99145482653296</v>
      </c>
    </row>
    <row r="62" spans="2:33" x14ac:dyDescent="0.25">
      <c r="B62" s="4" t="s">
        <v>10</v>
      </c>
      <c r="C62">
        <v>1026949</v>
      </c>
      <c r="D62">
        <v>1036604</v>
      </c>
      <c r="E62">
        <v>1040940</v>
      </c>
      <c r="F62">
        <v>1039819</v>
      </c>
      <c r="G62">
        <v>1043160</v>
      </c>
      <c r="H62">
        <v>1054742</v>
      </c>
      <c r="J62">
        <f t="shared" si="46"/>
        <v>9655</v>
      </c>
      <c r="K62">
        <f t="shared" si="47"/>
        <v>4336</v>
      </c>
      <c r="L62">
        <f t="shared" si="48"/>
        <v>-1121</v>
      </c>
      <c r="M62">
        <f t="shared" si="49"/>
        <v>3341</v>
      </c>
      <c r="N62">
        <f t="shared" si="50"/>
        <v>11582</v>
      </c>
      <c r="P62" s="11">
        <f t="shared" si="51"/>
        <v>0.94016353295051647</v>
      </c>
      <c r="Q62" s="11">
        <f t="shared" si="52"/>
        <v>0.41828895122920617</v>
      </c>
      <c r="R62" s="11">
        <f t="shared" si="53"/>
        <v>-0.10769112532902952</v>
      </c>
      <c r="S62" s="11">
        <f t="shared" si="54"/>
        <v>0.32130591958792826</v>
      </c>
      <c r="T62" s="11">
        <f t="shared" si="55"/>
        <v>1.1102803021588252</v>
      </c>
      <c r="V62" s="11">
        <f t="shared" si="58"/>
        <v>2.6331095950791688</v>
      </c>
      <c r="W62" s="11">
        <f t="shared" si="59"/>
        <v>2.6224148973234671</v>
      </c>
      <c r="X62" s="11">
        <f t="shared" si="60"/>
        <v>2.6219246998762182</v>
      </c>
      <c r="Y62" s="11">
        <f t="shared" si="61"/>
        <v>2.6121803962231951</v>
      </c>
      <c r="Z62" s="11">
        <f t="shared" si="62"/>
        <v>2.5951154233782692</v>
      </c>
      <c r="AA62" s="11">
        <f t="shared" si="63"/>
        <v>2.5788715867712457</v>
      </c>
      <c r="AC62" s="11">
        <f t="shared" si="64"/>
        <v>681.83232356850954</v>
      </c>
      <c r="AD62" s="11">
        <f t="shared" si="65"/>
        <v>688.14653804658246</v>
      </c>
      <c r="AE62" s="11">
        <f t="shared" si="66"/>
        <v>694.02884458790209</v>
      </c>
      <c r="AF62" s="11">
        <f t="shared" si="67"/>
        <v>701.44908045590557</v>
      </c>
      <c r="AG62" s="11">
        <f t="shared" si="68"/>
        <v>710.59989301339749</v>
      </c>
    </row>
    <row r="63" spans="2:33" x14ac:dyDescent="0.25">
      <c r="B63" s="4" t="s">
        <v>33</v>
      </c>
      <c r="C63">
        <v>213230</v>
      </c>
      <c r="D63">
        <v>214785</v>
      </c>
      <c r="E63">
        <v>215398</v>
      </c>
      <c r="F63">
        <v>215383</v>
      </c>
      <c r="G63">
        <v>215043</v>
      </c>
      <c r="H63">
        <v>217621</v>
      </c>
      <c r="J63">
        <f t="shared" si="46"/>
        <v>1555</v>
      </c>
      <c r="K63">
        <f t="shared" si="47"/>
        <v>613</v>
      </c>
      <c r="L63">
        <f t="shared" si="48"/>
        <v>-15</v>
      </c>
      <c r="M63">
        <f t="shared" si="49"/>
        <v>-340</v>
      </c>
      <c r="N63">
        <f t="shared" si="50"/>
        <v>2578</v>
      </c>
      <c r="P63" s="11">
        <f t="shared" si="51"/>
        <v>0.72925948506307747</v>
      </c>
      <c r="Q63" s="11">
        <f t="shared" si="52"/>
        <v>0.28540168075051797</v>
      </c>
      <c r="R63" s="11">
        <f t="shared" si="53"/>
        <v>-6.9638529605660212E-3</v>
      </c>
      <c r="S63" s="11">
        <f t="shared" si="54"/>
        <v>-0.15785832679459383</v>
      </c>
      <c r="T63" s="11">
        <f t="shared" si="55"/>
        <v>1.198830001441572</v>
      </c>
      <c r="V63" s="11">
        <f t="shared" si="58"/>
        <v>0.54672428617071644</v>
      </c>
      <c r="W63" s="11">
        <f t="shared" si="59"/>
        <v>0.54336601414003893</v>
      </c>
      <c r="X63" s="11">
        <f t="shared" si="60"/>
        <v>0.54254552280048585</v>
      </c>
      <c r="Y63" s="11">
        <f t="shared" si="61"/>
        <v>0.54107421607004713</v>
      </c>
      <c r="Z63" s="11">
        <f t="shared" si="62"/>
        <v>0.53497201387086657</v>
      </c>
      <c r="AA63" s="11">
        <f t="shared" si="63"/>
        <v>0.53208899767407125</v>
      </c>
      <c r="AC63" s="11">
        <f t="shared" si="64"/>
        <v>707.01800585931073</v>
      </c>
      <c r="AD63" s="11">
        <f t="shared" si="65"/>
        <v>716.76050526427878</v>
      </c>
      <c r="AE63" s="11">
        <f t="shared" si="66"/>
        <v>731.86337472051753</v>
      </c>
      <c r="AF63" s="11">
        <f t="shared" si="67"/>
        <v>736.07051172342972</v>
      </c>
      <c r="AG63" s="11">
        <f t="shared" si="68"/>
        <v>748.7751001252426</v>
      </c>
    </row>
    <row r="64" spans="2:33" x14ac:dyDescent="0.25">
      <c r="B64" s="4" t="s">
        <v>21</v>
      </c>
      <c r="C64">
        <v>2938884</v>
      </c>
      <c r="D64">
        <v>2938022</v>
      </c>
      <c r="E64">
        <v>2915687</v>
      </c>
      <c r="F64">
        <v>2878450</v>
      </c>
      <c r="G64">
        <v>2900449</v>
      </c>
      <c r="H64">
        <v>2997121</v>
      </c>
      <c r="J64">
        <f t="shared" si="46"/>
        <v>-862</v>
      </c>
      <c r="K64">
        <f t="shared" si="47"/>
        <v>-22335</v>
      </c>
      <c r="L64">
        <f t="shared" si="48"/>
        <v>-37237</v>
      </c>
      <c r="M64">
        <f t="shared" si="49"/>
        <v>21999</v>
      </c>
      <c r="N64">
        <f t="shared" si="50"/>
        <v>96672</v>
      </c>
      <c r="P64" s="11">
        <f t="shared" si="51"/>
        <v>-2.9330861646801987E-2</v>
      </c>
      <c r="Q64" s="11">
        <f t="shared" si="52"/>
        <v>-0.76020533542635149</v>
      </c>
      <c r="R64" s="11">
        <f t="shared" si="53"/>
        <v>-1.2771261112732608</v>
      </c>
      <c r="S64" s="11">
        <f t="shared" si="54"/>
        <v>0.76426549010752309</v>
      </c>
      <c r="T64" s="11">
        <f t="shared" si="55"/>
        <v>3.3330012008485581</v>
      </c>
      <c r="V64" s="11">
        <f t="shared" si="58"/>
        <v>7.5353339447476433</v>
      </c>
      <c r="W64" s="11">
        <f t="shared" si="59"/>
        <v>7.4326480135751822</v>
      </c>
      <c r="X64" s="11">
        <f t="shared" si="60"/>
        <v>7.3440464987491989</v>
      </c>
      <c r="Y64" s="11">
        <f t="shared" si="61"/>
        <v>7.2310956632920291</v>
      </c>
      <c r="Z64" s="11">
        <f t="shared" si="62"/>
        <v>7.2155756879309765</v>
      </c>
      <c r="AA64" s="11">
        <f t="shared" si="63"/>
        <v>7.3280386947854756</v>
      </c>
      <c r="AC64" s="11">
        <f t="shared" si="64"/>
        <v>678.75196514318259</v>
      </c>
      <c r="AD64" s="11">
        <f t="shared" si="65"/>
        <v>676.30253823920248</v>
      </c>
      <c r="AE64" s="11">
        <f t="shared" si="66"/>
        <v>673.33030015590839</v>
      </c>
      <c r="AF64" s="11">
        <f t="shared" si="67"/>
        <v>681.44043605436593</v>
      </c>
      <c r="AG64" s="11">
        <f t="shared" si="68"/>
        <v>704.9808402082067</v>
      </c>
    </row>
    <row r="65" spans="2:33" x14ac:dyDescent="0.25">
      <c r="B65" s="4" t="s">
        <v>34</v>
      </c>
      <c r="C65">
        <v>2369601</v>
      </c>
      <c r="D65">
        <v>2403021</v>
      </c>
      <c r="E65">
        <v>2424306</v>
      </c>
      <c r="F65">
        <v>2435650</v>
      </c>
      <c r="G65">
        <v>2451311</v>
      </c>
      <c r="H65">
        <v>2487037</v>
      </c>
      <c r="J65">
        <f t="shared" si="46"/>
        <v>33420</v>
      </c>
      <c r="K65">
        <f t="shared" si="47"/>
        <v>21285</v>
      </c>
      <c r="L65">
        <f t="shared" si="48"/>
        <v>11344</v>
      </c>
      <c r="M65">
        <f t="shared" si="49"/>
        <v>15661</v>
      </c>
      <c r="N65">
        <f t="shared" si="50"/>
        <v>35726</v>
      </c>
      <c r="P65" s="11">
        <f t="shared" si="51"/>
        <v>1.4103640233102535</v>
      </c>
      <c r="Q65" s="11">
        <f t="shared" si="52"/>
        <v>0.88576004953764453</v>
      </c>
      <c r="R65" s="11">
        <f t="shared" si="53"/>
        <v>0.46792772859531762</v>
      </c>
      <c r="S65" s="11">
        <f t="shared" si="54"/>
        <v>0.6429905774639213</v>
      </c>
      <c r="T65" s="11">
        <f t="shared" si="55"/>
        <v>1.4574242109630315</v>
      </c>
      <c r="V65" s="11">
        <f t="shared" si="58"/>
        <v>6.0756854815664587</v>
      </c>
      <c r="W65" s="11">
        <f t="shared" si="59"/>
        <v>6.0791952076020692</v>
      </c>
      <c r="X65" s="11">
        <f t="shared" si="60"/>
        <v>6.1063536625147607</v>
      </c>
      <c r="Y65" s="11">
        <f t="shared" si="61"/>
        <v>6.1187160285213338</v>
      </c>
      <c r="Z65" s="11">
        <f t="shared" si="62"/>
        <v>6.098235154335681</v>
      </c>
      <c r="AA65" s="11">
        <f t="shared" si="63"/>
        <v>6.0808700654271837</v>
      </c>
      <c r="AC65" s="11">
        <f t="shared" si="64"/>
        <v>604.45329526040314</v>
      </c>
      <c r="AD65" s="11">
        <f t="shared" si="65"/>
        <v>613.23525505874204</v>
      </c>
      <c r="AE65" s="11">
        <f t="shared" si="66"/>
        <v>619.16321133607721</v>
      </c>
      <c r="AF65" s="11">
        <f t="shared" si="67"/>
        <v>624.86563014840146</v>
      </c>
      <c r="AG65" s="11">
        <f t="shared" si="68"/>
        <v>636.44799232691082</v>
      </c>
    </row>
    <row r="66" spans="2:33" x14ac:dyDescent="0.25">
      <c r="B66" s="4" t="s">
        <v>14</v>
      </c>
      <c r="C66">
        <v>1053639</v>
      </c>
      <c r="D66">
        <v>1070678</v>
      </c>
      <c r="E66">
        <v>1080370</v>
      </c>
      <c r="F66">
        <v>1089897</v>
      </c>
      <c r="G66">
        <v>1097782</v>
      </c>
      <c r="H66">
        <v>1111711</v>
      </c>
      <c r="J66">
        <f t="shared" si="46"/>
        <v>17039</v>
      </c>
      <c r="K66">
        <f t="shared" si="47"/>
        <v>9692</v>
      </c>
      <c r="L66">
        <f t="shared" si="48"/>
        <v>9527</v>
      </c>
      <c r="M66">
        <f t="shared" si="49"/>
        <v>7885</v>
      </c>
      <c r="N66">
        <f t="shared" si="50"/>
        <v>13929</v>
      </c>
      <c r="P66" s="11">
        <f t="shared" si="51"/>
        <v>1.6171572996064114</v>
      </c>
      <c r="Q66" s="11">
        <f t="shared" si="52"/>
        <v>0.90522080401390526</v>
      </c>
      <c r="R66" s="11">
        <f t="shared" si="53"/>
        <v>0.88182752205263004</v>
      </c>
      <c r="S66" s="11">
        <f t="shared" si="54"/>
        <v>0.72346285933441423</v>
      </c>
      <c r="T66" s="11">
        <f t="shared" si="55"/>
        <v>1.2688311522688476</v>
      </c>
      <c r="V66" s="11">
        <f t="shared" si="58"/>
        <v>2.701543076286768</v>
      </c>
      <c r="W66" s="11">
        <f t="shared" si="59"/>
        <v>2.7086157659400265</v>
      </c>
      <c r="X66" s="11">
        <f t="shared" si="60"/>
        <v>2.7212411743282705</v>
      </c>
      <c r="Y66" s="11">
        <f t="shared" si="61"/>
        <v>2.7379838003560923</v>
      </c>
      <c r="Z66" s="11">
        <f t="shared" si="62"/>
        <v>2.7310009966899069</v>
      </c>
      <c r="AA66" s="11">
        <f t="shared" si="63"/>
        <v>2.7181622715327998</v>
      </c>
      <c r="AC66" s="11">
        <f t="shared" si="64"/>
        <v>659.99283713986131</v>
      </c>
      <c r="AD66" s="11">
        <f t="shared" si="65"/>
        <v>670.36232464084298</v>
      </c>
      <c r="AE66" s="11">
        <f t="shared" si="66"/>
        <v>685.45084286975714</v>
      </c>
      <c r="AF66" s="11">
        <f t="shared" si="67"/>
        <v>691.55411981633006</v>
      </c>
      <c r="AG66" s="11">
        <f t="shared" si="68"/>
        <v>704.44116070376253</v>
      </c>
    </row>
    <row r="67" spans="2:33" x14ac:dyDescent="0.25">
      <c r="B67" s="4" t="s">
        <v>15</v>
      </c>
      <c r="C67">
        <v>3306796</v>
      </c>
      <c r="D67">
        <v>3354491</v>
      </c>
      <c r="E67">
        <v>3389773</v>
      </c>
      <c r="F67">
        <v>3418030</v>
      </c>
      <c r="G67">
        <v>3438078</v>
      </c>
      <c r="H67">
        <v>3473139</v>
      </c>
      <c r="J67">
        <f t="shared" si="46"/>
        <v>47695</v>
      </c>
      <c r="K67">
        <f t="shared" si="47"/>
        <v>35282</v>
      </c>
      <c r="L67">
        <f t="shared" si="48"/>
        <v>28257</v>
      </c>
      <c r="M67">
        <f t="shared" si="49"/>
        <v>20048</v>
      </c>
      <c r="N67">
        <f t="shared" si="50"/>
        <v>35061</v>
      </c>
      <c r="P67" s="11">
        <f t="shared" si="51"/>
        <v>1.4423326990839471</v>
      </c>
      <c r="Q67" s="11">
        <f t="shared" si="52"/>
        <v>1.0517840113447912</v>
      </c>
      <c r="R67" s="11">
        <f t="shared" si="53"/>
        <v>0.83359564195006564</v>
      </c>
      <c r="S67" s="11">
        <f t="shared" si="54"/>
        <v>0.58653668926252844</v>
      </c>
      <c r="T67" s="11">
        <f t="shared" si="55"/>
        <v>1.0197848914422536</v>
      </c>
      <c r="V67" s="11">
        <f t="shared" si="58"/>
        <v>8.4786647404782656</v>
      </c>
      <c r="W67" s="11">
        <f t="shared" si="59"/>
        <v>8.4862369538777536</v>
      </c>
      <c r="X67" s="11">
        <f t="shared" si="60"/>
        <v>8.5381766054465285</v>
      </c>
      <c r="Y67" s="11">
        <f t="shared" si="61"/>
        <v>8.5866010908655888</v>
      </c>
      <c r="Z67" s="11">
        <f t="shared" si="62"/>
        <v>8.5530592091122291</v>
      </c>
      <c r="AA67" s="11">
        <f t="shared" si="63"/>
        <v>8.4919150692843335</v>
      </c>
      <c r="AC67" s="11">
        <f t="shared" si="64"/>
        <v>683.3978194773689</v>
      </c>
      <c r="AD67" s="11">
        <f t="shared" si="65"/>
        <v>695.29669004305379</v>
      </c>
      <c r="AE67" s="11">
        <f t="shared" si="66"/>
        <v>707.12424527355313</v>
      </c>
      <c r="AF67" s="11">
        <f t="shared" si="67"/>
        <v>711.32712050017699</v>
      </c>
      <c r="AG67" s="11">
        <f t="shared" si="68"/>
        <v>721.46395026522555</v>
      </c>
    </row>
    <row r="68" spans="2:33" x14ac:dyDescent="0.25">
      <c r="B68" s="4" t="s">
        <v>11</v>
      </c>
      <c r="C68">
        <v>2533979</v>
      </c>
      <c r="D68">
        <v>2577918</v>
      </c>
      <c r="E68">
        <v>2597511</v>
      </c>
      <c r="F68">
        <v>2601701</v>
      </c>
      <c r="G68">
        <v>2634922</v>
      </c>
      <c r="H68">
        <v>2693948</v>
      </c>
      <c r="J68">
        <f t="shared" si="46"/>
        <v>43939</v>
      </c>
      <c r="K68">
        <f t="shared" si="47"/>
        <v>19593</v>
      </c>
      <c r="L68">
        <f t="shared" si="48"/>
        <v>4190</v>
      </c>
      <c r="M68">
        <f t="shared" si="49"/>
        <v>33221</v>
      </c>
      <c r="N68">
        <f t="shared" si="50"/>
        <v>59026</v>
      </c>
      <c r="P68" s="11">
        <f t="shared" si="51"/>
        <v>1.7339922706541766</v>
      </c>
      <c r="Q68" s="11">
        <f t="shared" si="52"/>
        <v>0.76003193274572733</v>
      </c>
      <c r="R68" s="11">
        <f t="shared" si="53"/>
        <v>0.16130826779944338</v>
      </c>
      <c r="S68" s="11">
        <f t="shared" si="54"/>
        <v>1.276895384980826</v>
      </c>
      <c r="T68" s="11">
        <f t="shared" si="55"/>
        <v>2.2401422129383715</v>
      </c>
      <c r="V68" s="11">
        <f t="shared" si="58"/>
        <v>6.4971526518153455</v>
      </c>
      <c r="W68" s="11">
        <f t="shared" si="59"/>
        <v>6.521652016853416</v>
      </c>
      <c r="X68" s="11">
        <f t="shared" si="60"/>
        <v>6.5426232531175437</v>
      </c>
      <c r="Y68" s="11">
        <f t="shared" si="61"/>
        <v>6.5358609037094739</v>
      </c>
      <c r="Z68" s="11">
        <f t="shared" si="62"/>
        <v>6.5550123869767978</v>
      </c>
      <c r="AA68" s="11">
        <f t="shared" si="63"/>
        <v>6.5867728349105512</v>
      </c>
      <c r="AC68" s="11">
        <f t="shared" si="64"/>
        <v>696.4817905284649</v>
      </c>
      <c r="AD68" s="11">
        <f t="shared" si="65"/>
        <v>703.44544631021063</v>
      </c>
      <c r="AE68" s="11">
        <f t="shared" si="66"/>
        <v>704.52101552588579</v>
      </c>
      <c r="AF68" s="11">
        <f t="shared" si="67"/>
        <v>719.2969189976717</v>
      </c>
      <c r="AG68" s="11">
        <f t="shared" si="68"/>
        <v>735.65318880682344</v>
      </c>
    </row>
    <row r="69" spans="2:33" x14ac:dyDescent="0.25">
      <c r="B69" s="4" t="s">
        <v>22</v>
      </c>
      <c r="C69">
        <v>1116978</v>
      </c>
      <c r="D69">
        <v>1173169</v>
      </c>
      <c r="E69">
        <v>1162970</v>
      </c>
      <c r="F69">
        <v>1214564</v>
      </c>
      <c r="G69">
        <v>1276378</v>
      </c>
      <c r="H69">
        <v>1320718</v>
      </c>
      <c r="J69">
        <f t="shared" si="46"/>
        <v>56191</v>
      </c>
      <c r="K69">
        <f t="shared" si="47"/>
        <v>-10199</v>
      </c>
      <c r="L69">
        <f t="shared" si="48"/>
        <v>51594</v>
      </c>
      <c r="M69">
        <f t="shared" si="49"/>
        <v>61814</v>
      </c>
      <c r="N69">
        <f t="shared" si="50"/>
        <v>44340</v>
      </c>
      <c r="P69" s="11">
        <f t="shared" si="51"/>
        <v>5.0306272818264999</v>
      </c>
      <c r="Q69" s="11">
        <f t="shared" si="52"/>
        <v>-0.86935471360051286</v>
      </c>
      <c r="R69" s="11">
        <f t="shared" si="53"/>
        <v>4.4363999071343194</v>
      </c>
      <c r="S69" s="11">
        <f t="shared" si="54"/>
        <v>5.0893983355343977</v>
      </c>
      <c r="T69" s="11">
        <f t="shared" si="55"/>
        <v>3.4738925302692465</v>
      </c>
      <c r="V69" s="11">
        <f t="shared" si="58"/>
        <v>2.8639450345560875</v>
      </c>
      <c r="W69" s="11">
        <f t="shared" si="59"/>
        <v>2.967898891648185</v>
      </c>
      <c r="X69" s="11">
        <f t="shared" si="60"/>
        <v>2.9292944532970639</v>
      </c>
      <c r="Y69" s="11">
        <f t="shared" si="61"/>
        <v>3.0511658959476873</v>
      </c>
      <c r="Z69" s="11">
        <f t="shared" si="62"/>
        <v>3.1753021912848545</v>
      </c>
      <c r="AA69" s="11">
        <f t="shared" si="63"/>
        <v>3.2291898154594643</v>
      </c>
      <c r="AC69" s="11">
        <f t="shared" si="64"/>
        <v>1092.3015472508318</v>
      </c>
      <c r="AD69" s="11">
        <f t="shared" si="65"/>
        <v>1078.7528442057048</v>
      </c>
      <c r="AE69" s="11">
        <f t="shared" si="66"/>
        <v>1127.6472084658678</v>
      </c>
      <c r="AF69" s="11">
        <f t="shared" si="67"/>
        <v>1188.9054690221635</v>
      </c>
      <c r="AG69" s="11">
        <f t="shared" si="68"/>
        <v>1226.130606613978</v>
      </c>
    </row>
    <row r="70" spans="2:33" x14ac:dyDescent="0.25">
      <c r="B70" s="4" t="s">
        <v>12</v>
      </c>
      <c r="C70">
        <v>638625</v>
      </c>
      <c r="D70">
        <v>644296</v>
      </c>
      <c r="E70">
        <v>646746</v>
      </c>
      <c r="F70">
        <v>645183</v>
      </c>
      <c r="G70">
        <v>646307</v>
      </c>
      <c r="H70">
        <v>652771</v>
      </c>
      <c r="J70">
        <f t="shared" si="46"/>
        <v>5671</v>
      </c>
      <c r="K70">
        <f t="shared" si="47"/>
        <v>2450</v>
      </c>
      <c r="L70">
        <f t="shared" si="48"/>
        <v>-1563</v>
      </c>
      <c r="M70">
        <f t="shared" si="49"/>
        <v>1124</v>
      </c>
      <c r="N70">
        <f t="shared" si="50"/>
        <v>6464</v>
      </c>
      <c r="P70" s="11">
        <f t="shared" si="51"/>
        <v>0.88800156586416135</v>
      </c>
      <c r="Q70" s="11">
        <f t="shared" si="52"/>
        <v>0.38026000471832822</v>
      </c>
      <c r="R70" s="11">
        <f t="shared" si="53"/>
        <v>-0.24167138258296147</v>
      </c>
      <c r="S70" s="11">
        <f t="shared" si="54"/>
        <v>0.17421413769426658</v>
      </c>
      <c r="T70" s="11">
        <f t="shared" si="55"/>
        <v>1.0001438944650143</v>
      </c>
      <c r="V70" s="11">
        <f t="shared" si="58"/>
        <v>1.6374421856951358</v>
      </c>
      <c r="W70" s="11">
        <f t="shared" si="59"/>
        <v>1.6299487834176993</v>
      </c>
      <c r="X70" s="11">
        <f t="shared" si="60"/>
        <v>1.6290269486676896</v>
      </c>
      <c r="Y70" s="11">
        <f t="shared" si="61"/>
        <v>1.6207959121505471</v>
      </c>
      <c r="Z70" s="11">
        <f t="shared" si="62"/>
        <v>1.6078466044876518</v>
      </c>
      <c r="AA70" s="11">
        <f t="shared" si="63"/>
        <v>1.596042050632527</v>
      </c>
      <c r="AC70" s="11">
        <f t="shared" si="64"/>
        <v>737.39676610082586</v>
      </c>
      <c r="AD70" s="11">
        <f t="shared" si="65"/>
        <v>743.24524659116378</v>
      </c>
      <c r="AE70" s="11">
        <f t="shared" si="66"/>
        <v>745.48675143162188</v>
      </c>
      <c r="AF70" s="11">
        <f t="shared" si="67"/>
        <v>752.5593494268827</v>
      </c>
      <c r="AG70" s="11">
        <f t="shared" si="68"/>
        <v>762.22053299424215</v>
      </c>
    </row>
    <row r="71" spans="2:33" x14ac:dyDescent="0.25">
      <c r="B71" s="4" t="s">
        <v>27</v>
      </c>
      <c r="C71">
        <v>187005</v>
      </c>
      <c r="D71">
        <v>213904</v>
      </c>
      <c r="E71">
        <v>221721</v>
      </c>
      <c r="F71">
        <v>249376</v>
      </c>
      <c r="G71">
        <v>287951</v>
      </c>
      <c r="H71">
        <v>282019</v>
      </c>
      <c r="J71">
        <f t="shared" si="46"/>
        <v>26899</v>
      </c>
      <c r="K71">
        <f t="shared" si="47"/>
        <v>7817</v>
      </c>
      <c r="L71">
        <f t="shared" si="48"/>
        <v>27655</v>
      </c>
      <c r="M71">
        <f t="shared" si="49"/>
        <v>38575</v>
      </c>
      <c r="N71">
        <f t="shared" si="50"/>
        <v>-5932</v>
      </c>
      <c r="P71" s="11">
        <f t="shared" si="51"/>
        <v>14.384107376808105</v>
      </c>
      <c r="Q71" s="11">
        <f t="shared" si="52"/>
        <v>3.6544431146682625</v>
      </c>
      <c r="R71" s="11">
        <f t="shared" si="53"/>
        <v>12.472882586674244</v>
      </c>
      <c r="S71" s="11">
        <f t="shared" si="54"/>
        <v>15.468609649685616</v>
      </c>
      <c r="T71" s="11">
        <f t="shared" si="55"/>
        <v>-2.0600727207059535</v>
      </c>
      <c r="V71" s="11">
        <f t="shared" si="58"/>
        <v>0.47948307055927797</v>
      </c>
      <c r="W71" s="11">
        <f t="shared" si="59"/>
        <v>0.54113724835817623</v>
      </c>
      <c r="X71" s="11">
        <f t="shared" si="60"/>
        <v>0.55847192574140203</v>
      </c>
      <c r="Y71" s="11">
        <f t="shared" si="61"/>
        <v>0.62646970144665115</v>
      </c>
      <c r="Z71" s="11">
        <f t="shared" si="62"/>
        <v>0.71634848084397029</v>
      </c>
      <c r="AA71" s="11">
        <f t="shared" si="63"/>
        <v>0.68954378040282827</v>
      </c>
      <c r="AC71" s="11">
        <f t="shared" si="64"/>
        <v>1702.3389811624077</v>
      </c>
      <c r="AD71" s="11">
        <f t="shared" si="65"/>
        <v>1773.2856662987667</v>
      </c>
      <c r="AE71" s="11">
        <f t="shared" si="66"/>
        <v>2009.6543609828429</v>
      </c>
      <c r="AF71" s="11">
        <f t="shared" si="67"/>
        <v>2334.233138780804</v>
      </c>
      <c r="AG71" s="11">
        <f t="shared" si="68"/>
        <v>2290.4166328270935</v>
      </c>
    </row>
    <row r="72" spans="2:33" x14ac:dyDescent="0.25">
      <c r="B72" s="4" t="s">
        <v>23</v>
      </c>
      <c r="C72">
        <v>3149335</v>
      </c>
      <c r="D72">
        <v>3185227</v>
      </c>
      <c r="E72">
        <v>3198100</v>
      </c>
      <c r="F72">
        <v>3200406</v>
      </c>
      <c r="G72">
        <v>3221693</v>
      </c>
      <c r="H72">
        <v>3265239</v>
      </c>
      <c r="J72">
        <f t="shared" si="46"/>
        <v>35892</v>
      </c>
      <c r="K72">
        <f t="shared" si="47"/>
        <v>12873</v>
      </c>
      <c r="L72">
        <f t="shared" si="48"/>
        <v>2306</v>
      </c>
      <c r="M72">
        <f t="shared" si="49"/>
        <v>21287</v>
      </c>
      <c r="N72">
        <f t="shared" si="50"/>
        <v>43546</v>
      </c>
      <c r="P72" s="11">
        <f t="shared" si="51"/>
        <v>1.1396691682529805</v>
      </c>
      <c r="Q72" s="11">
        <f t="shared" si="52"/>
        <v>0.40414701997691216</v>
      </c>
      <c r="R72" s="11">
        <f t="shared" si="53"/>
        <v>7.2105312529314278E-2</v>
      </c>
      <c r="S72" s="11">
        <f t="shared" si="54"/>
        <v>0.66513436107793822</v>
      </c>
      <c r="T72" s="11">
        <f t="shared" si="55"/>
        <v>1.3516495829987525</v>
      </c>
      <c r="V72" s="11">
        <f t="shared" si="58"/>
        <v>8.0749328414737764</v>
      </c>
      <c r="W72" s="11">
        <f t="shared" si="59"/>
        <v>8.0580305846368869</v>
      </c>
      <c r="X72" s="11">
        <f t="shared" si="60"/>
        <v>8.0553897272408914</v>
      </c>
      <c r="Y72" s="11">
        <f t="shared" si="61"/>
        <v>8.0398971485951787</v>
      </c>
      <c r="Z72" s="11">
        <f t="shared" si="62"/>
        <v>8.0147486422886303</v>
      </c>
      <c r="AA72" s="11">
        <f t="shared" si="63"/>
        <v>7.9835941691118348</v>
      </c>
      <c r="AC72" s="11">
        <f t="shared" si="64"/>
        <v>652.09710538653201</v>
      </c>
      <c r="AD72" s="11">
        <f t="shared" si="65"/>
        <v>655.46481311331343</v>
      </c>
      <c r="AE72" s="11">
        <f t="shared" si="66"/>
        <v>657.19049740956052</v>
      </c>
      <c r="AF72" s="11">
        <f t="shared" si="67"/>
        <v>664.57559133163977</v>
      </c>
      <c r="AG72" s="11">
        <f t="shared" si="68"/>
        <v>673.30720996347509</v>
      </c>
    </row>
    <row r="73" spans="2:33" x14ac:dyDescent="0.25">
      <c r="B73" s="8" t="s">
        <v>60</v>
      </c>
      <c r="C73" s="9">
        <v>39001377</v>
      </c>
      <c r="D73" s="9">
        <v>39528604</v>
      </c>
      <c r="E73" s="9">
        <v>39701369</v>
      </c>
      <c r="F73" s="9">
        <v>39806554</v>
      </c>
      <c r="G73" s="9">
        <v>40197056</v>
      </c>
      <c r="H73" s="9">
        <v>40899361</v>
      </c>
      <c r="J73" s="9">
        <f t="shared" si="46"/>
        <v>527227</v>
      </c>
      <c r="K73" s="9">
        <f t="shared" si="47"/>
        <v>172765</v>
      </c>
      <c r="L73" s="9">
        <f t="shared" si="48"/>
        <v>105185</v>
      </c>
      <c r="M73" s="9">
        <f t="shared" si="49"/>
        <v>390502</v>
      </c>
      <c r="N73" s="9">
        <f t="shared" si="50"/>
        <v>702305</v>
      </c>
      <c r="O73" s="20"/>
      <c r="P73" s="21">
        <f t="shared" si="51"/>
        <v>1.3518163730475465</v>
      </c>
      <c r="Q73" s="21">
        <f t="shared" si="52"/>
        <v>0.43706324665551055</v>
      </c>
      <c r="R73" s="21">
        <f t="shared" si="53"/>
        <v>0.26494048605729437</v>
      </c>
      <c r="S73" s="21">
        <f t="shared" si="54"/>
        <v>0.98099925956916545</v>
      </c>
      <c r="T73" s="21">
        <f t="shared" si="55"/>
        <v>1.7471553140608109</v>
      </c>
      <c r="U73" s="20"/>
      <c r="V73" s="21">
        <f t="shared" si="58"/>
        <v>100</v>
      </c>
      <c r="W73" s="21">
        <f t="shared" si="59"/>
        <v>100</v>
      </c>
      <c r="X73" s="21">
        <f t="shared" si="60"/>
        <v>100</v>
      </c>
      <c r="Y73" s="21">
        <f t="shared" si="61"/>
        <v>100</v>
      </c>
      <c r="Z73" s="21">
        <f t="shared" si="62"/>
        <v>100</v>
      </c>
      <c r="AA73" s="21">
        <f t="shared" si="63"/>
        <v>100</v>
      </c>
      <c r="AB73" s="20"/>
      <c r="AC73" s="21">
        <f t="shared" si="64"/>
        <v>660.82919723736552</v>
      </c>
      <c r="AD73" s="21">
        <f t="shared" si="65"/>
        <v>665.66697665222569</v>
      </c>
      <c r="AE73" s="21">
        <f t="shared" si="66"/>
        <v>671.99694214078136</v>
      </c>
      <c r="AF73" s="21">
        <f t="shared" si="67"/>
        <v>680.95824889976109</v>
      </c>
      <c r="AG73" s="21">
        <f t="shared" si="68"/>
        <v>693.2423963638546</v>
      </c>
    </row>
    <row r="76" spans="2:33" x14ac:dyDescent="0.25">
      <c r="B76" s="24" t="s">
        <v>66</v>
      </c>
      <c r="C76" s="24"/>
      <c r="D76" s="24"/>
      <c r="E76" s="24"/>
      <c r="F76" s="24"/>
      <c r="G76" s="24"/>
      <c r="H76" s="24"/>
      <c r="J76" s="20" t="s">
        <v>68</v>
      </c>
      <c r="P76" s="20" t="s">
        <v>69</v>
      </c>
      <c r="V76" s="20" t="s">
        <v>81</v>
      </c>
      <c r="AC76" s="20" t="s">
        <v>120</v>
      </c>
    </row>
    <row r="77" spans="2:33" x14ac:dyDescent="0.25">
      <c r="B77" s="6" t="s">
        <v>53</v>
      </c>
      <c r="C77" s="6">
        <v>2018</v>
      </c>
      <c r="D77" s="6">
        <v>2019</v>
      </c>
      <c r="E77" s="6">
        <v>2020</v>
      </c>
      <c r="F77" s="6">
        <v>2021</v>
      </c>
      <c r="G77" s="6">
        <v>2022</v>
      </c>
      <c r="H77" s="6">
        <v>2023</v>
      </c>
      <c r="J77" s="10">
        <v>2019</v>
      </c>
      <c r="K77" s="10">
        <v>2020</v>
      </c>
      <c r="L77" s="10">
        <v>2021</v>
      </c>
      <c r="M77" s="10">
        <v>2022</v>
      </c>
      <c r="N77" s="10">
        <v>2023</v>
      </c>
      <c r="P77" s="10">
        <v>2019</v>
      </c>
      <c r="Q77" s="10">
        <v>2020</v>
      </c>
      <c r="R77" s="10">
        <v>2021</v>
      </c>
      <c r="S77" s="10">
        <v>2022</v>
      </c>
      <c r="T77" s="10">
        <v>2023</v>
      </c>
      <c r="V77" s="10">
        <v>2018</v>
      </c>
      <c r="W77" s="6">
        <v>2019</v>
      </c>
      <c r="X77" s="6">
        <v>2020</v>
      </c>
      <c r="Y77" s="6">
        <v>2021</v>
      </c>
      <c r="Z77" s="6">
        <v>2022</v>
      </c>
      <c r="AA77" s="6">
        <v>2023</v>
      </c>
      <c r="AC77" s="6">
        <v>2019</v>
      </c>
      <c r="AD77" s="6">
        <v>2020</v>
      </c>
      <c r="AE77" s="6">
        <v>2021</v>
      </c>
      <c r="AF77" s="6">
        <v>2022</v>
      </c>
      <c r="AG77" s="6">
        <v>2023</v>
      </c>
    </row>
    <row r="78" spans="2:33" x14ac:dyDescent="0.25">
      <c r="B78" s="4" t="s">
        <v>29</v>
      </c>
      <c r="D78">
        <v>187</v>
      </c>
      <c r="E78">
        <v>489</v>
      </c>
      <c r="F78">
        <v>1347</v>
      </c>
      <c r="G78">
        <v>2012</v>
      </c>
      <c r="H78">
        <v>2995</v>
      </c>
      <c r="K78">
        <f t="shared" ref="K78:K98" si="69">E78-D78</f>
        <v>302</v>
      </c>
      <c r="L78">
        <f t="shared" ref="L78:L98" si="70">F78-E78</f>
        <v>858</v>
      </c>
      <c r="M78">
        <f t="shared" ref="M78:M98" si="71">G78-F78</f>
        <v>665</v>
      </c>
      <c r="N78">
        <f t="shared" ref="N78:N98" si="72">H78-G78</f>
        <v>983</v>
      </c>
      <c r="Q78" s="11">
        <f t="shared" ref="Q78:Q98" si="73">K78/D78*100</f>
        <v>161.49732620320856</v>
      </c>
      <c r="R78" s="11">
        <f t="shared" ref="R78:R98" si="74">L78/E78*100</f>
        <v>175.46012269938652</v>
      </c>
      <c r="S78" s="11">
        <f t="shared" ref="S78:S98" si="75">M78/F78*100</f>
        <v>49.368968077208613</v>
      </c>
      <c r="T78" s="11">
        <f t="shared" ref="T78:T98" si="76">N78/G78*100</f>
        <v>48.856858846918492</v>
      </c>
      <c r="W78" s="11">
        <f t="shared" ref="W78:AA78" si="77">D78/D$98*100</f>
        <v>0.82277367124252021</v>
      </c>
      <c r="X78" s="11">
        <f t="shared" si="77"/>
        <v>0.92126829819702705</v>
      </c>
      <c r="Y78" s="11">
        <f t="shared" si="77"/>
        <v>1.1411966043682329</v>
      </c>
      <c r="Z78" s="11">
        <f t="shared" si="77"/>
        <v>1.2723627878151658</v>
      </c>
      <c r="AA78" s="11">
        <f t="shared" si="77"/>
        <v>1.3642160881843854</v>
      </c>
      <c r="AC78" s="11">
        <f>D78/U128*1000</f>
        <v>0.14377481941652026</v>
      </c>
      <c r="AD78" s="11">
        <f t="shared" ref="AD78:AG78" si="78">E78/V128*1000</f>
        <v>0.3779152217914109</v>
      </c>
      <c r="AE78" s="11">
        <f t="shared" si="78"/>
        <v>1.0515123980103231</v>
      </c>
      <c r="AF78" s="11">
        <f t="shared" si="78"/>
        <v>1.5768642971903288</v>
      </c>
      <c r="AG78" s="11">
        <f t="shared" si="78"/>
        <v>2.353399699990649</v>
      </c>
    </row>
    <row r="79" spans="2:33" x14ac:dyDescent="0.25">
      <c r="B79" s="4" t="s">
        <v>30</v>
      </c>
      <c r="D79">
        <v>52</v>
      </c>
      <c r="E79">
        <v>127</v>
      </c>
      <c r="F79">
        <v>387</v>
      </c>
      <c r="G79">
        <v>486</v>
      </c>
      <c r="H79">
        <v>726</v>
      </c>
      <c r="K79">
        <f t="shared" si="69"/>
        <v>75</v>
      </c>
      <c r="L79">
        <f t="shared" si="70"/>
        <v>260</v>
      </c>
      <c r="M79">
        <f t="shared" si="71"/>
        <v>99</v>
      </c>
      <c r="N79">
        <f t="shared" si="72"/>
        <v>240</v>
      </c>
      <c r="Q79" s="11">
        <f t="shared" si="73"/>
        <v>144.23076923076923</v>
      </c>
      <c r="R79" s="11">
        <f t="shared" si="74"/>
        <v>204.7244094488189</v>
      </c>
      <c r="S79" s="11">
        <f t="shared" si="75"/>
        <v>25.581395348837212</v>
      </c>
      <c r="T79" s="11">
        <f t="shared" si="76"/>
        <v>49.382716049382715</v>
      </c>
      <c r="W79" s="11">
        <f t="shared" ref="W79:W98" si="79">D79/D$98*100</f>
        <v>0.22879267863428371</v>
      </c>
      <c r="X79" s="11">
        <f t="shared" ref="X79:X98" si="80">E79/E$98*100</f>
        <v>0.23926599973624219</v>
      </c>
      <c r="Y79" s="11">
        <f t="shared" ref="Y79:Y98" si="81">F79/F$98*100</f>
        <v>0.32787163020824506</v>
      </c>
      <c r="Z79" s="11">
        <f t="shared" ref="Z79:Z98" si="82">G79/G$98*100</f>
        <v>0.30734011673865336</v>
      </c>
      <c r="AA79" s="11">
        <f t="shared" ref="AA79:AA97" si="83">H79/H$98*100</f>
        <v>0.33069144575020498</v>
      </c>
      <c r="AC79" s="11">
        <f t="shared" ref="AC79:AC98" si="84">D79/U129*1000</f>
        <v>9.3092034007236105E-2</v>
      </c>
      <c r="AD79" s="11">
        <f t="shared" ref="AD79:AD98" si="85">E79/V129*1000</f>
        <v>0.2295509838157519</v>
      </c>
      <c r="AE79" s="11">
        <f t="shared" ref="AE79:AE98" si="86">F79/W129*1000</f>
        <v>0.70992240383027894</v>
      </c>
      <c r="AF79" s="11">
        <f t="shared" ref="AF79:AF98" si="87">G79/X129*1000</f>
        <v>0.8980575348135883</v>
      </c>
      <c r="AG79" s="11">
        <f t="shared" ref="AG79:AG98" si="88">H79/Y129*1000</f>
        <v>1.3505042068392064</v>
      </c>
    </row>
    <row r="80" spans="2:33" x14ac:dyDescent="0.25">
      <c r="B80" s="4" t="s">
        <v>31</v>
      </c>
      <c r="D80">
        <v>115</v>
      </c>
      <c r="E80">
        <v>317</v>
      </c>
      <c r="F80">
        <v>923</v>
      </c>
      <c r="G80">
        <v>1366</v>
      </c>
      <c r="H80">
        <v>2021</v>
      </c>
      <c r="K80">
        <f t="shared" si="69"/>
        <v>202</v>
      </c>
      <c r="L80">
        <f t="shared" si="70"/>
        <v>606</v>
      </c>
      <c r="M80">
        <f t="shared" si="71"/>
        <v>443</v>
      </c>
      <c r="N80">
        <f t="shared" si="72"/>
        <v>655</v>
      </c>
      <c r="Q80" s="11">
        <f t="shared" si="73"/>
        <v>175.6521739130435</v>
      </c>
      <c r="R80" s="11">
        <f t="shared" si="74"/>
        <v>191.16719242902209</v>
      </c>
      <c r="S80" s="11">
        <f t="shared" si="75"/>
        <v>47.995666305525461</v>
      </c>
      <c r="T80" s="11">
        <f t="shared" si="76"/>
        <v>47.950219619326504</v>
      </c>
      <c r="W80" s="11">
        <f t="shared" si="79"/>
        <v>0.50598380851812741</v>
      </c>
      <c r="X80" s="11">
        <f t="shared" si="80"/>
        <v>0.59722300721565968</v>
      </c>
      <c r="Y80" s="11">
        <f t="shared" si="81"/>
        <v>0.78197807411423814</v>
      </c>
      <c r="Z80" s="11">
        <f t="shared" si="82"/>
        <v>0.86384073963991881</v>
      </c>
      <c r="AA80" s="11">
        <f t="shared" si="83"/>
        <v>0.92056117336248522</v>
      </c>
      <c r="AC80" s="11">
        <f t="shared" si="84"/>
        <v>6.0145782917656238E-2</v>
      </c>
      <c r="AD80" s="11">
        <f t="shared" si="85"/>
        <v>0.16736092412795456</v>
      </c>
      <c r="AE80" s="11">
        <f t="shared" si="86"/>
        <v>0.49607626782958841</v>
      </c>
      <c r="AF80" s="11">
        <f t="shared" si="87"/>
        <v>0.73620795772894398</v>
      </c>
      <c r="AG80" s="11">
        <f t="shared" si="88"/>
        <v>1.0944379159649305</v>
      </c>
    </row>
    <row r="81" spans="2:33" x14ac:dyDescent="0.25">
      <c r="B81" s="4" t="s">
        <v>32</v>
      </c>
      <c r="D81">
        <v>421</v>
      </c>
      <c r="E81">
        <v>992</v>
      </c>
      <c r="F81">
        <v>2945</v>
      </c>
      <c r="G81">
        <v>4438</v>
      </c>
      <c r="H81">
        <v>6689</v>
      </c>
      <c r="K81">
        <f t="shared" si="69"/>
        <v>571</v>
      </c>
      <c r="L81">
        <f t="shared" si="70"/>
        <v>1953</v>
      </c>
      <c r="M81">
        <f t="shared" si="71"/>
        <v>1493</v>
      </c>
      <c r="N81">
        <f t="shared" si="72"/>
        <v>2251</v>
      </c>
      <c r="Q81" s="11">
        <f t="shared" si="73"/>
        <v>135.62945368171023</v>
      </c>
      <c r="R81" s="11">
        <f t="shared" si="74"/>
        <v>196.875</v>
      </c>
      <c r="S81" s="11">
        <f t="shared" si="75"/>
        <v>50.696095076400681</v>
      </c>
      <c r="T81" s="11">
        <f t="shared" si="76"/>
        <v>50.721045515998199</v>
      </c>
      <c r="W81" s="11">
        <f t="shared" si="79"/>
        <v>1.8523407250967967</v>
      </c>
      <c r="X81" s="11">
        <f t="shared" si="80"/>
        <v>1.8689123758925377</v>
      </c>
      <c r="Y81" s="11">
        <f t="shared" si="81"/>
        <v>2.4950438009387126</v>
      </c>
      <c r="Z81" s="11">
        <f t="shared" si="82"/>
        <v>2.8065338232225177</v>
      </c>
      <c r="AA81" s="11">
        <f t="shared" si="83"/>
        <v>3.0468251799216546</v>
      </c>
      <c r="AC81" s="11">
        <f t="shared" si="84"/>
        <v>7.3341229564842611E-2</v>
      </c>
      <c r="AD81" s="11">
        <f t="shared" si="85"/>
        <v>0.1736651200784014</v>
      </c>
      <c r="AE81" s="11">
        <f t="shared" si="86"/>
        <v>0.52362444125982788</v>
      </c>
      <c r="AF81" s="11">
        <f t="shared" si="87"/>
        <v>0.78905913854228527</v>
      </c>
      <c r="AG81" s="11">
        <f t="shared" si="88"/>
        <v>1.1924337414003583</v>
      </c>
    </row>
    <row r="82" spans="2:33" x14ac:dyDescent="0.25">
      <c r="B82" s="4" t="s">
        <v>19</v>
      </c>
      <c r="D82">
        <v>1542</v>
      </c>
      <c r="E82">
        <v>3522</v>
      </c>
      <c r="F82">
        <v>7927</v>
      </c>
      <c r="G82">
        <v>10707</v>
      </c>
      <c r="H82">
        <v>15617</v>
      </c>
      <c r="K82">
        <f t="shared" si="69"/>
        <v>1980</v>
      </c>
      <c r="L82">
        <f t="shared" si="70"/>
        <v>4405</v>
      </c>
      <c r="M82">
        <f t="shared" si="71"/>
        <v>2780</v>
      </c>
      <c r="N82">
        <f t="shared" si="72"/>
        <v>4910</v>
      </c>
      <c r="Q82" s="11">
        <f t="shared" si="73"/>
        <v>128.40466926070039</v>
      </c>
      <c r="R82" s="11">
        <f t="shared" si="74"/>
        <v>125.07098239636569</v>
      </c>
      <c r="S82" s="11">
        <f t="shared" si="75"/>
        <v>35.070013876624195</v>
      </c>
      <c r="T82" s="11">
        <f t="shared" si="76"/>
        <v>45.857850004669842</v>
      </c>
      <c r="W82" s="11">
        <f t="shared" si="79"/>
        <v>6.7845828933474124</v>
      </c>
      <c r="X82" s="11">
        <f t="shared" si="80"/>
        <v>6.6353925281184649</v>
      </c>
      <c r="Y82" s="11">
        <f t="shared" si="81"/>
        <v>6.7158615314231493</v>
      </c>
      <c r="Z82" s="11">
        <f t="shared" si="82"/>
        <v>6.7709683743225559</v>
      </c>
      <c r="AA82" s="11">
        <f t="shared" si="83"/>
        <v>7.1135100665026876</v>
      </c>
      <c r="AC82" s="11">
        <f t="shared" si="84"/>
        <v>0.34578231904226819</v>
      </c>
      <c r="AD82" s="11">
        <f t="shared" si="85"/>
        <v>0.7889574628274918</v>
      </c>
      <c r="AE82" s="11">
        <f t="shared" si="86"/>
        <v>1.7857879037255993</v>
      </c>
      <c r="AF82" s="11">
        <f t="shared" si="87"/>
        <v>2.4194608988273512</v>
      </c>
      <c r="AG82" s="11">
        <f t="shared" si="88"/>
        <v>3.5192620839566087</v>
      </c>
    </row>
    <row r="83" spans="2:33" x14ac:dyDescent="0.25">
      <c r="B83" s="4" t="s">
        <v>20</v>
      </c>
      <c r="D83">
        <v>349</v>
      </c>
      <c r="E83">
        <v>1032</v>
      </c>
      <c r="F83">
        <v>2219</v>
      </c>
      <c r="G83">
        <v>2798</v>
      </c>
      <c r="H83">
        <v>3632</v>
      </c>
      <c r="K83">
        <f t="shared" si="69"/>
        <v>683</v>
      </c>
      <c r="L83">
        <f t="shared" si="70"/>
        <v>1187</v>
      </c>
      <c r="M83">
        <f t="shared" si="71"/>
        <v>579</v>
      </c>
      <c r="N83">
        <f t="shared" si="72"/>
        <v>834</v>
      </c>
      <c r="Q83" s="11">
        <f t="shared" si="73"/>
        <v>195.70200573065904</v>
      </c>
      <c r="R83" s="11">
        <f t="shared" si="74"/>
        <v>115.01937984496125</v>
      </c>
      <c r="S83" s="11">
        <f t="shared" si="75"/>
        <v>26.092834610184767</v>
      </c>
      <c r="T83" s="11">
        <f t="shared" si="76"/>
        <v>29.807005003573984</v>
      </c>
      <c r="W83" s="11">
        <f t="shared" si="79"/>
        <v>1.5355508623724041</v>
      </c>
      <c r="X83" s="11">
        <f t="shared" si="80"/>
        <v>1.9442717458882046</v>
      </c>
      <c r="Y83" s="11">
        <f t="shared" si="81"/>
        <v>1.8799667892302216</v>
      </c>
      <c r="Z83" s="11">
        <f t="shared" si="82"/>
        <v>1.7694190259974325</v>
      </c>
      <c r="AA83" s="11">
        <f t="shared" si="83"/>
        <v>1.654368224469345</v>
      </c>
      <c r="AC83" s="11">
        <f t="shared" si="84"/>
        <v>0.28833109993770728</v>
      </c>
      <c r="AD83" s="11">
        <f t="shared" si="85"/>
        <v>0.85556815694701438</v>
      </c>
      <c r="AE83" s="11">
        <f t="shared" si="86"/>
        <v>1.8468427229070086</v>
      </c>
      <c r="AF83" s="11">
        <f t="shared" si="87"/>
        <v>2.3421144488706704</v>
      </c>
      <c r="AG83" s="11">
        <f t="shared" si="88"/>
        <v>3.0412443646545775</v>
      </c>
    </row>
    <row r="84" spans="2:33" x14ac:dyDescent="0.25">
      <c r="B84" s="4" t="s">
        <v>6</v>
      </c>
      <c r="D84">
        <v>2626</v>
      </c>
      <c r="E84">
        <v>5789</v>
      </c>
      <c r="F84">
        <v>12268</v>
      </c>
      <c r="G84">
        <v>17604</v>
      </c>
      <c r="H84">
        <v>24824</v>
      </c>
      <c r="K84">
        <f t="shared" si="69"/>
        <v>3163</v>
      </c>
      <c r="L84">
        <f t="shared" si="70"/>
        <v>6479</v>
      </c>
      <c r="M84">
        <f t="shared" si="71"/>
        <v>5336</v>
      </c>
      <c r="N84">
        <f t="shared" si="72"/>
        <v>7220</v>
      </c>
      <c r="Q84" s="11">
        <f t="shared" si="73"/>
        <v>120.44935262757043</v>
      </c>
      <c r="R84" s="11">
        <f t="shared" si="74"/>
        <v>111.91915702193815</v>
      </c>
      <c r="S84" s="11">
        <f t="shared" si="75"/>
        <v>43.495272253015976</v>
      </c>
      <c r="T84" s="11">
        <f t="shared" si="76"/>
        <v>41.013406044080888</v>
      </c>
      <c r="W84" s="11">
        <f t="shared" si="79"/>
        <v>11.554030271031326</v>
      </c>
      <c r="X84" s="11">
        <f t="shared" si="80"/>
        <v>10.906384822622883</v>
      </c>
      <c r="Y84" s="11">
        <f t="shared" si="81"/>
        <v>10.393615398952843</v>
      </c>
      <c r="Z84" s="11">
        <f t="shared" si="82"/>
        <v>11.132542006311223</v>
      </c>
      <c r="AA84" s="11">
        <f t="shared" si="83"/>
        <v>11.307278855789377</v>
      </c>
      <c r="AC84" s="11">
        <f t="shared" si="84"/>
        <v>0.45487015933966574</v>
      </c>
      <c r="AD84" s="11">
        <f t="shared" si="85"/>
        <v>1.0057855690880344</v>
      </c>
      <c r="AE84" s="11">
        <f t="shared" si="86"/>
        <v>2.1408631405945733</v>
      </c>
      <c r="AF84" s="11">
        <f t="shared" si="87"/>
        <v>3.0803785624970033</v>
      </c>
      <c r="AG84" s="11">
        <f t="shared" si="88"/>
        <v>4.3394535057554044</v>
      </c>
    </row>
    <row r="85" spans="2:33" x14ac:dyDescent="0.25">
      <c r="B85" s="4" t="s">
        <v>25</v>
      </c>
      <c r="D85">
        <v>309</v>
      </c>
      <c r="E85">
        <v>715</v>
      </c>
      <c r="F85">
        <v>1634</v>
      </c>
      <c r="G85">
        <v>2166</v>
      </c>
      <c r="H85">
        <v>3012</v>
      </c>
      <c r="K85">
        <f t="shared" si="69"/>
        <v>406</v>
      </c>
      <c r="L85">
        <f t="shared" si="70"/>
        <v>919</v>
      </c>
      <c r="M85">
        <f t="shared" si="71"/>
        <v>532</v>
      </c>
      <c r="N85">
        <f t="shared" si="72"/>
        <v>846</v>
      </c>
      <c r="Q85" s="11">
        <f t="shared" si="73"/>
        <v>131.39158576051778</v>
      </c>
      <c r="R85" s="11">
        <f t="shared" si="74"/>
        <v>128.53146853146853</v>
      </c>
      <c r="S85" s="11">
        <f t="shared" si="75"/>
        <v>32.558139534883722</v>
      </c>
      <c r="T85" s="11">
        <f t="shared" si="76"/>
        <v>39.05817174515235</v>
      </c>
      <c r="W85" s="11">
        <f t="shared" si="79"/>
        <v>1.3595564941921858</v>
      </c>
      <c r="X85" s="11">
        <f t="shared" si="80"/>
        <v>1.3470487386725447</v>
      </c>
      <c r="Y85" s="11">
        <f t="shared" si="81"/>
        <v>1.3843468831014794</v>
      </c>
      <c r="Z85" s="11">
        <f t="shared" si="82"/>
        <v>1.3697503968228875</v>
      </c>
      <c r="AA85" s="11">
        <f t="shared" si="83"/>
        <v>1.3719595517901064</v>
      </c>
      <c r="AC85" s="11">
        <f t="shared" si="84"/>
        <v>0.20156818745189109</v>
      </c>
      <c r="AD85" s="11">
        <f t="shared" si="85"/>
        <v>0.46890596041777882</v>
      </c>
      <c r="AE85" s="11">
        <f t="shared" si="86"/>
        <v>1.0760654463794743</v>
      </c>
      <c r="AF85" s="11">
        <f t="shared" si="87"/>
        <v>1.435171779990684</v>
      </c>
      <c r="AG85" s="11">
        <f t="shared" si="88"/>
        <v>1.9978297148648614</v>
      </c>
    </row>
    <row r="86" spans="2:33" x14ac:dyDescent="0.25">
      <c r="B86" s="4" t="s">
        <v>26</v>
      </c>
      <c r="D86">
        <v>3954</v>
      </c>
      <c r="E86">
        <v>10356</v>
      </c>
      <c r="F86">
        <v>23429</v>
      </c>
      <c r="G86">
        <v>31429</v>
      </c>
      <c r="H86">
        <v>44305</v>
      </c>
      <c r="K86">
        <f t="shared" si="69"/>
        <v>6402</v>
      </c>
      <c r="L86">
        <f t="shared" si="70"/>
        <v>13073</v>
      </c>
      <c r="M86">
        <f t="shared" si="71"/>
        <v>8000</v>
      </c>
      <c r="N86">
        <f t="shared" si="72"/>
        <v>12876</v>
      </c>
      <c r="Q86" s="11">
        <f t="shared" si="73"/>
        <v>161.91198786039453</v>
      </c>
      <c r="R86" s="11">
        <f t="shared" si="74"/>
        <v>126.23599845500193</v>
      </c>
      <c r="S86" s="11">
        <f t="shared" si="75"/>
        <v>34.145716846643047</v>
      </c>
      <c r="T86" s="11">
        <f t="shared" si="76"/>
        <v>40.968532247287534</v>
      </c>
      <c r="W86" s="11">
        <f t="shared" si="79"/>
        <v>17.397043294614573</v>
      </c>
      <c r="X86" s="11">
        <f t="shared" si="80"/>
        <v>19.510540891878144</v>
      </c>
      <c r="Y86" s="11">
        <f t="shared" si="81"/>
        <v>19.849365437077452</v>
      </c>
      <c r="Z86" s="11">
        <f t="shared" si="82"/>
        <v>19.8752932695044</v>
      </c>
      <c r="AA86" s="11">
        <f t="shared" si="83"/>
        <v>20.180832650086543</v>
      </c>
      <c r="AC86" s="11">
        <f t="shared" si="84"/>
        <v>0.39497212669515119</v>
      </c>
      <c r="AD86" s="11">
        <f t="shared" si="85"/>
        <v>1.0327494050920649</v>
      </c>
      <c r="AE86" s="11">
        <f t="shared" si="86"/>
        <v>2.3472296999044437</v>
      </c>
      <c r="AF86" s="11">
        <f t="shared" si="87"/>
        <v>3.1609159565861584</v>
      </c>
      <c r="AG86" s="11">
        <f t="shared" si="88"/>
        <v>4.4409321938164936</v>
      </c>
    </row>
    <row r="87" spans="2:33" x14ac:dyDescent="0.25">
      <c r="B87" s="4" t="s">
        <v>10</v>
      </c>
      <c r="D87">
        <v>273</v>
      </c>
      <c r="E87">
        <v>791</v>
      </c>
      <c r="F87">
        <v>2072</v>
      </c>
      <c r="G87">
        <v>2894</v>
      </c>
      <c r="H87">
        <v>4031</v>
      </c>
      <c r="K87">
        <f t="shared" si="69"/>
        <v>518</v>
      </c>
      <c r="L87">
        <f t="shared" si="70"/>
        <v>1281</v>
      </c>
      <c r="M87">
        <f t="shared" si="71"/>
        <v>822</v>
      </c>
      <c r="N87">
        <f t="shared" si="72"/>
        <v>1137</v>
      </c>
      <c r="Q87" s="11">
        <f t="shared" si="73"/>
        <v>189.74358974358972</v>
      </c>
      <c r="R87" s="11">
        <f t="shared" si="74"/>
        <v>161.94690265486727</v>
      </c>
      <c r="S87" s="11">
        <f t="shared" si="75"/>
        <v>39.671814671814673</v>
      </c>
      <c r="T87" s="11">
        <f t="shared" si="76"/>
        <v>39.288182446440914</v>
      </c>
      <c r="W87" s="11">
        <f t="shared" si="79"/>
        <v>1.2011615628299894</v>
      </c>
      <c r="X87" s="11">
        <f t="shared" si="80"/>
        <v>1.4902315416643117</v>
      </c>
      <c r="Y87" s="11">
        <f t="shared" si="81"/>
        <v>1.7554264025619735</v>
      </c>
      <c r="Z87" s="11">
        <f t="shared" si="82"/>
        <v>1.8301281848593889</v>
      </c>
      <c r="AA87" s="11">
        <f t="shared" si="83"/>
        <v>1.8361118702742096</v>
      </c>
      <c r="AC87" s="11">
        <f t="shared" si="84"/>
        <v>0.17956734137067107</v>
      </c>
      <c r="AD87" s="11">
        <f t="shared" si="85"/>
        <v>0.52291574115208062</v>
      </c>
      <c r="AE87" s="11">
        <f t="shared" si="86"/>
        <v>1.382959693933399</v>
      </c>
      <c r="AF87" s="11">
        <f t="shared" si="87"/>
        <v>1.946004101805467</v>
      </c>
      <c r="AG87" s="11">
        <f t="shared" si="88"/>
        <v>2.7157619292082855</v>
      </c>
    </row>
    <row r="88" spans="2:33" x14ac:dyDescent="0.25">
      <c r="B88" s="4" t="s">
        <v>33</v>
      </c>
      <c r="D88">
        <v>22</v>
      </c>
      <c r="E88">
        <v>56</v>
      </c>
      <c r="F88">
        <v>168</v>
      </c>
      <c r="G88">
        <v>279</v>
      </c>
      <c r="H88">
        <v>418</v>
      </c>
      <c r="K88">
        <f t="shared" si="69"/>
        <v>34</v>
      </c>
      <c r="L88">
        <f t="shared" si="70"/>
        <v>112</v>
      </c>
      <c r="M88">
        <f t="shared" si="71"/>
        <v>111</v>
      </c>
      <c r="N88">
        <f t="shared" si="72"/>
        <v>139</v>
      </c>
      <c r="Q88" s="11">
        <f t="shared" si="73"/>
        <v>154.54545454545453</v>
      </c>
      <c r="R88" s="11">
        <f t="shared" si="74"/>
        <v>200</v>
      </c>
      <c r="S88" s="11">
        <f t="shared" si="75"/>
        <v>66.071428571428569</v>
      </c>
      <c r="T88" s="11">
        <f t="shared" si="76"/>
        <v>49.820788530465947</v>
      </c>
      <c r="W88" s="11">
        <f t="shared" si="79"/>
        <v>9.6796902499120027E-2</v>
      </c>
      <c r="X88" s="11">
        <f t="shared" si="80"/>
        <v>0.10550311799393357</v>
      </c>
      <c r="Y88" s="11">
        <f t="shared" si="81"/>
        <v>0.14233187047799786</v>
      </c>
      <c r="Z88" s="11">
        <f t="shared" si="82"/>
        <v>0.17643599294256027</v>
      </c>
      <c r="AA88" s="11">
        <f t="shared" si="83"/>
        <v>0.19039810512890587</v>
      </c>
      <c r="AC88" s="11">
        <f t="shared" si="84"/>
        <v>7.2418446953487606E-2</v>
      </c>
      <c r="AD88" s="11">
        <f t="shared" si="85"/>
        <v>0.18634615128645396</v>
      </c>
      <c r="AE88" s="11">
        <f t="shared" si="86"/>
        <v>0.57085771371485661</v>
      </c>
      <c r="AF88" s="11">
        <f t="shared" si="87"/>
        <v>0.95498887557761425</v>
      </c>
      <c r="AG88" s="11">
        <f t="shared" si="88"/>
        <v>1.4382251338443965</v>
      </c>
    </row>
    <row r="89" spans="2:33" x14ac:dyDescent="0.25">
      <c r="B89" s="4" t="s">
        <v>21</v>
      </c>
      <c r="D89">
        <v>1374</v>
      </c>
      <c r="E89">
        <v>3886</v>
      </c>
      <c r="F89">
        <v>8652</v>
      </c>
      <c r="G89">
        <v>10360</v>
      </c>
      <c r="H89">
        <v>14582</v>
      </c>
      <c r="K89">
        <f t="shared" si="69"/>
        <v>2512</v>
      </c>
      <c r="L89">
        <f t="shared" si="70"/>
        <v>4766</v>
      </c>
      <c r="M89">
        <f t="shared" si="71"/>
        <v>1708</v>
      </c>
      <c r="N89">
        <f t="shared" si="72"/>
        <v>4222</v>
      </c>
      <c r="Q89" s="11">
        <f t="shared" si="73"/>
        <v>182.82387190684133</v>
      </c>
      <c r="R89" s="11">
        <f t="shared" si="74"/>
        <v>122.64539372104993</v>
      </c>
      <c r="S89" s="11">
        <f t="shared" si="75"/>
        <v>19.741100323624593</v>
      </c>
      <c r="T89" s="11">
        <f t="shared" si="76"/>
        <v>40.752895752895753</v>
      </c>
      <c r="W89" s="11">
        <f t="shared" si="79"/>
        <v>6.0454065469904963</v>
      </c>
      <c r="X89" s="11">
        <f t="shared" si="80"/>
        <v>7.3211627950790339</v>
      </c>
      <c r="Y89" s="11">
        <f t="shared" si="81"/>
        <v>7.3300913296168906</v>
      </c>
      <c r="Z89" s="11">
        <f t="shared" si="82"/>
        <v>6.5515300605194424</v>
      </c>
      <c r="AA89" s="11">
        <f t="shared" si="83"/>
        <v>6.6420697822720243</v>
      </c>
      <c r="AC89" s="11">
        <f t="shared" si="84"/>
        <v>0.31742621399932774</v>
      </c>
      <c r="AD89" s="11">
        <f t="shared" si="85"/>
        <v>0.90136961326697307</v>
      </c>
      <c r="AE89" s="11">
        <f t="shared" si="86"/>
        <v>2.0238856874182005</v>
      </c>
      <c r="AF89" s="11">
        <f t="shared" si="87"/>
        <v>2.4340103609900501</v>
      </c>
      <c r="AG89" s="11">
        <f t="shared" si="88"/>
        <v>3.4299684970730477</v>
      </c>
    </row>
    <row r="90" spans="2:33" x14ac:dyDescent="0.25">
      <c r="B90" s="4" t="s">
        <v>34</v>
      </c>
      <c r="D90">
        <v>324</v>
      </c>
      <c r="E90">
        <v>777</v>
      </c>
      <c r="F90">
        <v>2285</v>
      </c>
      <c r="G90">
        <v>3212</v>
      </c>
      <c r="H90">
        <v>4701</v>
      </c>
      <c r="K90">
        <f t="shared" si="69"/>
        <v>453</v>
      </c>
      <c r="L90">
        <f t="shared" si="70"/>
        <v>1508</v>
      </c>
      <c r="M90">
        <f t="shared" si="71"/>
        <v>927</v>
      </c>
      <c r="N90">
        <f t="shared" si="72"/>
        <v>1489</v>
      </c>
      <c r="Q90" s="11">
        <f t="shared" si="73"/>
        <v>139.81481481481481</v>
      </c>
      <c r="R90" s="11">
        <f t="shared" si="74"/>
        <v>194.07979407979408</v>
      </c>
      <c r="S90" s="11">
        <f t="shared" si="75"/>
        <v>40.568927789934357</v>
      </c>
      <c r="T90" s="11">
        <f t="shared" si="76"/>
        <v>46.3574097135741</v>
      </c>
      <c r="W90" s="11">
        <f t="shared" si="79"/>
        <v>1.4255543822597676</v>
      </c>
      <c r="X90" s="11">
        <f t="shared" si="80"/>
        <v>1.4638557621658281</v>
      </c>
      <c r="Y90" s="11">
        <f t="shared" si="81"/>
        <v>1.935882881203721</v>
      </c>
      <c r="Z90" s="11">
        <f t="shared" si="82"/>
        <v>2.0312272735896189</v>
      </c>
      <c r="AA90" s="11">
        <f t="shared" si="83"/>
        <v>2.1412954359114513</v>
      </c>
      <c r="AC90" s="11">
        <f t="shared" si="84"/>
        <v>8.1498608486721774E-2</v>
      </c>
      <c r="AD90" s="11">
        <f t="shared" si="85"/>
        <v>0.19654441030985467</v>
      </c>
      <c r="AE90" s="11">
        <f t="shared" si="86"/>
        <v>0.58086668359696036</v>
      </c>
      <c r="AF90" s="11">
        <f t="shared" si="87"/>
        <v>0.81877346613165991</v>
      </c>
      <c r="AG90" s="11">
        <f t="shared" si="88"/>
        <v>1.2030146764719656</v>
      </c>
    </row>
    <row r="91" spans="2:33" x14ac:dyDescent="0.25">
      <c r="B91" s="4" t="s">
        <v>14</v>
      </c>
      <c r="D91">
        <v>253</v>
      </c>
      <c r="E91">
        <v>730</v>
      </c>
      <c r="F91">
        <v>1653</v>
      </c>
      <c r="G91">
        <v>2309</v>
      </c>
      <c r="H91">
        <v>2997</v>
      </c>
      <c r="K91">
        <f t="shared" si="69"/>
        <v>477</v>
      </c>
      <c r="L91">
        <f t="shared" si="70"/>
        <v>923</v>
      </c>
      <c r="M91">
        <f t="shared" si="71"/>
        <v>656</v>
      </c>
      <c r="N91">
        <f t="shared" si="72"/>
        <v>688</v>
      </c>
      <c r="Q91" s="11">
        <f t="shared" si="73"/>
        <v>188.53754940711462</v>
      </c>
      <c r="R91" s="11">
        <f t="shared" si="74"/>
        <v>126.43835616438356</v>
      </c>
      <c r="S91" s="11">
        <f t="shared" si="75"/>
        <v>39.6854204476709</v>
      </c>
      <c r="T91" s="11">
        <f t="shared" si="76"/>
        <v>29.796448679081855</v>
      </c>
      <c r="W91" s="11">
        <f t="shared" si="79"/>
        <v>1.1131643787398802</v>
      </c>
      <c r="X91" s="11">
        <f t="shared" si="80"/>
        <v>1.3753085024209197</v>
      </c>
      <c r="Y91" s="11">
        <f t="shared" si="81"/>
        <v>1.400443939881729</v>
      </c>
      <c r="Z91" s="11">
        <f t="shared" si="82"/>
        <v>1.4601817480443429</v>
      </c>
      <c r="AA91" s="11">
        <f t="shared" si="83"/>
        <v>1.3651270839027057</v>
      </c>
      <c r="AC91" s="11">
        <f t="shared" si="84"/>
        <v>0.1559555606787334</v>
      </c>
      <c r="AD91" s="11">
        <f t="shared" si="85"/>
        <v>0.4529600942156996</v>
      </c>
      <c r="AE91" s="11">
        <f t="shared" si="86"/>
        <v>1.0395938728739582</v>
      </c>
      <c r="AF91" s="11">
        <f t="shared" si="87"/>
        <v>1.4545679038788268</v>
      </c>
      <c r="AG91" s="11">
        <f t="shared" si="88"/>
        <v>1.8990638382000145</v>
      </c>
    </row>
    <row r="92" spans="2:33" x14ac:dyDescent="0.25">
      <c r="B92" s="4" t="s">
        <v>15</v>
      </c>
      <c r="D92">
        <v>440</v>
      </c>
      <c r="E92">
        <v>1057</v>
      </c>
      <c r="F92">
        <v>3096</v>
      </c>
      <c r="G92">
        <v>4795</v>
      </c>
      <c r="H92">
        <v>6902</v>
      </c>
      <c r="K92">
        <f t="shared" si="69"/>
        <v>617</v>
      </c>
      <c r="L92">
        <f t="shared" si="70"/>
        <v>2039</v>
      </c>
      <c r="M92">
        <f t="shared" si="71"/>
        <v>1699</v>
      </c>
      <c r="N92">
        <f t="shared" si="72"/>
        <v>2107</v>
      </c>
      <c r="Q92" s="11">
        <f t="shared" si="73"/>
        <v>140.22727272727275</v>
      </c>
      <c r="R92" s="11">
        <f t="shared" si="74"/>
        <v>192.90444654683066</v>
      </c>
      <c r="S92" s="11">
        <f t="shared" si="75"/>
        <v>54.877260981912144</v>
      </c>
      <c r="T92" s="11">
        <f t="shared" si="76"/>
        <v>43.941605839416056</v>
      </c>
      <c r="W92" s="11">
        <f t="shared" si="79"/>
        <v>1.9359380499824004</v>
      </c>
      <c r="X92" s="11">
        <f t="shared" si="80"/>
        <v>1.9913713521354963</v>
      </c>
      <c r="Y92" s="11">
        <f t="shared" si="81"/>
        <v>2.6229730416659605</v>
      </c>
      <c r="Z92" s="11">
        <f t="shared" si="82"/>
        <v>3.0322960077404177</v>
      </c>
      <c r="AA92" s="11">
        <f t="shared" si="83"/>
        <v>3.1438462239227478</v>
      </c>
      <c r="AC92" s="11">
        <f t="shared" si="84"/>
        <v>8.9639543099099772E-2</v>
      </c>
      <c r="AD92" s="11">
        <f t="shared" si="85"/>
        <v>0.21680761554697259</v>
      </c>
      <c r="AE92" s="11">
        <f t="shared" si="86"/>
        <v>0.640502471706486</v>
      </c>
      <c r="AF92" s="11">
        <f t="shared" si="87"/>
        <v>0.99206985495918021</v>
      </c>
      <c r="AG92" s="11">
        <f t="shared" si="88"/>
        <v>1.4337301745569602</v>
      </c>
    </row>
    <row r="93" spans="2:33" x14ac:dyDescent="0.25">
      <c r="B93" s="4" t="s">
        <v>11</v>
      </c>
      <c r="D93">
        <v>2812</v>
      </c>
      <c r="E93">
        <v>5165</v>
      </c>
      <c r="F93">
        <v>10482</v>
      </c>
      <c r="G93">
        <v>15373</v>
      </c>
      <c r="H93">
        <v>21247</v>
      </c>
      <c r="K93">
        <f t="shared" si="69"/>
        <v>2353</v>
      </c>
      <c r="L93">
        <f t="shared" si="70"/>
        <v>5317</v>
      </c>
      <c r="M93">
        <f t="shared" si="71"/>
        <v>4891</v>
      </c>
      <c r="N93">
        <f t="shared" si="72"/>
        <v>5874</v>
      </c>
      <c r="Q93" s="11">
        <f t="shared" si="73"/>
        <v>83.677098150782356</v>
      </c>
      <c r="R93" s="11">
        <f t="shared" si="74"/>
        <v>102.9428848015489</v>
      </c>
      <c r="S93" s="11">
        <f t="shared" si="75"/>
        <v>46.660942568212171</v>
      </c>
      <c r="T93" s="11">
        <f t="shared" si="76"/>
        <v>38.209848435568858</v>
      </c>
      <c r="W93" s="11">
        <f t="shared" si="79"/>
        <v>12.372404083069343</v>
      </c>
      <c r="X93" s="11">
        <f t="shared" si="80"/>
        <v>9.7307786506904801</v>
      </c>
      <c r="Y93" s="11">
        <f t="shared" si="81"/>
        <v>8.8804920616093668</v>
      </c>
      <c r="Z93" s="11">
        <f t="shared" si="82"/>
        <v>9.7216864498422186</v>
      </c>
      <c r="AA93" s="11">
        <f t="shared" si="83"/>
        <v>9.6779630135738355</v>
      </c>
      <c r="AC93" s="11">
        <f t="shared" si="84"/>
        <v>0.75972424063373756</v>
      </c>
      <c r="AD93" s="11">
        <f t="shared" si="85"/>
        <v>1.3987604788554266</v>
      </c>
      <c r="AE93" s="11">
        <f t="shared" si="86"/>
        <v>2.8384465719705432</v>
      </c>
      <c r="AF93" s="11">
        <f t="shared" si="87"/>
        <v>4.1966143725511449</v>
      </c>
      <c r="AG93" s="11">
        <f t="shared" si="88"/>
        <v>5.8020508571726612</v>
      </c>
    </row>
    <row r="94" spans="2:33" x14ac:dyDescent="0.25">
      <c r="B94" s="4" t="s">
        <v>22</v>
      </c>
      <c r="D94">
        <v>5606</v>
      </c>
      <c r="E94">
        <v>12421</v>
      </c>
      <c r="F94">
        <v>23274</v>
      </c>
      <c r="G94">
        <v>27420</v>
      </c>
      <c r="H94">
        <v>35746</v>
      </c>
      <c r="K94">
        <f t="shared" si="69"/>
        <v>6815</v>
      </c>
      <c r="L94">
        <f t="shared" si="70"/>
        <v>10853</v>
      </c>
      <c r="M94">
        <f t="shared" si="71"/>
        <v>4146</v>
      </c>
      <c r="N94">
        <f t="shared" si="72"/>
        <v>8326</v>
      </c>
      <c r="Q94" s="11">
        <f t="shared" si="73"/>
        <v>121.56617909382803</v>
      </c>
      <c r="R94" s="11">
        <f t="shared" si="74"/>
        <v>87.376217695837695</v>
      </c>
      <c r="S94" s="11">
        <f t="shared" si="75"/>
        <v>17.813869554008765</v>
      </c>
      <c r="T94" s="11">
        <f t="shared" si="76"/>
        <v>30.364697301239975</v>
      </c>
      <c r="W94" s="11">
        <f t="shared" si="79"/>
        <v>24.665610700457584</v>
      </c>
      <c r="X94" s="11">
        <f t="shared" si="80"/>
        <v>23.400968367904447</v>
      </c>
      <c r="Y94" s="11">
        <f t="shared" si="81"/>
        <v>19.718047342291204</v>
      </c>
      <c r="Z94" s="11">
        <f t="shared" si="82"/>
        <v>17.340053499946247</v>
      </c>
      <c r="AA94" s="11">
        <f t="shared" si="83"/>
        <v>16.282226473535573</v>
      </c>
      <c r="AC94" s="11">
        <f t="shared" si="84"/>
        <v>5.2195740544526528</v>
      </c>
      <c r="AD94" s="11">
        <f t="shared" si="85"/>
        <v>11.521525987668692</v>
      </c>
      <c r="AE94" s="11">
        <f t="shared" si="86"/>
        <v>21.608462896837555</v>
      </c>
      <c r="AF94" s="11">
        <f t="shared" si="87"/>
        <v>25.540856987967295</v>
      </c>
      <c r="AG94" s="11">
        <f t="shared" si="88"/>
        <v>33.185937243244396</v>
      </c>
    </row>
    <row r="95" spans="2:33" x14ac:dyDescent="0.25">
      <c r="B95" s="4" t="s">
        <v>12</v>
      </c>
      <c r="D95">
        <v>190</v>
      </c>
      <c r="E95">
        <v>437</v>
      </c>
      <c r="F95">
        <v>1086</v>
      </c>
      <c r="G95">
        <v>1567</v>
      </c>
      <c r="H95">
        <v>2113</v>
      </c>
      <c r="K95">
        <f t="shared" si="69"/>
        <v>247</v>
      </c>
      <c r="L95">
        <f t="shared" si="70"/>
        <v>649</v>
      </c>
      <c r="M95">
        <f t="shared" si="71"/>
        <v>481</v>
      </c>
      <c r="N95">
        <f t="shared" si="72"/>
        <v>546</v>
      </c>
      <c r="Q95" s="11">
        <f t="shared" si="73"/>
        <v>130</v>
      </c>
      <c r="R95" s="11">
        <f t="shared" si="74"/>
        <v>148.51258581235697</v>
      </c>
      <c r="S95" s="11">
        <f t="shared" si="75"/>
        <v>44.290976058931861</v>
      </c>
      <c r="T95" s="11">
        <f t="shared" si="76"/>
        <v>34.843650287172942</v>
      </c>
      <c r="W95" s="11">
        <f t="shared" si="79"/>
        <v>0.83597324885603652</v>
      </c>
      <c r="X95" s="11">
        <f t="shared" si="80"/>
        <v>0.82330111720266019</v>
      </c>
      <c r="Y95" s="11">
        <f t="shared" si="81"/>
        <v>0.9200738770184862</v>
      </c>
      <c r="Z95" s="11">
        <f t="shared" si="82"/>
        <v>0.99095054100713964</v>
      </c>
      <c r="AA95" s="11">
        <f t="shared" si="83"/>
        <v>0.96246697640521084</v>
      </c>
      <c r="AC95" s="11">
        <f t="shared" si="84"/>
        <v>0.21745499826036002</v>
      </c>
      <c r="AD95" s="11">
        <f t="shared" si="85"/>
        <v>0.50220360506340744</v>
      </c>
      <c r="AE95" s="11">
        <f t="shared" si="86"/>
        <v>1.2548356234661193</v>
      </c>
      <c r="AF95" s="11">
        <f t="shared" si="87"/>
        <v>1.8246135359077422</v>
      </c>
      <c r="AG95" s="11">
        <f t="shared" si="88"/>
        <v>2.4672848306938171</v>
      </c>
    </row>
    <row r="96" spans="2:33" x14ac:dyDescent="0.25">
      <c r="B96" s="4" t="s">
        <v>27</v>
      </c>
      <c r="D96">
        <v>66</v>
      </c>
      <c r="E96">
        <v>254</v>
      </c>
      <c r="F96">
        <v>1640</v>
      </c>
      <c r="G96">
        <v>3331</v>
      </c>
      <c r="H96">
        <v>4343</v>
      </c>
      <c r="K96">
        <f t="shared" si="69"/>
        <v>188</v>
      </c>
      <c r="L96">
        <f t="shared" si="70"/>
        <v>1386</v>
      </c>
      <c r="M96">
        <f t="shared" si="71"/>
        <v>1691</v>
      </c>
      <c r="N96">
        <f t="shared" si="72"/>
        <v>1012</v>
      </c>
      <c r="Q96" s="11">
        <f t="shared" si="73"/>
        <v>284.84848484848487</v>
      </c>
      <c r="R96" s="11">
        <f t="shared" si="74"/>
        <v>545.66929133858264</v>
      </c>
      <c r="S96" s="11">
        <f t="shared" si="75"/>
        <v>103.10975609756096</v>
      </c>
      <c r="T96" s="11">
        <f t="shared" si="76"/>
        <v>30.381266886820775</v>
      </c>
      <c r="W96" s="11">
        <f t="shared" si="79"/>
        <v>0.29039070749736007</v>
      </c>
      <c r="X96" s="11">
        <f t="shared" si="80"/>
        <v>0.47853199947248437</v>
      </c>
      <c r="Y96" s="11">
        <f t="shared" si="81"/>
        <v>1.3894301641899791</v>
      </c>
      <c r="Z96" s="11">
        <f t="shared" si="82"/>
        <v>2.1064813350955851</v>
      </c>
      <c r="AA96" s="11">
        <f t="shared" si="83"/>
        <v>1.978227202332149</v>
      </c>
      <c r="AC96" s="11">
        <f t="shared" si="84"/>
        <v>0.52525606233038602</v>
      </c>
      <c r="AD96" s="11">
        <f t="shared" si="85"/>
        <v>2.0314474462946079</v>
      </c>
      <c r="AE96" s="11">
        <f t="shared" si="86"/>
        <v>13.216320544125587</v>
      </c>
      <c r="AF96" s="11">
        <f t="shared" si="87"/>
        <v>27.002269779507134</v>
      </c>
      <c r="AG96" s="11">
        <f t="shared" si="88"/>
        <v>35.271664094859091</v>
      </c>
    </row>
    <row r="97" spans="2:33" x14ac:dyDescent="0.25">
      <c r="B97" s="4" t="s">
        <v>23</v>
      </c>
      <c r="D97">
        <v>1813</v>
      </c>
      <c r="E97">
        <v>4166</v>
      </c>
      <c r="F97">
        <v>10547</v>
      </c>
      <c r="G97">
        <v>13585</v>
      </c>
      <c r="H97">
        <v>18639</v>
      </c>
      <c r="K97">
        <f t="shared" si="69"/>
        <v>2353</v>
      </c>
      <c r="L97">
        <f t="shared" si="70"/>
        <v>6381</v>
      </c>
      <c r="M97">
        <f t="shared" si="71"/>
        <v>3038</v>
      </c>
      <c r="N97">
        <f t="shared" si="72"/>
        <v>5054</v>
      </c>
      <c r="Q97" s="11">
        <f t="shared" si="73"/>
        <v>129.78488692774408</v>
      </c>
      <c r="R97" s="11">
        <f t="shared" si="74"/>
        <v>153.16850696111376</v>
      </c>
      <c r="S97" s="11">
        <f t="shared" si="75"/>
        <v>28.804399355266902</v>
      </c>
      <c r="T97" s="11">
        <f t="shared" si="76"/>
        <v>37.202797202797207</v>
      </c>
      <c r="W97" s="11">
        <f t="shared" si="79"/>
        <v>7.9769447377683917</v>
      </c>
      <c r="X97" s="11">
        <f t="shared" si="80"/>
        <v>7.8486783850487001</v>
      </c>
      <c r="Y97" s="11">
        <f t="shared" si="81"/>
        <v>8.9355609400681164</v>
      </c>
      <c r="Z97" s="11">
        <f t="shared" si="82"/>
        <v>8.5909783660382857</v>
      </c>
      <c r="AA97" s="11">
        <f t="shared" si="83"/>
        <v>8.4900245968843944</v>
      </c>
      <c r="AC97" s="11">
        <f t="shared" si="84"/>
        <v>0.37116728323155068</v>
      </c>
      <c r="AD97" s="11">
        <f t="shared" si="85"/>
        <v>0.85384022120323422</v>
      </c>
      <c r="AE97" s="11">
        <f t="shared" si="86"/>
        <v>2.1657840212081325</v>
      </c>
      <c r="AF97" s="11">
        <f t="shared" si="87"/>
        <v>2.8023338686337667</v>
      </c>
      <c r="AG97" s="11">
        <f t="shared" si="88"/>
        <v>3.8434470146011397</v>
      </c>
    </row>
    <row r="98" spans="2:33" x14ac:dyDescent="0.25">
      <c r="B98" s="8" t="s">
        <v>60</v>
      </c>
      <c r="C98" s="9"/>
      <c r="D98" s="9">
        <v>22728</v>
      </c>
      <c r="E98" s="9">
        <v>53079</v>
      </c>
      <c r="F98" s="9">
        <v>118034</v>
      </c>
      <c r="G98" s="9">
        <v>158131</v>
      </c>
      <c r="H98" s="9">
        <v>219540</v>
      </c>
      <c r="J98" s="9"/>
      <c r="K98" s="9">
        <f t="shared" si="69"/>
        <v>30351</v>
      </c>
      <c r="L98" s="9">
        <f t="shared" si="70"/>
        <v>64955</v>
      </c>
      <c r="M98" s="9">
        <f t="shared" si="71"/>
        <v>40097</v>
      </c>
      <c r="N98" s="9">
        <f t="shared" si="72"/>
        <v>61409</v>
      </c>
      <c r="O98" s="20"/>
      <c r="P98" s="21"/>
      <c r="Q98" s="21">
        <f t="shared" si="73"/>
        <v>133.54012671594509</v>
      </c>
      <c r="R98" s="21">
        <f t="shared" si="74"/>
        <v>122.37419695171347</v>
      </c>
      <c r="S98" s="21">
        <f t="shared" si="75"/>
        <v>33.970720300930239</v>
      </c>
      <c r="T98" s="21">
        <f t="shared" si="76"/>
        <v>38.834257672436145</v>
      </c>
      <c r="U98" s="20"/>
      <c r="V98" s="21"/>
      <c r="W98" s="21">
        <f t="shared" si="79"/>
        <v>100</v>
      </c>
      <c r="X98" s="21">
        <f t="shared" si="80"/>
        <v>100</v>
      </c>
      <c r="Y98" s="21">
        <f t="shared" si="81"/>
        <v>100</v>
      </c>
      <c r="Z98" s="21">
        <f t="shared" si="82"/>
        <v>100</v>
      </c>
      <c r="AA98" s="21">
        <f>H98/H$98*100</f>
        <v>100</v>
      </c>
      <c r="AB98" s="20"/>
      <c r="AC98" s="21">
        <f t="shared" si="84"/>
        <v>0.37996095168984073</v>
      </c>
      <c r="AD98" s="21">
        <f t="shared" si="85"/>
        <v>0.88996773521143535</v>
      </c>
      <c r="AE98" s="21">
        <f t="shared" si="86"/>
        <v>1.9925986828361226</v>
      </c>
      <c r="AF98" s="21">
        <f t="shared" si="87"/>
        <v>2.6788182909904679</v>
      </c>
      <c r="AG98" s="21">
        <f t="shared" si="88"/>
        <v>3.7211934850943185</v>
      </c>
    </row>
    <row r="101" spans="2:33" x14ac:dyDescent="0.25">
      <c r="B101" s="24" t="s">
        <v>67</v>
      </c>
      <c r="C101" s="24"/>
      <c r="D101" s="24"/>
      <c r="E101" s="24"/>
      <c r="F101" s="24"/>
      <c r="G101" s="24"/>
      <c r="H101" s="24"/>
      <c r="J101" s="20" t="s">
        <v>68</v>
      </c>
      <c r="P101" s="20" t="s">
        <v>69</v>
      </c>
      <c r="V101" s="20" t="s">
        <v>94</v>
      </c>
      <c r="AC101" s="20" t="s">
        <v>121</v>
      </c>
    </row>
    <row r="102" spans="2:33" x14ac:dyDescent="0.25">
      <c r="B102" s="6" t="s">
        <v>53</v>
      </c>
      <c r="C102" s="6">
        <v>2018</v>
      </c>
      <c r="D102" s="6">
        <v>2019</v>
      </c>
      <c r="E102" s="6">
        <v>2020</v>
      </c>
      <c r="F102" s="6">
        <v>2021</v>
      </c>
      <c r="G102" s="6">
        <v>2022</v>
      </c>
      <c r="H102" s="6">
        <v>2023</v>
      </c>
      <c r="J102" s="6">
        <v>2019</v>
      </c>
      <c r="K102" s="10">
        <v>2020</v>
      </c>
      <c r="L102" s="10">
        <v>2021</v>
      </c>
      <c r="M102" s="10">
        <v>2022</v>
      </c>
      <c r="N102" s="10">
        <v>2023</v>
      </c>
      <c r="P102" s="6">
        <v>2019</v>
      </c>
      <c r="Q102" s="10">
        <v>2020</v>
      </c>
      <c r="R102" s="10">
        <v>2021</v>
      </c>
      <c r="S102" s="10">
        <v>2022</v>
      </c>
      <c r="T102" s="10">
        <v>2023</v>
      </c>
      <c r="V102" s="6">
        <v>2018</v>
      </c>
      <c r="W102" s="6">
        <v>2019</v>
      </c>
      <c r="X102" s="6">
        <v>2020</v>
      </c>
      <c r="Y102" s="6">
        <v>2021</v>
      </c>
      <c r="Z102" s="6">
        <v>2022</v>
      </c>
      <c r="AA102" s="6">
        <v>2023</v>
      </c>
      <c r="AC102" s="6">
        <v>2019</v>
      </c>
      <c r="AD102" s="6">
        <v>2020</v>
      </c>
      <c r="AE102" s="6">
        <v>2021</v>
      </c>
      <c r="AF102" s="6">
        <v>2022</v>
      </c>
      <c r="AG102" s="6">
        <v>2023</v>
      </c>
    </row>
    <row r="103" spans="2:33" x14ac:dyDescent="0.25">
      <c r="B103" s="4" t="s">
        <v>29</v>
      </c>
      <c r="D103">
        <v>4065</v>
      </c>
      <c r="E103">
        <v>7596</v>
      </c>
      <c r="F103">
        <v>15027</v>
      </c>
      <c r="G103">
        <v>22057</v>
      </c>
      <c r="H103">
        <v>31160</v>
      </c>
      <c r="K103">
        <f t="shared" ref="K103:K123" si="89">E103-D103</f>
        <v>3531</v>
      </c>
      <c r="L103">
        <f t="shared" ref="L103:L123" si="90">F103-E103</f>
        <v>7431</v>
      </c>
      <c r="M103">
        <f t="shared" ref="M103:M123" si="91">G103-F103</f>
        <v>7030</v>
      </c>
      <c r="N103">
        <f t="shared" ref="N103:N123" si="92">H103-G103</f>
        <v>9103</v>
      </c>
      <c r="Q103" s="11">
        <f t="shared" ref="Q103:Q123" si="93">K103/D103*100</f>
        <v>86.863468634686342</v>
      </c>
      <c r="R103" s="11">
        <f t="shared" ref="R103:R123" si="94">L103/E103*100</f>
        <v>97.827804107424967</v>
      </c>
      <c r="S103" s="11">
        <f t="shared" ref="S103:S123" si="95">M103/F103*100</f>
        <v>46.782458241831371</v>
      </c>
      <c r="T103" s="11">
        <f t="shared" ref="T103:T123" si="96">N103/G103*100</f>
        <v>41.270345015187921</v>
      </c>
      <c r="W103" s="11">
        <f t="shared" ref="W103:AA103" si="97">D103/D$123*100</f>
        <v>1.2149996413285191</v>
      </c>
      <c r="X103" s="11">
        <f t="shared" si="97"/>
        <v>1.3995961144440678</v>
      </c>
      <c r="Y103" s="11">
        <f t="shared" si="97"/>
        <v>1.4568189441722394</v>
      </c>
      <c r="Z103" s="11">
        <f t="shared" si="97"/>
        <v>1.416980380568154</v>
      </c>
      <c r="AA103" s="11">
        <f t="shared" si="97"/>
        <v>1.4087219600584828</v>
      </c>
      <c r="AC103" s="11">
        <f>D103/U128*1000</f>
        <v>3.1253724113805075</v>
      </c>
      <c r="AD103" s="11">
        <f t="shared" ref="AD103:AG103" si="98">E103/V128*1000</f>
        <v>5.8704376783794618</v>
      </c>
      <c r="AE103" s="11">
        <f t="shared" si="98"/>
        <v>11.730569268671957</v>
      </c>
      <c r="AF103" s="11">
        <f t="shared" si="98"/>
        <v>17.28672753634547</v>
      </c>
      <c r="AG103" s="11">
        <f t="shared" si="98"/>
        <v>24.484786194226587</v>
      </c>
    </row>
    <row r="104" spans="2:33" x14ac:dyDescent="0.25">
      <c r="B104" s="4" t="s">
        <v>30</v>
      </c>
      <c r="D104">
        <v>748</v>
      </c>
      <c r="E104">
        <v>1787</v>
      </c>
      <c r="F104">
        <v>4051</v>
      </c>
      <c r="G104">
        <v>5871</v>
      </c>
      <c r="H104">
        <v>8317</v>
      </c>
      <c r="K104">
        <f t="shared" si="89"/>
        <v>1039</v>
      </c>
      <c r="L104">
        <f t="shared" si="90"/>
        <v>2264</v>
      </c>
      <c r="M104">
        <f t="shared" si="91"/>
        <v>1820</v>
      </c>
      <c r="N104">
        <f t="shared" si="92"/>
        <v>2446</v>
      </c>
      <c r="Q104" s="11">
        <f t="shared" si="93"/>
        <v>138.90374331550802</v>
      </c>
      <c r="R104" s="11">
        <f t="shared" si="94"/>
        <v>126.69278119753777</v>
      </c>
      <c r="S104" s="11">
        <f t="shared" si="95"/>
        <v>44.927178474450749</v>
      </c>
      <c r="T104" s="11">
        <f t="shared" si="96"/>
        <v>41.662408448305229</v>
      </c>
      <c r="W104" s="11">
        <f t="shared" ref="W104:W123" si="99">D104/D$123*100</f>
        <v>0.22357188972047534</v>
      </c>
      <c r="X104" s="11">
        <f t="shared" ref="X104:X123" si="100">E104/E$123*100</f>
        <v>0.32926254035170471</v>
      </c>
      <c r="Y104" s="11">
        <f t="shared" ref="Y104:Y123" si="101">F104/F$123*100</f>
        <v>0.39273131981378462</v>
      </c>
      <c r="Z104" s="11">
        <f t="shared" ref="Z104:Z123" si="102">G104/G$123*100</f>
        <v>0.37716334108517169</v>
      </c>
      <c r="AA104" s="11">
        <f t="shared" ref="AA104:AA123" si="103">H104/H$123*100</f>
        <v>0.37600579402459566</v>
      </c>
      <c r="AC104" s="11">
        <f t="shared" ref="AC104:AC123" si="104">D104/U129*1000</f>
        <v>1.3390931045656271</v>
      </c>
      <c r="AD104" s="11">
        <f t="shared" ref="AD104:AD123" si="105">E104/V129*1000</f>
        <v>3.2299811659743987</v>
      </c>
      <c r="AE104" s="11">
        <f t="shared" ref="AE104:AE123" si="106">F104/W129*1000</f>
        <v>7.431254930016693</v>
      </c>
      <c r="AF104" s="11">
        <f t="shared" ref="AF104:AF123" si="107">G104/X129*1000</f>
        <v>10.848756763149336</v>
      </c>
      <c r="AG104" s="11">
        <f t="shared" ref="AG104:AG122" si="108">H104/Y129*1000</f>
        <v>15.471272022426556</v>
      </c>
    </row>
    <row r="105" spans="2:33" x14ac:dyDescent="0.25">
      <c r="B105" s="4" t="s">
        <v>31</v>
      </c>
      <c r="D105">
        <v>2860</v>
      </c>
      <c r="E105">
        <v>5873</v>
      </c>
      <c r="F105">
        <v>13733</v>
      </c>
      <c r="G105">
        <v>21167</v>
      </c>
      <c r="H105">
        <v>30663</v>
      </c>
      <c r="K105">
        <f t="shared" si="89"/>
        <v>3013</v>
      </c>
      <c r="L105">
        <f t="shared" si="90"/>
        <v>7860</v>
      </c>
      <c r="M105">
        <f t="shared" si="91"/>
        <v>7434</v>
      </c>
      <c r="N105">
        <f t="shared" si="92"/>
        <v>9496</v>
      </c>
      <c r="Q105" s="11">
        <f t="shared" si="93"/>
        <v>105.34965034965036</v>
      </c>
      <c r="R105" s="11">
        <f t="shared" si="94"/>
        <v>133.83279414268688</v>
      </c>
      <c r="S105" s="11">
        <f t="shared" si="95"/>
        <v>54.132381853928493</v>
      </c>
      <c r="T105" s="11">
        <f t="shared" si="96"/>
        <v>44.862285633297112</v>
      </c>
      <c r="W105" s="11">
        <f t="shared" si="99"/>
        <v>0.85483369599005288</v>
      </c>
      <c r="X105" s="11">
        <f t="shared" si="100"/>
        <v>1.0821258530976843</v>
      </c>
      <c r="Y105" s="11">
        <f t="shared" si="101"/>
        <v>1.3313698383121957</v>
      </c>
      <c r="Z105" s="11">
        <f t="shared" si="102"/>
        <v>1.3598052190001413</v>
      </c>
      <c r="AA105" s="11">
        <f t="shared" si="103"/>
        <v>1.386252935214161</v>
      </c>
      <c r="AC105" s="11">
        <f t="shared" si="104"/>
        <v>1.4957994708217117</v>
      </c>
      <c r="AD105" s="11">
        <f t="shared" si="105"/>
        <v>3.1006646921245333</v>
      </c>
      <c r="AE105" s="11">
        <f t="shared" si="106"/>
        <v>7.3809484139802137</v>
      </c>
      <c r="AF105" s="11">
        <f t="shared" si="107"/>
        <v>11.407989634881814</v>
      </c>
      <c r="AG105" s="11">
        <f t="shared" si="108"/>
        <v>16.605022175770735</v>
      </c>
    </row>
    <row r="106" spans="2:33" x14ac:dyDescent="0.25">
      <c r="B106" s="4" t="s">
        <v>32</v>
      </c>
      <c r="D106">
        <v>6517</v>
      </c>
      <c r="E106">
        <v>13657</v>
      </c>
      <c r="F106">
        <v>30541</v>
      </c>
      <c r="G106">
        <v>47156</v>
      </c>
      <c r="H106">
        <v>68936</v>
      </c>
      <c r="K106">
        <f t="shared" si="89"/>
        <v>7140</v>
      </c>
      <c r="L106">
        <f t="shared" si="90"/>
        <v>16884</v>
      </c>
      <c r="M106">
        <f t="shared" si="91"/>
        <v>16615</v>
      </c>
      <c r="N106">
        <f t="shared" si="92"/>
        <v>21780</v>
      </c>
      <c r="Q106" s="11">
        <f t="shared" si="93"/>
        <v>109.5596133190118</v>
      </c>
      <c r="R106" s="11">
        <f t="shared" si="94"/>
        <v>123.62890825217836</v>
      </c>
      <c r="S106" s="11">
        <f t="shared" si="95"/>
        <v>54.40227890376871</v>
      </c>
      <c r="T106" s="11">
        <f t="shared" si="96"/>
        <v>46.187123589787085</v>
      </c>
      <c r="W106" s="11">
        <f t="shared" si="99"/>
        <v>1.9478850338346763</v>
      </c>
      <c r="X106" s="11">
        <f t="shared" si="100"/>
        <v>2.5163617871198829</v>
      </c>
      <c r="Y106" s="11">
        <f t="shared" si="101"/>
        <v>2.9608509598698585</v>
      </c>
      <c r="Z106" s="11">
        <f t="shared" si="102"/>
        <v>3.0293841785406843</v>
      </c>
      <c r="AA106" s="11">
        <f t="shared" si="103"/>
        <v>3.1165486854490236</v>
      </c>
      <c r="AC106" s="11">
        <f t="shared" si="104"/>
        <v>1.1353082970880743</v>
      </c>
      <c r="AD106" s="11">
        <f t="shared" si="105"/>
        <v>2.3908715170471049</v>
      </c>
      <c r="AE106" s="11">
        <f t="shared" si="106"/>
        <v>5.4302254874419029</v>
      </c>
      <c r="AF106" s="11">
        <f t="shared" si="107"/>
        <v>8.3841533882604775</v>
      </c>
      <c r="AG106" s="11">
        <f t="shared" si="108"/>
        <v>12.289073463473629</v>
      </c>
    </row>
    <row r="107" spans="2:33" x14ac:dyDescent="0.25">
      <c r="B107" s="4" t="s">
        <v>19</v>
      </c>
      <c r="D107">
        <v>39245</v>
      </c>
      <c r="E107">
        <v>59089</v>
      </c>
      <c r="F107">
        <v>92774</v>
      </c>
      <c r="G107">
        <v>129615</v>
      </c>
      <c r="H107">
        <v>184845</v>
      </c>
      <c r="K107">
        <f t="shared" si="89"/>
        <v>19844</v>
      </c>
      <c r="L107">
        <f t="shared" si="90"/>
        <v>33685</v>
      </c>
      <c r="M107">
        <f t="shared" si="91"/>
        <v>36841</v>
      </c>
      <c r="N107">
        <f t="shared" si="92"/>
        <v>55230</v>
      </c>
      <c r="Q107" s="11">
        <f t="shared" si="93"/>
        <v>50.56440310867626</v>
      </c>
      <c r="R107" s="11">
        <f t="shared" si="94"/>
        <v>57.007226387314049</v>
      </c>
      <c r="S107" s="11">
        <f t="shared" si="95"/>
        <v>39.710479229094361</v>
      </c>
      <c r="T107" s="11">
        <f t="shared" si="96"/>
        <v>42.610808934151137</v>
      </c>
      <c r="W107" s="11">
        <f t="shared" si="99"/>
        <v>11.73005188780756</v>
      </c>
      <c r="X107" s="11">
        <f t="shared" si="100"/>
        <v>10.887405846022318</v>
      </c>
      <c r="Y107" s="11">
        <f t="shared" si="101"/>
        <v>8.9941385989642217</v>
      </c>
      <c r="Z107" s="11">
        <f t="shared" si="102"/>
        <v>8.32669501869435</v>
      </c>
      <c r="AA107" s="11">
        <f t="shared" si="103"/>
        <v>8.3567140791723453</v>
      </c>
      <c r="AC107" s="11">
        <f t="shared" si="104"/>
        <v>8.8004066866496853</v>
      </c>
      <c r="AD107" s="11">
        <f t="shared" si="105"/>
        <v>13.23643030125317</v>
      </c>
      <c r="AE107" s="11">
        <f t="shared" si="106"/>
        <v>20.900048817994037</v>
      </c>
      <c r="AF107" s="11">
        <f t="shared" si="107"/>
        <v>29.289102867423846</v>
      </c>
      <c r="AG107" s="11">
        <f t="shared" si="108"/>
        <v>41.654479087466179</v>
      </c>
    </row>
    <row r="108" spans="2:33" x14ac:dyDescent="0.25">
      <c r="B108" s="4" t="s">
        <v>20</v>
      </c>
      <c r="D108">
        <v>8250</v>
      </c>
      <c r="E108">
        <v>14467</v>
      </c>
      <c r="F108">
        <v>23756</v>
      </c>
      <c r="G108">
        <v>31718</v>
      </c>
      <c r="H108">
        <v>41676</v>
      </c>
      <c r="K108">
        <f t="shared" si="89"/>
        <v>6217</v>
      </c>
      <c r="L108">
        <f t="shared" si="90"/>
        <v>9289</v>
      </c>
      <c r="M108">
        <f t="shared" si="91"/>
        <v>7962</v>
      </c>
      <c r="N108">
        <f t="shared" si="92"/>
        <v>9958</v>
      </c>
      <c r="Q108" s="11">
        <f t="shared" si="93"/>
        <v>75.357575757575759</v>
      </c>
      <c r="R108" s="11">
        <f t="shared" si="94"/>
        <v>64.208197967788763</v>
      </c>
      <c r="S108" s="11">
        <f t="shared" si="95"/>
        <v>33.515743391143289</v>
      </c>
      <c r="T108" s="11">
        <f t="shared" si="96"/>
        <v>31.395422157765307</v>
      </c>
      <c r="W108" s="11">
        <f t="shared" si="99"/>
        <v>2.4658664307405367</v>
      </c>
      <c r="X108" s="11">
        <f t="shared" si="100"/>
        <v>2.6656078182809804</v>
      </c>
      <c r="Y108" s="11">
        <f t="shared" si="101"/>
        <v>2.3030672015542502</v>
      </c>
      <c r="Z108" s="11">
        <f t="shared" si="102"/>
        <v>2.0376199714766607</v>
      </c>
      <c r="AA108" s="11">
        <f t="shared" si="103"/>
        <v>1.8841430169254598</v>
      </c>
      <c r="AC108" s="11">
        <f t="shared" si="104"/>
        <v>6.8158497836277512</v>
      </c>
      <c r="AD108" s="11">
        <f t="shared" si="105"/>
        <v>11.99370593658184</v>
      </c>
      <c r="AE108" s="11">
        <f t="shared" si="106"/>
        <v>19.771787167813834</v>
      </c>
      <c r="AF108" s="11">
        <f t="shared" si="107"/>
        <v>26.550102247776959</v>
      </c>
      <c r="AG108" s="11">
        <f t="shared" si="108"/>
        <v>34.897274267991236</v>
      </c>
    </row>
    <row r="109" spans="2:33" x14ac:dyDescent="0.25">
      <c r="B109" s="4" t="s">
        <v>6</v>
      </c>
      <c r="D109">
        <v>43414</v>
      </c>
      <c r="E109">
        <v>68058</v>
      </c>
      <c r="F109">
        <v>116096</v>
      </c>
      <c r="G109">
        <v>173753</v>
      </c>
      <c r="H109">
        <v>248440</v>
      </c>
      <c r="K109">
        <f t="shared" si="89"/>
        <v>24644</v>
      </c>
      <c r="L109">
        <f t="shared" si="90"/>
        <v>48038</v>
      </c>
      <c r="M109">
        <f t="shared" si="91"/>
        <v>57657</v>
      </c>
      <c r="N109">
        <f t="shared" si="92"/>
        <v>74687</v>
      </c>
      <c r="Q109" s="11">
        <f t="shared" si="93"/>
        <v>56.76509881605012</v>
      </c>
      <c r="R109" s="11">
        <f t="shared" si="94"/>
        <v>70.583913720650031</v>
      </c>
      <c r="S109" s="11">
        <f t="shared" si="95"/>
        <v>49.663209757442118</v>
      </c>
      <c r="T109" s="11">
        <f t="shared" si="96"/>
        <v>42.984581561181678</v>
      </c>
      <c r="W109" s="11">
        <f t="shared" si="99"/>
        <v>12.976136390808445</v>
      </c>
      <c r="X109" s="11">
        <f t="shared" si="100"/>
        <v>12.539983196002416</v>
      </c>
      <c r="Y109" s="11">
        <f t="shared" si="101"/>
        <v>11.255130907208381</v>
      </c>
      <c r="Z109" s="11">
        <f t="shared" si="102"/>
        <v>11.162197581940358</v>
      </c>
      <c r="AA109" s="11">
        <f t="shared" si="103"/>
        <v>11.231799863829572</v>
      </c>
      <c r="AC109" s="11">
        <f t="shared" si="104"/>
        <v>7.5200811491135742</v>
      </c>
      <c r="AD109" s="11">
        <f t="shared" si="105"/>
        <v>11.824452282085584</v>
      </c>
      <c r="AE109" s="11">
        <f t="shared" si="106"/>
        <v>20.259671272454153</v>
      </c>
      <c r="AF109" s="11">
        <f t="shared" si="107"/>
        <v>30.403602384091219</v>
      </c>
      <c r="AG109" s="11">
        <f t="shared" si="108"/>
        <v>43.429496816382247</v>
      </c>
    </row>
    <row r="110" spans="2:33" x14ac:dyDescent="0.25">
      <c r="B110" s="4" t="s">
        <v>25</v>
      </c>
      <c r="D110">
        <v>7145</v>
      </c>
      <c r="E110">
        <v>13998</v>
      </c>
      <c r="F110">
        <v>26799</v>
      </c>
      <c r="G110">
        <v>38427</v>
      </c>
      <c r="H110">
        <v>53245</v>
      </c>
      <c r="K110">
        <f t="shared" si="89"/>
        <v>6853</v>
      </c>
      <c r="L110">
        <f t="shared" si="90"/>
        <v>12801</v>
      </c>
      <c r="M110">
        <f t="shared" si="91"/>
        <v>11628</v>
      </c>
      <c r="N110">
        <f t="shared" si="92"/>
        <v>14818</v>
      </c>
      <c r="Q110" s="11">
        <f t="shared" si="93"/>
        <v>95.913226032190352</v>
      </c>
      <c r="R110" s="11">
        <f t="shared" si="94"/>
        <v>91.448778396913838</v>
      </c>
      <c r="S110" s="11">
        <f t="shared" si="95"/>
        <v>43.389678719355203</v>
      </c>
      <c r="T110" s="11">
        <f t="shared" si="96"/>
        <v>38.561428162489911</v>
      </c>
      <c r="W110" s="11">
        <f t="shared" si="99"/>
        <v>2.1355897754716531</v>
      </c>
      <c r="X110" s="11">
        <f t="shared" si="100"/>
        <v>2.5791925236951103</v>
      </c>
      <c r="Y110" s="11">
        <f t="shared" si="101"/>
        <v>2.5980761885187893</v>
      </c>
      <c r="Z110" s="11">
        <f t="shared" si="102"/>
        <v>2.4686179028921638</v>
      </c>
      <c r="AA110" s="11">
        <f t="shared" si="103"/>
        <v>2.4071694725068649</v>
      </c>
      <c r="AC110" s="11">
        <f t="shared" si="104"/>
        <v>4.660856632180459</v>
      </c>
      <c r="AD110" s="11">
        <f t="shared" si="105"/>
        <v>9.1800638236756189</v>
      </c>
      <c r="AE110" s="11">
        <f t="shared" si="106"/>
        <v>17.648395286122113</v>
      </c>
      <c r="AF110" s="11">
        <f t="shared" si="107"/>
        <v>25.461378573269627</v>
      </c>
      <c r="AG110" s="11">
        <f t="shared" si="108"/>
        <v>35.316880201852442</v>
      </c>
    </row>
    <row r="111" spans="2:33" x14ac:dyDescent="0.25">
      <c r="B111" s="4" t="s">
        <v>26</v>
      </c>
      <c r="D111">
        <v>96667</v>
      </c>
      <c r="E111">
        <v>144943</v>
      </c>
      <c r="F111">
        <v>234592</v>
      </c>
      <c r="G111">
        <v>327358</v>
      </c>
      <c r="H111">
        <v>444816</v>
      </c>
      <c r="K111">
        <f t="shared" si="89"/>
        <v>48276</v>
      </c>
      <c r="L111">
        <f t="shared" si="90"/>
        <v>89649</v>
      </c>
      <c r="M111">
        <f t="shared" si="91"/>
        <v>92766</v>
      </c>
      <c r="N111">
        <f t="shared" si="92"/>
        <v>117458</v>
      </c>
      <c r="Q111" s="11">
        <f t="shared" si="93"/>
        <v>49.940517446491562</v>
      </c>
      <c r="R111" s="11">
        <f t="shared" si="94"/>
        <v>61.851210475842223</v>
      </c>
      <c r="S111" s="11">
        <f t="shared" si="95"/>
        <v>39.543547947074067</v>
      </c>
      <c r="T111" s="11">
        <f t="shared" si="96"/>
        <v>35.880595555935699</v>
      </c>
      <c r="W111" s="11">
        <f t="shared" si="99"/>
        <v>28.893080031563091</v>
      </c>
      <c r="X111" s="11">
        <f t="shared" si="100"/>
        <v>26.706379622941878</v>
      </c>
      <c r="Y111" s="11">
        <f t="shared" si="101"/>
        <v>22.742934035486392</v>
      </c>
      <c r="Z111" s="11">
        <f t="shared" si="102"/>
        <v>21.03005229278822</v>
      </c>
      <c r="AA111" s="11">
        <f t="shared" si="103"/>
        <v>20.109822444973492</v>
      </c>
      <c r="AC111" s="11">
        <f t="shared" si="104"/>
        <v>9.6562393958624622</v>
      </c>
      <c r="AD111" s="11">
        <f t="shared" si="105"/>
        <v>14.454402956958203</v>
      </c>
      <c r="AE111" s="11">
        <f t="shared" si="106"/>
        <v>23.502552808911318</v>
      </c>
      <c r="AF111" s="11">
        <f t="shared" si="107"/>
        <v>32.92345049846103</v>
      </c>
      <c r="AG111" s="11">
        <f t="shared" si="108"/>
        <v>44.586337766046213</v>
      </c>
    </row>
    <row r="112" spans="2:33" x14ac:dyDescent="0.25">
      <c r="B112" s="4" t="s">
        <v>10</v>
      </c>
      <c r="D112">
        <v>5978</v>
      </c>
      <c r="E112">
        <v>10936</v>
      </c>
      <c r="F112">
        <v>19586</v>
      </c>
      <c r="G112">
        <v>28557</v>
      </c>
      <c r="H112">
        <v>38934</v>
      </c>
      <c r="K112">
        <f t="shared" si="89"/>
        <v>4958</v>
      </c>
      <c r="L112">
        <f t="shared" si="90"/>
        <v>8650</v>
      </c>
      <c r="M112">
        <f t="shared" si="91"/>
        <v>8971</v>
      </c>
      <c r="N112">
        <f t="shared" si="92"/>
        <v>10377</v>
      </c>
      <c r="Q112" s="11">
        <f t="shared" si="93"/>
        <v>82.937437269989971</v>
      </c>
      <c r="R112" s="11">
        <f t="shared" si="94"/>
        <v>79.096561814191659</v>
      </c>
      <c r="S112" s="11">
        <f t="shared" si="95"/>
        <v>45.80312468089452</v>
      </c>
      <c r="T112" s="11">
        <f t="shared" si="96"/>
        <v>36.337850614560352</v>
      </c>
      <c r="W112" s="11">
        <f t="shared" si="99"/>
        <v>1.7867817603596279</v>
      </c>
      <c r="X112" s="11">
        <f t="shared" si="100"/>
        <v>2.0150056750342715</v>
      </c>
      <c r="Y112" s="11">
        <f t="shared" si="101"/>
        <v>1.8987992174457631</v>
      </c>
      <c r="Z112" s="11">
        <f t="shared" si="102"/>
        <v>1.8345517852783595</v>
      </c>
      <c r="AA112" s="11">
        <f t="shared" si="103"/>
        <v>1.760179101184755</v>
      </c>
      <c r="AC112" s="11">
        <f t="shared" si="104"/>
        <v>3.9320643469372585</v>
      </c>
      <c r="AD112" s="11">
        <f t="shared" si="105"/>
        <v>7.2295910812125834</v>
      </c>
      <c r="AE112" s="11">
        <f t="shared" si="106"/>
        <v>13.072706836573143</v>
      </c>
      <c r="AF112" s="11">
        <f t="shared" si="107"/>
        <v>19.202501428907642</v>
      </c>
      <c r="AG112" s="11">
        <f t="shared" si="108"/>
        <v>26.230581729544877</v>
      </c>
    </row>
    <row r="113" spans="2:33" x14ac:dyDescent="0.25">
      <c r="B113" s="4" t="s">
        <v>33</v>
      </c>
      <c r="D113">
        <v>514</v>
      </c>
      <c r="E113">
        <v>1007</v>
      </c>
      <c r="F113">
        <v>2130</v>
      </c>
      <c r="G113">
        <v>3126</v>
      </c>
      <c r="H113">
        <v>4475</v>
      </c>
      <c r="K113">
        <f t="shared" si="89"/>
        <v>493</v>
      </c>
      <c r="L113">
        <f t="shared" si="90"/>
        <v>1123</v>
      </c>
      <c r="M113">
        <f t="shared" si="91"/>
        <v>996</v>
      </c>
      <c r="N113">
        <f t="shared" si="92"/>
        <v>1349</v>
      </c>
      <c r="Q113" s="11">
        <f t="shared" si="93"/>
        <v>95.91439688715954</v>
      </c>
      <c r="R113" s="11">
        <f t="shared" si="94"/>
        <v>111.519364448858</v>
      </c>
      <c r="S113" s="11">
        <f t="shared" si="95"/>
        <v>46.760563380281688</v>
      </c>
      <c r="T113" s="11">
        <f t="shared" si="96"/>
        <v>43.154190658989123</v>
      </c>
      <c r="W113" s="11">
        <f t="shared" si="99"/>
        <v>0.15363095095765286</v>
      </c>
      <c r="X113" s="11">
        <f t="shared" si="100"/>
        <v>0.18554413997435179</v>
      </c>
      <c r="Y113" s="11">
        <f t="shared" si="101"/>
        <v>0.20649659619929928</v>
      </c>
      <c r="Z113" s="11">
        <f t="shared" si="102"/>
        <v>0.20081972478832341</v>
      </c>
      <c r="AA113" s="11">
        <f t="shared" si="103"/>
        <v>0.20231164220993933</v>
      </c>
      <c r="AC113" s="11">
        <f t="shared" si="104"/>
        <v>1.6919582606405741</v>
      </c>
      <c r="AD113" s="11">
        <f t="shared" si="105"/>
        <v>3.3509031133117704</v>
      </c>
      <c r="AE113" s="11">
        <f t="shared" si="106"/>
        <v>7.237660298884788</v>
      </c>
      <c r="AF113" s="11">
        <f t="shared" si="107"/>
        <v>10.699982885504021</v>
      </c>
      <c r="AG113" s="11">
        <f t="shared" si="108"/>
        <v>15.397266684099698</v>
      </c>
    </row>
    <row r="114" spans="2:33" x14ac:dyDescent="0.25">
      <c r="B114" s="4" t="s">
        <v>21</v>
      </c>
      <c r="D114">
        <v>26865</v>
      </c>
      <c r="E114">
        <v>47153</v>
      </c>
      <c r="F114">
        <v>86886</v>
      </c>
      <c r="G114">
        <v>125613</v>
      </c>
      <c r="H114">
        <v>204834</v>
      </c>
      <c r="K114">
        <f t="shared" si="89"/>
        <v>20288</v>
      </c>
      <c r="L114">
        <f t="shared" si="90"/>
        <v>39733</v>
      </c>
      <c r="M114">
        <f t="shared" si="91"/>
        <v>38727</v>
      </c>
      <c r="N114">
        <f t="shared" si="92"/>
        <v>79221</v>
      </c>
      <c r="Q114" s="11">
        <f t="shared" si="93"/>
        <v>75.518332402754524</v>
      </c>
      <c r="R114" s="11">
        <f t="shared" si="94"/>
        <v>84.263991686637112</v>
      </c>
      <c r="S114" s="11">
        <f t="shared" si="95"/>
        <v>44.572198052620678</v>
      </c>
      <c r="T114" s="11">
        <f t="shared" si="96"/>
        <v>63.067516897136443</v>
      </c>
      <c r="W114" s="11">
        <f t="shared" si="99"/>
        <v>8.0297577771932769</v>
      </c>
      <c r="X114" s="11">
        <f t="shared" si="100"/>
        <v>8.6881458115298997</v>
      </c>
      <c r="Y114" s="11">
        <f t="shared" si="101"/>
        <v>8.423316083273388</v>
      </c>
      <c r="Z114" s="11">
        <f t="shared" si="102"/>
        <v>8.0695995169020058</v>
      </c>
      <c r="AA114" s="11">
        <f t="shared" si="103"/>
        <v>9.2604028872470874</v>
      </c>
      <c r="AC114" s="11">
        <f t="shared" si="104"/>
        <v>6.206444861056724</v>
      </c>
      <c r="AD114" s="11">
        <f t="shared" si="105"/>
        <v>10.937282906427582</v>
      </c>
      <c r="AE114" s="11">
        <f t="shared" si="106"/>
        <v>20.324472010751013</v>
      </c>
      <c r="AF114" s="11">
        <f t="shared" si="107"/>
        <v>29.511905740834283</v>
      </c>
      <c r="AG114" s="11">
        <f t="shared" si="108"/>
        <v>48.180919430082341</v>
      </c>
    </row>
    <row r="115" spans="2:33" x14ac:dyDescent="0.25">
      <c r="B115" s="4" t="s">
        <v>34</v>
      </c>
      <c r="D115">
        <v>6729</v>
      </c>
      <c r="E115">
        <v>13027</v>
      </c>
      <c r="F115">
        <v>27278</v>
      </c>
      <c r="G115">
        <v>40188</v>
      </c>
      <c r="H115">
        <v>56572</v>
      </c>
      <c r="K115">
        <f t="shared" si="89"/>
        <v>6298</v>
      </c>
      <c r="L115">
        <f t="shared" si="90"/>
        <v>14251</v>
      </c>
      <c r="M115">
        <f t="shared" si="91"/>
        <v>12910</v>
      </c>
      <c r="N115">
        <f t="shared" si="92"/>
        <v>16384</v>
      </c>
      <c r="Q115" s="11">
        <f t="shared" si="93"/>
        <v>93.59488779907862</v>
      </c>
      <c r="R115" s="11">
        <f t="shared" si="94"/>
        <v>109.3958701159131</v>
      </c>
      <c r="S115" s="11">
        <f t="shared" si="95"/>
        <v>47.327516680108509</v>
      </c>
      <c r="T115" s="11">
        <f t="shared" si="96"/>
        <v>40.768388573703596</v>
      </c>
      <c r="W115" s="11">
        <f t="shared" si="99"/>
        <v>2.0112503287821908</v>
      </c>
      <c r="X115" s="11">
        <f t="shared" si="100"/>
        <v>2.4002815406612523</v>
      </c>
      <c r="Y115" s="11">
        <f t="shared" si="101"/>
        <v>2.6445136859739367</v>
      </c>
      <c r="Z115" s="11">
        <f t="shared" si="102"/>
        <v>2.5817476326913438</v>
      </c>
      <c r="AA115" s="11">
        <f t="shared" si="103"/>
        <v>2.5575808319778077</v>
      </c>
      <c r="AC115" s="11">
        <f t="shared" si="104"/>
        <v>1.6926053595899715</v>
      </c>
      <c r="AD115" s="11">
        <f t="shared" si="105"/>
        <v>3.2952175458255812</v>
      </c>
      <c r="AE115" s="11">
        <f t="shared" si="106"/>
        <v>6.9343025799378051</v>
      </c>
      <c r="AF115" s="11">
        <f t="shared" si="107"/>
        <v>10.244354936768103</v>
      </c>
      <c r="AG115" s="11">
        <f t="shared" si="108"/>
        <v>14.477121097079779</v>
      </c>
    </row>
    <row r="116" spans="2:33" x14ac:dyDescent="0.25">
      <c r="B116" s="4" t="s">
        <v>14</v>
      </c>
      <c r="D116">
        <v>3824</v>
      </c>
      <c r="E116">
        <v>6945</v>
      </c>
      <c r="F116">
        <v>14590</v>
      </c>
      <c r="G116">
        <v>22171</v>
      </c>
      <c r="H116">
        <v>31415</v>
      </c>
      <c r="K116">
        <f t="shared" si="89"/>
        <v>3121</v>
      </c>
      <c r="L116">
        <f t="shared" si="90"/>
        <v>7645</v>
      </c>
      <c r="M116">
        <f t="shared" si="91"/>
        <v>7581</v>
      </c>
      <c r="N116">
        <f t="shared" si="92"/>
        <v>9244</v>
      </c>
      <c r="Q116" s="11">
        <f t="shared" si="93"/>
        <v>81.61610878661088</v>
      </c>
      <c r="R116" s="11">
        <f t="shared" si="94"/>
        <v>110.07919366450685</v>
      </c>
      <c r="S116" s="11">
        <f t="shared" si="95"/>
        <v>51.96024674434544</v>
      </c>
      <c r="T116" s="11">
        <f t="shared" si="96"/>
        <v>41.694104911821753</v>
      </c>
      <c r="W116" s="11">
        <f t="shared" si="99"/>
        <v>1.142966452260826</v>
      </c>
      <c r="X116" s="11">
        <f t="shared" si="100"/>
        <v>1.2796465264368155</v>
      </c>
      <c r="Y116" s="11">
        <f t="shared" si="101"/>
        <v>1.4144532105858105</v>
      </c>
      <c r="Z116" s="11">
        <f t="shared" si="102"/>
        <v>1.4243039405892255</v>
      </c>
      <c r="AA116" s="11">
        <f t="shared" si="103"/>
        <v>1.4202503329665352</v>
      </c>
      <c r="AC116" s="11">
        <f t="shared" si="104"/>
        <v>2.3572097392706581</v>
      </c>
      <c r="AD116" s="11">
        <f t="shared" si="105"/>
        <v>4.3093258278466209</v>
      </c>
      <c r="AE116" s="11">
        <f t="shared" si="106"/>
        <v>9.1758467061288869</v>
      </c>
      <c r="AF116" s="11">
        <f t="shared" si="107"/>
        <v>13.966749673840393</v>
      </c>
      <c r="AG116" s="11">
        <f t="shared" si="108"/>
        <v>19.906269762113265</v>
      </c>
    </row>
    <row r="117" spans="2:33" x14ac:dyDescent="0.25">
      <c r="B117" s="4" t="s">
        <v>15</v>
      </c>
      <c r="D117">
        <v>7756</v>
      </c>
      <c r="E117">
        <v>15461</v>
      </c>
      <c r="F117">
        <v>34200</v>
      </c>
      <c r="G117">
        <v>52545</v>
      </c>
      <c r="H117">
        <v>74329</v>
      </c>
      <c r="K117">
        <f t="shared" si="89"/>
        <v>7705</v>
      </c>
      <c r="L117">
        <f t="shared" si="90"/>
        <v>18739</v>
      </c>
      <c r="M117">
        <f t="shared" si="91"/>
        <v>18345</v>
      </c>
      <c r="N117">
        <f t="shared" si="92"/>
        <v>21784</v>
      </c>
      <c r="Q117" s="11">
        <f t="shared" si="93"/>
        <v>99.34244455905106</v>
      </c>
      <c r="R117" s="11">
        <f t="shared" si="94"/>
        <v>121.20173339370028</v>
      </c>
      <c r="S117" s="11">
        <f t="shared" si="95"/>
        <v>53.640350877192979</v>
      </c>
      <c r="T117" s="11">
        <f t="shared" si="96"/>
        <v>41.457798077838042</v>
      </c>
      <c r="W117" s="11">
        <f t="shared" si="99"/>
        <v>2.3182133377968008</v>
      </c>
      <c r="X117" s="11">
        <f t="shared" si="100"/>
        <v>2.8487566515823763</v>
      </c>
      <c r="Y117" s="11">
        <f t="shared" si="101"/>
        <v>3.3155791502422698</v>
      </c>
      <c r="Z117" s="11">
        <f t="shared" si="102"/>
        <v>3.37558299392273</v>
      </c>
      <c r="AA117" s="11">
        <f t="shared" si="103"/>
        <v>3.3603624701279511</v>
      </c>
      <c r="AC117" s="11">
        <f t="shared" si="104"/>
        <v>1.5801006733559497</v>
      </c>
      <c r="AD117" s="11">
        <f t="shared" si="105"/>
        <v>3.1712985278824437</v>
      </c>
      <c r="AE117" s="11">
        <f t="shared" si="106"/>
        <v>7.0753180014088572</v>
      </c>
      <c r="AF117" s="11">
        <f t="shared" si="107"/>
        <v>10.871389057107431</v>
      </c>
      <c r="AG117" s="11">
        <f t="shared" si="108"/>
        <v>15.440123173666228</v>
      </c>
    </row>
    <row r="118" spans="2:33" x14ac:dyDescent="0.25">
      <c r="B118" s="4" t="s">
        <v>11</v>
      </c>
      <c r="D118">
        <v>18700</v>
      </c>
      <c r="E118">
        <v>32580</v>
      </c>
      <c r="F118">
        <v>83892</v>
      </c>
      <c r="G118">
        <v>139895</v>
      </c>
      <c r="H118">
        <v>215093</v>
      </c>
      <c r="K118">
        <f t="shared" si="89"/>
        <v>13880</v>
      </c>
      <c r="L118">
        <f t="shared" si="90"/>
        <v>51312</v>
      </c>
      <c r="M118">
        <f t="shared" si="91"/>
        <v>56003</v>
      </c>
      <c r="N118">
        <f t="shared" si="92"/>
        <v>75198</v>
      </c>
      <c r="Q118" s="11">
        <f t="shared" si="93"/>
        <v>74.224598930481278</v>
      </c>
      <c r="R118" s="11">
        <f t="shared" si="94"/>
        <v>157.49539594843463</v>
      </c>
      <c r="S118" s="11">
        <f t="shared" si="95"/>
        <v>66.756067324655504</v>
      </c>
      <c r="T118" s="11">
        <f t="shared" si="96"/>
        <v>53.753172021873553</v>
      </c>
      <c r="W118" s="11">
        <f t="shared" si="99"/>
        <v>5.5892972430118846</v>
      </c>
      <c r="X118" s="11">
        <f t="shared" si="100"/>
        <v>6.0030070311463568</v>
      </c>
      <c r="Y118" s="11">
        <f t="shared" si="101"/>
        <v>8.1330574874890207</v>
      </c>
      <c r="Z118" s="11">
        <f t="shared" si="102"/>
        <v>8.9871002556821828</v>
      </c>
      <c r="AA118" s="11">
        <f t="shared" si="103"/>
        <v>9.7242051525949691</v>
      </c>
      <c r="AC118" s="11">
        <f t="shared" si="104"/>
        <v>5.0522202346553664</v>
      </c>
      <c r="AD118" s="11">
        <f t="shared" si="105"/>
        <v>8.8231590321606586</v>
      </c>
      <c r="AE118" s="11">
        <f t="shared" si="106"/>
        <v>22.71732110434581</v>
      </c>
      <c r="AF118" s="11">
        <f t="shared" si="107"/>
        <v>38.18938188044249</v>
      </c>
      <c r="AG118" s="11">
        <f t="shared" si="108"/>
        <v>58.736787547505024</v>
      </c>
    </row>
    <row r="119" spans="2:33" x14ac:dyDescent="0.25">
      <c r="B119" s="4" t="s">
        <v>22</v>
      </c>
      <c r="D119">
        <v>11287</v>
      </c>
      <c r="E119">
        <v>16014</v>
      </c>
      <c r="F119">
        <v>75169</v>
      </c>
      <c r="G119">
        <v>142212</v>
      </c>
      <c r="H119">
        <v>204695</v>
      </c>
      <c r="K119">
        <f t="shared" si="89"/>
        <v>4727</v>
      </c>
      <c r="L119">
        <f t="shared" si="90"/>
        <v>59155</v>
      </c>
      <c r="M119">
        <f t="shared" si="91"/>
        <v>67043</v>
      </c>
      <c r="N119">
        <f t="shared" si="92"/>
        <v>62483</v>
      </c>
      <c r="Q119" s="11">
        <f t="shared" si="93"/>
        <v>41.880038982900679</v>
      </c>
      <c r="R119" s="11">
        <f t="shared" si="94"/>
        <v>369.39552891220183</v>
      </c>
      <c r="S119" s="11">
        <f t="shared" si="95"/>
        <v>89.189692559432743</v>
      </c>
      <c r="T119" s="11">
        <f t="shared" si="96"/>
        <v>43.936517312181813</v>
      </c>
      <c r="W119" s="11">
        <f t="shared" si="99"/>
        <v>3.3736041701537505</v>
      </c>
      <c r="X119" s="11">
        <f t="shared" si="100"/>
        <v>2.9506493123627306</v>
      </c>
      <c r="Y119" s="11">
        <f t="shared" si="101"/>
        <v>7.2873909106596839</v>
      </c>
      <c r="Z119" s="11">
        <f t="shared" si="102"/>
        <v>9.1359484010227288</v>
      </c>
      <c r="AA119" s="11">
        <f t="shared" si="103"/>
        <v>9.2541187937795613</v>
      </c>
      <c r="AC119" s="11">
        <f t="shared" si="104"/>
        <v>10.508978300500729</v>
      </c>
      <c r="AD119" s="11">
        <f t="shared" si="105"/>
        <v>14.854336781782985</v>
      </c>
      <c r="AE119" s="11">
        <f t="shared" si="106"/>
        <v>69.78974596083107</v>
      </c>
      <c r="AF119" s="11">
        <f t="shared" si="107"/>
        <v>132.46595018135685</v>
      </c>
      <c r="AG119" s="11">
        <f t="shared" si="108"/>
        <v>190.03512068499725</v>
      </c>
    </row>
    <row r="120" spans="2:33" x14ac:dyDescent="0.25">
      <c r="B120" s="4" t="s">
        <v>12</v>
      </c>
      <c r="D120">
        <v>3827</v>
      </c>
      <c r="E120">
        <v>6791</v>
      </c>
      <c r="F120">
        <v>11967</v>
      </c>
      <c r="G120">
        <v>16978</v>
      </c>
      <c r="H120">
        <v>23050</v>
      </c>
      <c r="K120">
        <f t="shared" si="89"/>
        <v>2964</v>
      </c>
      <c r="L120">
        <f t="shared" si="90"/>
        <v>5176</v>
      </c>
      <c r="M120">
        <f t="shared" si="91"/>
        <v>5011</v>
      </c>
      <c r="N120">
        <f t="shared" si="92"/>
        <v>6072</v>
      </c>
      <c r="Q120" s="11">
        <f t="shared" si="93"/>
        <v>77.449699503527569</v>
      </c>
      <c r="R120" s="11">
        <f t="shared" si="94"/>
        <v>76.218524517744072</v>
      </c>
      <c r="S120" s="11">
        <f t="shared" si="95"/>
        <v>41.873485418233471</v>
      </c>
      <c r="T120" s="11">
        <f t="shared" si="96"/>
        <v>35.763929791494874</v>
      </c>
      <c r="W120" s="11">
        <f t="shared" si="99"/>
        <v>1.1438631309629135</v>
      </c>
      <c r="X120" s="11">
        <f t="shared" si="100"/>
        <v>1.2512713550802612</v>
      </c>
      <c r="Y120" s="11">
        <f t="shared" si="101"/>
        <v>1.1601618623084575</v>
      </c>
      <c r="Z120" s="11">
        <f t="shared" si="102"/>
        <v>1.0906965091030567</v>
      </c>
      <c r="AA120" s="11">
        <f t="shared" si="103"/>
        <v>1.0420744922768943</v>
      </c>
      <c r="AC120" s="11">
        <f t="shared" si="104"/>
        <v>4.3800014649599888</v>
      </c>
      <c r="AD120" s="11">
        <f t="shared" si="105"/>
        <v>7.8042670068320374</v>
      </c>
      <c r="AE120" s="11">
        <f t="shared" si="106"/>
        <v>13.827456635376659</v>
      </c>
      <c r="AF120" s="11">
        <f t="shared" si="107"/>
        <v>19.769169503919368</v>
      </c>
      <c r="AG120" s="11">
        <f t="shared" si="108"/>
        <v>26.914772999286551</v>
      </c>
    </row>
    <row r="121" spans="2:33" x14ac:dyDescent="0.25">
      <c r="B121" s="4" t="s">
        <v>27</v>
      </c>
      <c r="D121">
        <v>1229</v>
      </c>
      <c r="E121">
        <v>3248</v>
      </c>
      <c r="F121">
        <v>20096</v>
      </c>
      <c r="G121">
        <v>52780</v>
      </c>
      <c r="H121">
        <v>62677</v>
      </c>
      <c r="K121">
        <f t="shared" si="89"/>
        <v>2019</v>
      </c>
      <c r="L121">
        <f t="shared" si="90"/>
        <v>16848</v>
      </c>
      <c r="M121">
        <f t="shared" si="91"/>
        <v>32684</v>
      </c>
      <c r="N121">
        <f t="shared" si="92"/>
        <v>9897</v>
      </c>
      <c r="Q121" s="11">
        <f t="shared" si="93"/>
        <v>164.27990235964199</v>
      </c>
      <c r="R121" s="11">
        <f t="shared" si="94"/>
        <v>518.7192118226601</v>
      </c>
      <c r="S121" s="11">
        <f t="shared" si="95"/>
        <v>162.63933121019107</v>
      </c>
      <c r="T121" s="11">
        <f t="shared" si="96"/>
        <v>18.751420992800302</v>
      </c>
      <c r="W121" s="11">
        <f t="shared" si="99"/>
        <v>0.36733937495516611</v>
      </c>
      <c r="X121" s="11">
        <f t="shared" si="100"/>
        <v>0.59845815952005421</v>
      </c>
      <c r="Y121" s="11">
        <f t="shared" si="101"/>
        <v>1.94824206442306</v>
      </c>
      <c r="Z121" s="11">
        <f t="shared" si="102"/>
        <v>3.3906798062468684</v>
      </c>
      <c r="AA121" s="11">
        <f t="shared" si="103"/>
        <v>2.833583642188239</v>
      </c>
      <c r="AC121" s="11">
        <f t="shared" si="104"/>
        <v>9.7809045546067335</v>
      </c>
      <c r="AD121" s="11">
        <f t="shared" si="105"/>
        <v>25.976934273877504</v>
      </c>
      <c r="AE121" s="11">
        <f t="shared" si="106"/>
        <v>161.94827905777305</v>
      </c>
      <c r="AF121" s="11">
        <f t="shared" si="107"/>
        <v>427.85343709468219</v>
      </c>
      <c r="AG121" s="11">
        <f t="shared" si="108"/>
        <v>509.03110533582395</v>
      </c>
    </row>
    <row r="122" spans="2:33" x14ac:dyDescent="0.25">
      <c r="B122" s="4" t="s">
        <v>23</v>
      </c>
      <c r="D122">
        <v>38948</v>
      </c>
      <c r="E122">
        <v>60098</v>
      </c>
      <c r="F122">
        <v>98331</v>
      </c>
      <c r="G122">
        <v>135433</v>
      </c>
      <c r="H122">
        <v>183762</v>
      </c>
      <c r="K122">
        <f t="shared" si="89"/>
        <v>21150</v>
      </c>
      <c r="L122">
        <f t="shared" si="90"/>
        <v>38233</v>
      </c>
      <c r="M122">
        <f t="shared" si="91"/>
        <v>37102</v>
      </c>
      <c r="N122">
        <f t="shared" si="92"/>
        <v>48329</v>
      </c>
      <c r="Q122" s="11">
        <f t="shared" si="93"/>
        <v>54.303173462051966</v>
      </c>
      <c r="R122" s="11">
        <f t="shared" si="94"/>
        <v>63.617757662484607</v>
      </c>
      <c r="S122" s="11">
        <f t="shared" si="95"/>
        <v>37.731742787116985</v>
      </c>
      <c r="T122" s="11">
        <f t="shared" si="96"/>
        <v>35.68480355600186</v>
      </c>
      <c r="W122" s="11">
        <f t="shared" si="99"/>
        <v>11.641280696300901</v>
      </c>
      <c r="X122" s="11">
        <f t="shared" si="100"/>
        <v>11.073318494715584</v>
      </c>
      <c r="Y122" s="11">
        <f t="shared" si="101"/>
        <v>9.5328717374991996</v>
      </c>
      <c r="Z122" s="11">
        <f t="shared" si="102"/>
        <v>8.7004535467872692</v>
      </c>
      <c r="AA122" s="11">
        <f t="shared" si="103"/>
        <v>8.3077524012922623</v>
      </c>
      <c r="AC122" s="11">
        <f t="shared" si="104"/>
        <v>7.9736477370669805</v>
      </c>
      <c r="AD122" s="11">
        <f t="shared" si="105"/>
        <v>12.317352283694666</v>
      </c>
      <c r="AE122" s="11">
        <f t="shared" si="106"/>
        <v>20.191875281067308</v>
      </c>
      <c r="AF122" s="11">
        <f t="shared" si="107"/>
        <v>27.937319310318507</v>
      </c>
      <c r="AG122" s="11">
        <f t="shared" si="108"/>
        <v>37.892564531205252</v>
      </c>
    </row>
    <row r="123" spans="2:33" x14ac:dyDescent="0.25">
      <c r="B123" s="8" t="s">
        <v>60</v>
      </c>
      <c r="C123" s="9"/>
      <c r="D123" s="9">
        <v>334568</v>
      </c>
      <c r="E123" s="9">
        <v>542728</v>
      </c>
      <c r="F123" s="9">
        <v>1031494</v>
      </c>
      <c r="G123" s="9">
        <v>1556620</v>
      </c>
      <c r="H123" s="9">
        <v>2211934</v>
      </c>
      <c r="J123" s="9"/>
      <c r="K123" s="9">
        <f t="shared" si="89"/>
        <v>208160</v>
      </c>
      <c r="L123" s="9">
        <f t="shared" si="90"/>
        <v>488766</v>
      </c>
      <c r="M123" s="9">
        <f t="shared" si="91"/>
        <v>525126</v>
      </c>
      <c r="N123" s="9">
        <f t="shared" si="92"/>
        <v>655314</v>
      </c>
      <c r="O123" s="20"/>
      <c r="P123" s="21"/>
      <c r="Q123" s="21">
        <f t="shared" si="93"/>
        <v>62.217546208842442</v>
      </c>
      <c r="R123" s="21">
        <f t="shared" si="94"/>
        <v>90.057266254919583</v>
      </c>
      <c r="S123" s="21">
        <f t="shared" si="95"/>
        <v>50.909263650588365</v>
      </c>
      <c r="T123" s="21">
        <f t="shared" si="96"/>
        <v>42.098521154809781</v>
      </c>
      <c r="U123" s="20"/>
      <c r="V123" s="21"/>
      <c r="W123" s="21">
        <f t="shared" si="99"/>
        <v>100</v>
      </c>
      <c r="X123" s="21">
        <f t="shared" si="100"/>
        <v>100</v>
      </c>
      <c r="Y123" s="21">
        <f t="shared" si="101"/>
        <v>100</v>
      </c>
      <c r="Z123" s="21">
        <f t="shared" si="102"/>
        <v>100</v>
      </c>
      <c r="AA123" s="21">
        <f t="shared" si="103"/>
        <v>100</v>
      </c>
      <c r="AB123" s="20"/>
      <c r="AC123" s="21">
        <f t="shared" si="104"/>
        <v>5.5932231469978273</v>
      </c>
      <c r="AD123" s="21">
        <f t="shared" si="105"/>
        <v>9.0998400308188163</v>
      </c>
      <c r="AE123" s="21">
        <f t="shared" si="106"/>
        <v>17.413233354400962</v>
      </c>
      <c r="AF123" s="21">
        <f t="shared" si="107"/>
        <v>26.369921951556506</v>
      </c>
      <c r="AG123" s="21">
        <f>H123/Y148*1000</f>
        <v>37.49218543435645</v>
      </c>
    </row>
    <row r="126" spans="2:33" x14ac:dyDescent="0.25">
      <c r="B126" s="24" t="s">
        <v>70</v>
      </c>
      <c r="C126" s="24"/>
      <c r="D126" s="24"/>
      <c r="E126" s="24"/>
      <c r="F126" s="24"/>
      <c r="G126" s="24"/>
      <c r="H126" s="24"/>
      <c r="J126" s="24" t="s">
        <v>71</v>
      </c>
      <c r="K126" s="24"/>
      <c r="L126" s="24"/>
      <c r="M126" s="24"/>
      <c r="N126" s="24"/>
      <c r="O126" s="24"/>
      <c r="P126" s="24"/>
      <c r="T126" s="20" t="s">
        <v>129</v>
      </c>
    </row>
    <row r="127" spans="2:33" x14ac:dyDescent="0.25">
      <c r="B127" s="6" t="s">
        <v>53</v>
      </c>
      <c r="C127" s="6">
        <v>2018</v>
      </c>
      <c r="D127" s="6">
        <v>2019</v>
      </c>
      <c r="E127" s="6">
        <v>2020</v>
      </c>
      <c r="F127" s="6">
        <v>2021</v>
      </c>
      <c r="G127" s="6">
        <v>2022</v>
      </c>
      <c r="H127" s="6">
        <v>2023</v>
      </c>
      <c r="K127" s="6" t="s">
        <v>53</v>
      </c>
      <c r="L127" s="6">
        <v>2018</v>
      </c>
      <c r="M127" s="6">
        <v>2019</v>
      </c>
      <c r="N127" s="6">
        <v>2020</v>
      </c>
      <c r="O127" s="6">
        <v>2021</v>
      </c>
      <c r="P127" s="6">
        <v>2022</v>
      </c>
      <c r="Q127" s="6">
        <v>2023</v>
      </c>
      <c r="T127" s="6" t="s">
        <v>35</v>
      </c>
      <c r="U127" s="6">
        <v>2019</v>
      </c>
      <c r="V127" s="6">
        <v>2020</v>
      </c>
      <c r="W127" s="6">
        <v>2021</v>
      </c>
      <c r="X127" s="6">
        <v>2022</v>
      </c>
      <c r="Y127" s="6">
        <v>2023</v>
      </c>
      <c r="Z127" s="6">
        <v>2024</v>
      </c>
    </row>
    <row r="128" spans="2:33" x14ac:dyDescent="0.25">
      <c r="B128" s="4" t="s">
        <v>29</v>
      </c>
      <c r="C128" s="11">
        <f t="shared" ref="C128:H137" si="109">C28/C53*100</f>
        <v>0.32498616114776263</v>
      </c>
      <c r="D128" s="11">
        <f t="shared" si="109"/>
        <v>0.47674254332952865</v>
      </c>
      <c r="E128" s="11">
        <f t="shared" si="109"/>
        <v>0.8997379242038962</v>
      </c>
      <c r="F128" s="11">
        <f t="shared" si="109"/>
        <v>1.8197195182533181</v>
      </c>
      <c r="G128" s="11">
        <f t="shared" si="109"/>
        <v>2.6652094330408898</v>
      </c>
      <c r="H128" s="11">
        <f t="shared" si="109"/>
        <v>3.7380896616183392</v>
      </c>
      <c r="K128" s="4" t="s">
        <v>29</v>
      </c>
      <c r="L128" s="11">
        <f t="shared" ref="L128:L148" si="110">100-C128</f>
        <v>99.675013838852237</v>
      </c>
      <c r="M128" s="11">
        <f t="shared" ref="M128:M148" si="111">100-D128</f>
        <v>99.523257456670478</v>
      </c>
      <c r="N128" s="11">
        <f t="shared" ref="N128:N148" si="112">100-E128</f>
        <v>99.10026207579611</v>
      </c>
      <c r="O128" s="11">
        <f t="shared" ref="O128:O148" si="113">100-F128</f>
        <v>98.180280481746678</v>
      </c>
      <c r="P128" s="11">
        <f t="shared" ref="P128:P148" si="114">100-G128</f>
        <v>97.334790566959114</v>
      </c>
      <c r="Q128" s="11">
        <f t="shared" ref="Q128:Q148" si="115">100-H128</f>
        <v>96.261910338381654</v>
      </c>
      <c r="S128" s="11"/>
      <c r="T128" s="15" t="s">
        <v>45</v>
      </c>
      <c r="U128" s="18">
        <v>1300645</v>
      </c>
      <c r="V128" s="18">
        <v>1293941</v>
      </c>
      <c r="W128" s="18">
        <v>1281012</v>
      </c>
      <c r="X128" s="18">
        <v>1275950</v>
      </c>
      <c r="Y128" s="18">
        <v>1272627</v>
      </c>
      <c r="Z128" s="18">
        <v>1269963</v>
      </c>
    </row>
    <row r="129" spans="2:26" x14ac:dyDescent="0.25">
      <c r="B129" s="4" t="s">
        <v>30</v>
      </c>
      <c r="C129" s="11">
        <f t="shared" si="109"/>
        <v>0.13546932151120011</v>
      </c>
      <c r="D129" s="11">
        <f t="shared" si="109"/>
        <v>0.21118264923353897</v>
      </c>
      <c r="E129" s="11">
        <f t="shared" si="109"/>
        <v>0.50219480645559089</v>
      </c>
      <c r="F129" s="11">
        <f t="shared" si="109"/>
        <v>1.1603554797905191</v>
      </c>
      <c r="G129" s="11">
        <f t="shared" si="109"/>
        <v>1.6584704086823807</v>
      </c>
      <c r="H129" s="11">
        <f t="shared" si="109"/>
        <v>2.3372481313387161</v>
      </c>
      <c r="K129" s="4" t="s">
        <v>30</v>
      </c>
      <c r="L129" s="11">
        <f t="shared" si="110"/>
        <v>99.864530678488805</v>
      </c>
      <c r="M129" s="11">
        <f t="shared" si="111"/>
        <v>99.788817350766465</v>
      </c>
      <c r="N129" s="11">
        <f t="shared" si="112"/>
        <v>99.497805193544409</v>
      </c>
      <c r="O129" s="11">
        <f t="shared" si="113"/>
        <v>98.839644520209475</v>
      </c>
      <c r="P129" s="11">
        <f t="shared" si="114"/>
        <v>98.341529591317624</v>
      </c>
      <c r="Q129" s="11">
        <f t="shared" si="115"/>
        <v>97.662751868661289</v>
      </c>
      <c r="S129" s="11"/>
      <c r="T129" s="15" t="s">
        <v>49</v>
      </c>
      <c r="U129" s="18">
        <v>558587</v>
      </c>
      <c r="V129" s="18">
        <v>553254</v>
      </c>
      <c r="W129" s="18">
        <v>545130</v>
      </c>
      <c r="X129" s="18">
        <v>541168</v>
      </c>
      <c r="Y129" s="18">
        <v>537577</v>
      </c>
      <c r="Z129" s="18">
        <v>533636</v>
      </c>
    </row>
    <row r="130" spans="2:26" x14ac:dyDescent="0.25">
      <c r="B130" s="4" t="s">
        <v>31</v>
      </c>
      <c r="C130" s="11">
        <f t="shared" si="109"/>
        <v>0.16121036586555915</v>
      </c>
      <c r="D130" s="11">
        <f t="shared" si="109"/>
        <v>0.22844163642534526</v>
      </c>
      <c r="E130" s="11">
        <f t="shared" si="109"/>
        <v>0.46926859296749085</v>
      </c>
      <c r="F130" s="11">
        <f t="shared" si="109"/>
        <v>1.1024563805340024</v>
      </c>
      <c r="G130" s="11">
        <f t="shared" si="109"/>
        <v>1.6839284339757017</v>
      </c>
      <c r="H130" s="11">
        <f t="shared" si="109"/>
        <v>2.4082785126500204</v>
      </c>
      <c r="K130" s="4" t="s">
        <v>31</v>
      </c>
      <c r="L130" s="11">
        <f t="shared" si="110"/>
        <v>99.838789634134443</v>
      </c>
      <c r="M130" s="11">
        <f t="shared" si="111"/>
        <v>99.771558363574655</v>
      </c>
      <c r="N130" s="11">
        <f t="shared" si="112"/>
        <v>99.530731407032505</v>
      </c>
      <c r="O130" s="11">
        <f t="shared" si="113"/>
        <v>98.897543619465992</v>
      </c>
      <c r="P130" s="11">
        <f t="shared" si="114"/>
        <v>98.316071566024291</v>
      </c>
      <c r="Q130" s="11">
        <f t="shared" si="115"/>
        <v>97.591721487349986</v>
      </c>
      <c r="S130" s="11"/>
      <c r="T130" s="15" t="s">
        <v>50</v>
      </c>
      <c r="U130" s="18">
        <v>1912021</v>
      </c>
      <c r="V130" s="18">
        <v>1894110</v>
      </c>
      <c r="W130" s="18">
        <v>1860601</v>
      </c>
      <c r="X130" s="18">
        <v>1855454</v>
      </c>
      <c r="Y130" s="18">
        <v>1846610</v>
      </c>
      <c r="Z130" s="18">
        <v>1838150</v>
      </c>
    </row>
    <row r="131" spans="2:26" x14ac:dyDescent="0.25">
      <c r="B131" s="4" t="s">
        <v>32</v>
      </c>
      <c r="C131" s="11">
        <f t="shared" si="109"/>
        <v>0.12746826475800518</v>
      </c>
      <c r="D131" s="11">
        <f t="shared" si="109"/>
        <v>0.1958757123715642</v>
      </c>
      <c r="E131" s="11">
        <f t="shared" si="109"/>
        <v>0.41000078367273829</v>
      </c>
      <c r="F131" s="11">
        <f t="shared" si="109"/>
        <v>0.9344107081915668</v>
      </c>
      <c r="G131" s="11">
        <f t="shared" si="109"/>
        <v>1.4280581851919716</v>
      </c>
      <c r="H131" s="11">
        <f t="shared" si="109"/>
        <v>2.059071458832729</v>
      </c>
      <c r="K131" s="4" t="s">
        <v>32</v>
      </c>
      <c r="L131" s="11">
        <f t="shared" si="110"/>
        <v>99.872531735241992</v>
      </c>
      <c r="M131" s="11">
        <f t="shared" si="111"/>
        <v>99.80412428762844</v>
      </c>
      <c r="N131" s="11">
        <f t="shared" si="112"/>
        <v>99.589999216327257</v>
      </c>
      <c r="O131" s="11">
        <f t="shared" si="113"/>
        <v>99.065589291808436</v>
      </c>
      <c r="P131" s="11">
        <f t="shared" si="114"/>
        <v>98.571941814808028</v>
      </c>
      <c r="Q131" s="11">
        <f t="shared" si="115"/>
        <v>97.940928541167267</v>
      </c>
      <c r="S131" s="11"/>
      <c r="T131" s="15" t="s">
        <v>47</v>
      </c>
      <c r="U131" s="18">
        <v>5740291</v>
      </c>
      <c r="V131" s="18">
        <v>5712143</v>
      </c>
      <c r="W131" s="18">
        <v>5624260</v>
      </c>
      <c r="X131" s="18">
        <v>5624420</v>
      </c>
      <c r="Y131" s="18">
        <v>5609536</v>
      </c>
      <c r="Z131" s="18">
        <v>5590076</v>
      </c>
    </row>
    <row r="132" spans="2:26" x14ac:dyDescent="0.25">
      <c r="B132" s="4" t="s">
        <v>19</v>
      </c>
      <c r="C132" s="11">
        <f t="shared" si="109"/>
        <v>1.0300959121866327</v>
      </c>
      <c r="D132" s="11">
        <f t="shared" si="109"/>
        <v>1.3977106563829085</v>
      </c>
      <c r="E132" s="11">
        <f t="shared" si="109"/>
        <v>2.1363050735496834</v>
      </c>
      <c r="F132" s="11">
        <f t="shared" si="109"/>
        <v>3.4328755075116844</v>
      </c>
      <c r="G132" s="11">
        <f t="shared" si="109"/>
        <v>4.7384069899962009</v>
      </c>
      <c r="H132" s="11">
        <f t="shared" si="109"/>
        <v>6.6127888860336164</v>
      </c>
      <c r="K132" s="4" t="s">
        <v>19</v>
      </c>
      <c r="L132" s="11">
        <f t="shared" si="110"/>
        <v>98.969904087813362</v>
      </c>
      <c r="M132" s="11">
        <f t="shared" si="111"/>
        <v>98.602289343617088</v>
      </c>
      <c r="N132" s="11">
        <f t="shared" si="112"/>
        <v>97.863694926450322</v>
      </c>
      <c r="O132" s="11">
        <f t="shared" si="113"/>
        <v>96.567124492488318</v>
      </c>
      <c r="P132" s="11">
        <f t="shared" si="114"/>
        <v>95.261593010003793</v>
      </c>
      <c r="Q132" s="11">
        <f t="shared" si="115"/>
        <v>93.387211113966387</v>
      </c>
      <c r="S132" s="11"/>
      <c r="T132" s="15" t="s">
        <v>58</v>
      </c>
      <c r="U132" s="18">
        <v>4459453</v>
      </c>
      <c r="V132" s="18">
        <v>4464119</v>
      </c>
      <c r="W132" s="18">
        <v>4438937</v>
      </c>
      <c r="X132" s="18">
        <v>4425366</v>
      </c>
      <c r="Y132" s="18">
        <v>4437578</v>
      </c>
      <c r="Z132" s="18">
        <v>4455188</v>
      </c>
    </row>
    <row r="133" spans="2:26" x14ac:dyDescent="0.25">
      <c r="B133" s="4" t="s">
        <v>20</v>
      </c>
      <c r="C133" s="11">
        <f t="shared" si="109"/>
        <v>0.74362208264132568</v>
      </c>
      <c r="D133" s="11">
        <f t="shared" si="109"/>
        <v>1.0657389528268915</v>
      </c>
      <c r="E133" s="11">
        <f t="shared" si="109"/>
        <v>1.9171917637075684</v>
      </c>
      <c r="F133" s="11">
        <f t="shared" si="109"/>
        <v>3.2126681162324151</v>
      </c>
      <c r="G133" s="11">
        <f t="shared" si="109"/>
        <v>4.2481073916034768</v>
      </c>
      <c r="H133" s="11">
        <f t="shared" si="109"/>
        <v>5.5141022910518149</v>
      </c>
      <c r="K133" s="4" t="s">
        <v>20</v>
      </c>
      <c r="L133" s="11">
        <f t="shared" si="110"/>
        <v>99.256377917358677</v>
      </c>
      <c r="M133" s="11">
        <f t="shared" si="111"/>
        <v>98.934261047173109</v>
      </c>
      <c r="N133" s="11">
        <f t="shared" si="112"/>
        <v>98.082808236292436</v>
      </c>
      <c r="O133" s="11">
        <f t="shared" si="113"/>
        <v>96.787331883767578</v>
      </c>
      <c r="P133" s="11">
        <f t="shared" si="114"/>
        <v>95.751892608396517</v>
      </c>
      <c r="Q133" s="11">
        <f t="shared" si="115"/>
        <v>94.485897708948187</v>
      </c>
      <c r="S133" s="11"/>
      <c r="T133" s="15" t="s">
        <v>57</v>
      </c>
      <c r="U133" s="18">
        <v>1210414</v>
      </c>
      <c r="V133" s="18">
        <v>1206216</v>
      </c>
      <c r="W133" s="18">
        <v>1201510</v>
      </c>
      <c r="X133" s="18">
        <v>1194647</v>
      </c>
      <c r="Y133" s="18">
        <v>1194248</v>
      </c>
      <c r="Z133" s="18">
        <v>1195792</v>
      </c>
    </row>
    <row r="134" spans="2:26" x14ac:dyDescent="0.25">
      <c r="B134" s="4" t="s">
        <v>6</v>
      </c>
      <c r="C134" s="11">
        <f t="shared" si="109"/>
        <v>0.90160179545814445</v>
      </c>
      <c r="D134" s="11">
        <f t="shared" si="109"/>
        <v>1.2057494660027888</v>
      </c>
      <c r="E134" s="11">
        <f t="shared" si="109"/>
        <v>1.9334266791779422</v>
      </c>
      <c r="F134" s="11">
        <f t="shared" si="109"/>
        <v>3.3648011248507825</v>
      </c>
      <c r="G134" s="11">
        <f t="shared" si="109"/>
        <v>4.9607895494103529</v>
      </c>
      <c r="H134" s="11">
        <f t="shared" si="109"/>
        <v>6.9408119406836724</v>
      </c>
      <c r="K134" s="4" t="s">
        <v>6</v>
      </c>
      <c r="L134" s="11">
        <f t="shared" si="110"/>
        <v>99.098398204541851</v>
      </c>
      <c r="M134" s="11">
        <f t="shared" si="111"/>
        <v>98.794250533997214</v>
      </c>
      <c r="N134" s="11">
        <f t="shared" si="112"/>
        <v>98.066573320822059</v>
      </c>
      <c r="O134" s="11">
        <f t="shared" si="113"/>
        <v>96.635198875149214</v>
      </c>
      <c r="P134" s="11">
        <f t="shared" si="114"/>
        <v>95.03921045058965</v>
      </c>
      <c r="Q134" s="11">
        <f t="shared" si="115"/>
        <v>93.059188059316327</v>
      </c>
      <c r="S134" s="11"/>
      <c r="T134" s="15" t="s">
        <v>44</v>
      </c>
      <c r="U134" s="18">
        <v>5773076</v>
      </c>
      <c r="V134" s="18">
        <v>5755700</v>
      </c>
      <c r="W134" s="18">
        <v>5730399</v>
      </c>
      <c r="X134" s="18">
        <v>5714882</v>
      </c>
      <c r="Y134" s="18">
        <v>5720536</v>
      </c>
      <c r="Z134" s="18">
        <v>5720272</v>
      </c>
    </row>
    <row r="135" spans="2:26" x14ac:dyDescent="0.25">
      <c r="B135" s="4" t="s">
        <v>25</v>
      </c>
      <c r="C135" s="11">
        <f t="shared" si="109"/>
        <v>0.60232087815983781</v>
      </c>
      <c r="D135" s="11">
        <f t="shared" si="109"/>
        <v>0.88150217241681061</v>
      </c>
      <c r="E135" s="11">
        <f t="shared" si="109"/>
        <v>1.7402072683488787</v>
      </c>
      <c r="F135" s="11">
        <f t="shared" si="109"/>
        <v>3.3695654750194945</v>
      </c>
      <c r="G135" s="11">
        <f t="shared" si="109"/>
        <v>4.8144915091408089</v>
      </c>
      <c r="H135" s="11">
        <f t="shared" si="109"/>
        <v>6.6364906121563028</v>
      </c>
      <c r="K135" s="4" t="s">
        <v>25</v>
      </c>
      <c r="L135" s="11">
        <f t="shared" si="110"/>
        <v>99.397679121840156</v>
      </c>
      <c r="M135" s="11">
        <f t="shared" si="111"/>
        <v>99.118497827583184</v>
      </c>
      <c r="N135" s="11">
        <f t="shared" si="112"/>
        <v>98.259792731651117</v>
      </c>
      <c r="O135" s="11">
        <f t="shared" si="113"/>
        <v>96.630434524980501</v>
      </c>
      <c r="P135" s="11">
        <f t="shared" si="114"/>
        <v>95.185508490859192</v>
      </c>
      <c r="Q135" s="11">
        <f t="shared" si="115"/>
        <v>93.363509387843692</v>
      </c>
      <c r="S135" s="11"/>
      <c r="T135" s="15" t="s">
        <v>38</v>
      </c>
      <c r="U135" s="18">
        <v>1532980</v>
      </c>
      <c r="V135" s="18">
        <v>1524826</v>
      </c>
      <c r="W135" s="18">
        <v>1518495</v>
      </c>
      <c r="X135" s="18">
        <v>1509227</v>
      </c>
      <c r="Y135" s="18">
        <v>1507636</v>
      </c>
      <c r="Z135" s="18">
        <v>1508847</v>
      </c>
    </row>
    <row r="136" spans="2:26" x14ac:dyDescent="0.25">
      <c r="B136" s="4" t="s">
        <v>26</v>
      </c>
      <c r="C136" s="11">
        <f t="shared" si="109"/>
        <v>1.1999136293896993</v>
      </c>
      <c r="D136" s="11">
        <f t="shared" si="109"/>
        <v>1.6196593984462562</v>
      </c>
      <c r="E136" s="11">
        <f t="shared" si="109"/>
        <v>2.4919852392650186</v>
      </c>
      <c r="F136" s="11">
        <f t="shared" si="109"/>
        <v>4.1468468608915217</v>
      </c>
      <c r="G136" s="11">
        <f t="shared" si="109"/>
        <v>5.7202854442955866</v>
      </c>
      <c r="H136" s="11">
        <f t="shared" si="109"/>
        <v>7.6726018148665451</v>
      </c>
      <c r="K136" s="4" t="s">
        <v>26</v>
      </c>
      <c r="L136" s="11">
        <f t="shared" si="110"/>
        <v>98.800086370610302</v>
      </c>
      <c r="M136" s="11">
        <f t="shared" si="111"/>
        <v>98.38034060155374</v>
      </c>
      <c r="N136" s="11">
        <f t="shared" si="112"/>
        <v>97.50801476073498</v>
      </c>
      <c r="O136" s="11">
        <f t="shared" si="113"/>
        <v>95.853153139108485</v>
      </c>
      <c r="P136" s="11">
        <f t="shared" si="114"/>
        <v>94.279714555704416</v>
      </c>
      <c r="Q136" s="11">
        <f t="shared" si="115"/>
        <v>92.327398185133461</v>
      </c>
      <c r="S136" s="11"/>
      <c r="T136" s="15" t="s">
        <v>39</v>
      </c>
      <c r="U136" s="18">
        <v>10010833</v>
      </c>
      <c r="V136" s="18">
        <v>10027602</v>
      </c>
      <c r="W136" s="18">
        <v>9981554</v>
      </c>
      <c r="X136" s="18">
        <v>9943004</v>
      </c>
      <c r="Y136" s="18">
        <v>9976509</v>
      </c>
      <c r="Z136" s="18">
        <v>10020528</v>
      </c>
    </row>
    <row r="137" spans="2:26" x14ac:dyDescent="0.25">
      <c r="B137" s="4" t="s">
        <v>10</v>
      </c>
      <c r="C137" s="11">
        <f t="shared" si="109"/>
        <v>0.41404198261062625</v>
      </c>
      <c r="D137" s="11">
        <f t="shared" si="109"/>
        <v>0.60302680676516773</v>
      </c>
      <c r="E137" s="11">
        <f t="shared" si="109"/>
        <v>1.1265779007435588</v>
      </c>
      <c r="F137" s="11">
        <f t="shared" si="109"/>
        <v>2.0828624981847801</v>
      </c>
      <c r="G137" s="11">
        <f t="shared" si="109"/>
        <v>3.0149737336554314</v>
      </c>
      <c r="H137" s="11">
        <f t="shared" si="109"/>
        <v>4.0735080237631571</v>
      </c>
      <c r="K137" s="4" t="s">
        <v>10</v>
      </c>
      <c r="L137" s="11">
        <f t="shared" si="110"/>
        <v>99.585958017389373</v>
      </c>
      <c r="M137" s="11">
        <f t="shared" si="111"/>
        <v>99.396973193234828</v>
      </c>
      <c r="N137" s="11">
        <f t="shared" si="112"/>
        <v>98.873422099256445</v>
      </c>
      <c r="O137" s="11">
        <f t="shared" si="113"/>
        <v>97.917137501815219</v>
      </c>
      <c r="P137" s="11">
        <f t="shared" si="114"/>
        <v>96.985026266344562</v>
      </c>
      <c r="Q137" s="11">
        <f t="shared" si="115"/>
        <v>95.926491976236846</v>
      </c>
      <c r="S137" s="11"/>
      <c r="T137" s="15" t="s">
        <v>43</v>
      </c>
      <c r="U137" s="18">
        <v>1520321</v>
      </c>
      <c r="V137" s="18">
        <v>1512672</v>
      </c>
      <c r="W137" s="18">
        <v>1498236</v>
      </c>
      <c r="X137" s="18">
        <v>1487150</v>
      </c>
      <c r="Y137" s="18">
        <v>1484298</v>
      </c>
      <c r="Z137" s="18">
        <v>1484427</v>
      </c>
    </row>
    <row r="138" spans="2:26" x14ac:dyDescent="0.25">
      <c r="B138" s="4" t="s">
        <v>33</v>
      </c>
      <c r="C138" s="11">
        <f t="shared" ref="C138:H147" si="116">C38/C63*100</f>
        <v>0.17023870937485344</v>
      </c>
      <c r="D138" s="11">
        <f t="shared" si="116"/>
        <v>0.24955187745885421</v>
      </c>
      <c r="E138" s="11">
        <f t="shared" si="116"/>
        <v>0.49350504647211207</v>
      </c>
      <c r="F138" s="11">
        <f t="shared" si="116"/>
        <v>1.0669365734528722</v>
      </c>
      <c r="G138" s="11">
        <f t="shared" si="116"/>
        <v>1.5834042493826817</v>
      </c>
      <c r="H138" s="11">
        <f t="shared" si="116"/>
        <v>2.2484043359786052</v>
      </c>
      <c r="K138" s="4" t="s">
        <v>33</v>
      </c>
      <c r="L138" s="11">
        <f t="shared" si="110"/>
        <v>99.829761290625143</v>
      </c>
      <c r="M138" s="11">
        <f t="shared" si="111"/>
        <v>99.750448122541144</v>
      </c>
      <c r="N138" s="11">
        <f t="shared" si="112"/>
        <v>99.506494953527891</v>
      </c>
      <c r="O138" s="11">
        <f t="shared" si="113"/>
        <v>98.933063426547122</v>
      </c>
      <c r="P138" s="11">
        <f t="shared" si="114"/>
        <v>98.416595750617319</v>
      </c>
      <c r="Q138" s="11">
        <f t="shared" si="115"/>
        <v>97.751595664021394</v>
      </c>
      <c r="S138" s="11"/>
      <c r="T138" s="15" t="s">
        <v>46</v>
      </c>
      <c r="U138" s="18">
        <v>303790</v>
      </c>
      <c r="V138" s="18">
        <v>300516</v>
      </c>
      <c r="W138" s="18">
        <v>294294</v>
      </c>
      <c r="X138" s="18">
        <v>292150</v>
      </c>
      <c r="Y138" s="18">
        <v>290636</v>
      </c>
      <c r="Z138" s="18">
        <v>289413</v>
      </c>
    </row>
    <row r="139" spans="2:26" x14ac:dyDescent="0.25">
      <c r="B139" s="4" t="s">
        <v>21</v>
      </c>
      <c r="C139" s="11">
        <f t="shared" si="116"/>
        <v>0.68886693044026237</v>
      </c>
      <c r="D139" s="11">
        <f t="shared" si="116"/>
        <v>0.96115685995543954</v>
      </c>
      <c r="E139" s="11">
        <f t="shared" si="116"/>
        <v>1.7504965382086624</v>
      </c>
      <c r="F139" s="11">
        <f t="shared" si="116"/>
        <v>3.3190779759940248</v>
      </c>
      <c r="G139" s="11">
        <f t="shared" si="116"/>
        <v>4.687998306469102</v>
      </c>
      <c r="H139" s="11">
        <f t="shared" si="116"/>
        <v>7.3208922829608811</v>
      </c>
      <c r="K139" s="4" t="s">
        <v>21</v>
      </c>
      <c r="L139" s="11">
        <f t="shared" si="110"/>
        <v>99.311133069559745</v>
      </c>
      <c r="M139" s="11">
        <f t="shared" si="111"/>
        <v>99.038843140044563</v>
      </c>
      <c r="N139" s="11">
        <f t="shared" si="112"/>
        <v>98.249503461791335</v>
      </c>
      <c r="O139" s="11">
        <f t="shared" si="113"/>
        <v>96.68092202400598</v>
      </c>
      <c r="P139" s="11">
        <f t="shared" si="114"/>
        <v>95.312001693530902</v>
      </c>
      <c r="Q139" s="11">
        <f t="shared" si="115"/>
        <v>92.679107717039116</v>
      </c>
      <c r="S139" s="11"/>
      <c r="T139" s="15" t="s">
        <v>37</v>
      </c>
      <c r="U139" s="18">
        <v>4328565</v>
      </c>
      <c r="V139" s="18">
        <v>4311217</v>
      </c>
      <c r="W139" s="18">
        <v>4274945</v>
      </c>
      <c r="X139" s="18">
        <v>4256350</v>
      </c>
      <c r="Y139" s="18">
        <v>4251351</v>
      </c>
      <c r="Z139" s="18">
        <v>4252581</v>
      </c>
    </row>
    <row r="140" spans="2:26" x14ac:dyDescent="0.25">
      <c r="B140" s="4" t="s">
        <v>34</v>
      </c>
      <c r="C140" s="11">
        <f t="shared" si="116"/>
        <v>0.19610896518021387</v>
      </c>
      <c r="D140" s="11">
        <f t="shared" si="116"/>
        <v>0.29350554988907712</v>
      </c>
      <c r="E140" s="11">
        <f t="shared" si="116"/>
        <v>0.56940006748323024</v>
      </c>
      <c r="F140" s="11">
        <f t="shared" si="116"/>
        <v>1.2137622400591217</v>
      </c>
      <c r="G140" s="11">
        <f t="shared" si="116"/>
        <v>1.7704811833341425</v>
      </c>
      <c r="H140" s="11">
        <f t="shared" si="116"/>
        <v>2.4636947500177921</v>
      </c>
      <c r="K140" s="4" t="s">
        <v>34</v>
      </c>
      <c r="L140" s="11">
        <f t="shared" si="110"/>
        <v>99.803891034819785</v>
      </c>
      <c r="M140" s="11">
        <f t="shared" si="111"/>
        <v>99.706494450110924</v>
      </c>
      <c r="N140" s="11">
        <f t="shared" si="112"/>
        <v>99.43059993251677</v>
      </c>
      <c r="O140" s="11">
        <f t="shared" si="113"/>
        <v>98.786237759940875</v>
      </c>
      <c r="P140" s="11">
        <f t="shared" si="114"/>
        <v>98.229518816665859</v>
      </c>
      <c r="Q140" s="11">
        <f t="shared" si="115"/>
        <v>97.536305249982206</v>
      </c>
      <c r="S140" s="11"/>
      <c r="T140" s="15" t="s">
        <v>48</v>
      </c>
      <c r="U140" s="18">
        <v>3975528</v>
      </c>
      <c r="V140" s="18">
        <v>3953305</v>
      </c>
      <c r="W140" s="18">
        <v>3933777</v>
      </c>
      <c r="X140" s="18">
        <v>3922941</v>
      </c>
      <c r="Y140" s="18">
        <v>3907683</v>
      </c>
      <c r="Z140" s="18">
        <v>3890250</v>
      </c>
    </row>
    <row r="141" spans="2:26" x14ac:dyDescent="0.25">
      <c r="B141" s="4" t="s">
        <v>14</v>
      </c>
      <c r="C141" s="11">
        <f t="shared" si="116"/>
        <v>0.26745403311760479</v>
      </c>
      <c r="D141" s="11">
        <f t="shared" si="116"/>
        <v>0.38078675381393845</v>
      </c>
      <c r="E141" s="11">
        <f t="shared" si="116"/>
        <v>0.71040476873663649</v>
      </c>
      <c r="F141" s="11">
        <f t="shared" si="116"/>
        <v>1.4903243150499543</v>
      </c>
      <c r="G141" s="11">
        <f t="shared" si="116"/>
        <v>2.2299509374356661</v>
      </c>
      <c r="H141" s="11">
        <f t="shared" si="116"/>
        <v>3.0954087887949298</v>
      </c>
      <c r="K141" s="4" t="s">
        <v>14</v>
      </c>
      <c r="L141" s="11">
        <f t="shared" si="110"/>
        <v>99.732545966882398</v>
      </c>
      <c r="M141" s="11">
        <f t="shared" si="111"/>
        <v>99.619213246186064</v>
      </c>
      <c r="N141" s="11">
        <f t="shared" si="112"/>
        <v>99.289595231263363</v>
      </c>
      <c r="O141" s="11">
        <f t="shared" si="113"/>
        <v>98.509675684950039</v>
      </c>
      <c r="P141" s="11">
        <f t="shared" si="114"/>
        <v>97.77004906256434</v>
      </c>
      <c r="Q141" s="11">
        <f t="shared" si="115"/>
        <v>96.904591211205073</v>
      </c>
      <c r="S141" s="11"/>
      <c r="T141" s="15" t="s">
        <v>52</v>
      </c>
      <c r="U141" s="18">
        <v>1622257</v>
      </c>
      <c r="V141" s="18">
        <v>1611621</v>
      </c>
      <c r="W141" s="18">
        <v>1590044</v>
      </c>
      <c r="X141" s="18">
        <v>1587413</v>
      </c>
      <c r="Y141" s="18">
        <v>1578146</v>
      </c>
      <c r="Z141" s="18">
        <v>1569832</v>
      </c>
    </row>
    <row r="142" spans="2:26" x14ac:dyDescent="0.25">
      <c r="B142" s="4" t="s">
        <v>15</v>
      </c>
      <c r="C142" s="11">
        <f t="shared" si="116"/>
        <v>0.17315854984704229</v>
      </c>
      <c r="D142" s="11">
        <f t="shared" si="116"/>
        <v>0.24432916946266958</v>
      </c>
      <c r="E142" s="11">
        <f t="shared" si="116"/>
        <v>0.48728926686241231</v>
      </c>
      <c r="F142" s="11">
        <f t="shared" si="116"/>
        <v>1.0911548465051506</v>
      </c>
      <c r="G142" s="11">
        <f t="shared" si="116"/>
        <v>1.6677922955790996</v>
      </c>
      <c r="H142" s="11">
        <f t="shared" si="116"/>
        <v>2.338835272645293</v>
      </c>
      <c r="K142" s="4" t="s">
        <v>15</v>
      </c>
      <c r="L142" s="11">
        <f t="shared" si="110"/>
        <v>99.826841450152955</v>
      </c>
      <c r="M142" s="11">
        <f t="shared" si="111"/>
        <v>99.755670830537326</v>
      </c>
      <c r="N142" s="11">
        <f t="shared" si="112"/>
        <v>99.512710733137581</v>
      </c>
      <c r="O142" s="11">
        <f t="shared" si="113"/>
        <v>98.908845153494852</v>
      </c>
      <c r="P142" s="11">
        <f t="shared" si="114"/>
        <v>98.332207704420895</v>
      </c>
      <c r="Q142" s="11">
        <f t="shared" si="115"/>
        <v>97.661164727354702</v>
      </c>
      <c r="S142" s="11"/>
      <c r="T142" s="15" t="s">
        <v>51</v>
      </c>
      <c r="U142" s="18">
        <v>4908548</v>
      </c>
      <c r="V142" s="18">
        <v>4875290</v>
      </c>
      <c r="W142" s="18">
        <v>4833705</v>
      </c>
      <c r="X142" s="18">
        <v>4833329</v>
      </c>
      <c r="Y142" s="18">
        <v>4814016</v>
      </c>
      <c r="Z142" s="18">
        <v>4794512</v>
      </c>
    </row>
    <row r="143" spans="2:26" x14ac:dyDescent="0.25">
      <c r="B143" s="4" t="s">
        <v>11</v>
      </c>
      <c r="C143" s="11">
        <f t="shared" si="116"/>
        <v>0.60328045338970848</v>
      </c>
      <c r="D143" s="11">
        <f t="shared" si="116"/>
        <v>0.83447184898821447</v>
      </c>
      <c r="E143" s="11">
        <f t="shared" si="116"/>
        <v>1.4531218539594251</v>
      </c>
      <c r="F143" s="11">
        <f t="shared" si="116"/>
        <v>3.6273960766437034</v>
      </c>
      <c r="G143" s="11">
        <f t="shared" si="116"/>
        <v>5.8926981519756563</v>
      </c>
      <c r="H143" s="11">
        <f t="shared" si="116"/>
        <v>8.772997845541191</v>
      </c>
      <c r="K143" s="4" t="s">
        <v>11</v>
      </c>
      <c r="L143" s="11">
        <f t="shared" si="110"/>
        <v>99.396719546610285</v>
      </c>
      <c r="M143" s="11">
        <f t="shared" si="111"/>
        <v>99.165528151011785</v>
      </c>
      <c r="N143" s="11">
        <f t="shared" si="112"/>
        <v>98.546878146040569</v>
      </c>
      <c r="O143" s="11">
        <f t="shared" si="113"/>
        <v>96.372603923356294</v>
      </c>
      <c r="P143" s="11">
        <f t="shared" si="114"/>
        <v>94.107301848024349</v>
      </c>
      <c r="Q143" s="11">
        <f t="shared" si="115"/>
        <v>91.227002154458802</v>
      </c>
      <c r="S143" s="11"/>
      <c r="T143" s="15" t="s">
        <v>41</v>
      </c>
      <c r="U143" s="18">
        <v>3701343</v>
      </c>
      <c r="V143" s="18">
        <v>3692555</v>
      </c>
      <c r="W143" s="18">
        <v>3692865</v>
      </c>
      <c r="X143" s="18">
        <v>3663191</v>
      </c>
      <c r="Y143" s="18">
        <v>3661981</v>
      </c>
      <c r="Z143" s="18">
        <v>3664798</v>
      </c>
    </row>
    <row r="144" spans="2:26" x14ac:dyDescent="0.25">
      <c r="B144" s="4" t="s">
        <v>22</v>
      </c>
      <c r="C144" s="11">
        <f t="shared" si="116"/>
        <v>1.1178375939364966</v>
      </c>
      <c r="D144" s="11">
        <f t="shared" si="116"/>
        <v>1.4399459924358724</v>
      </c>
      <c r="E144" s="11">
        <f t="shared" si="116"/>
        <v>2.4450329759151139</v>
      </c>
      <c r="F144" s="11">
        <f t="shared" si="116"/>
        <v>8.1052130641118953</v>
      </c>
      <c r="G144" s="11">
        <f t="shared" si="116"/>
        <v>13.290106849224918</v>
      </c>
      <c r="H144" s="11">
        <f t="shared" si="116"/>
        <v>18.205324679454659</v>
      </c>
      <c r="K144" s="4" t="s">
        <v>22</v>
      </c>
      <c r="L144" s="11">
        <f t="shared" si="110"/>
        <v>98.8821624060635</v>
      </c>
      <c r="M144" s="11">
        <f t="shared" si="111"/>
        <v>98.560054007564133</v>
      </c>
      <c r="N144" s="11">
        <f t="shared" si="112"/>
        <v>97.554967024084888</v>
      </c>
      <c r="O144" s="11">
        <f t="shared" si="113"/>
        <v>91.894786935888106</v>
      </c>
      <c r="P144" s="11">
        <f t="shared" si="114"/>
        <v>86.709893150775088</v>
      </c>
      <c r="Q144" s="11">
        <f t="shared" si="115"/>
        <v>81.794675320545338</v>
      </c>
      <c r="S144" s="11"/>
      <c r="T144" s="15" t="s">
        <v>56</v>
      </c>
      <c r="U144" s="18">
        <v>1074034</v>
      </c>
      <c r="V144" s="18">
        <v>1078069</v>
      </c>
      <c r="W144" s="18">
        <v>1077078</v>
      </c>
      <c r="X144" s="18">
        <v>1073574</v>
      </c>
      <c r="Y144" s="18">
        <v>1077143</v>
      </c>
      <c r="Z144" s="18">
        <v>1082116</v>
      </c>
    </row>
    <row r="145" spans="2:26" x14ac:dyDescent="0.25">
      <c r="B145" s="4" t="s">
        <v>12</v>
      </c>
      <c r="C145" s="11">
        <f t="shared" si="116"/>
        <v>0.43938148365629287</v>
      </c>
      <c r="D145" s="11">
        <f t="shared" si="116"/>
        <v>0.62347119957286712</v>
      </c>
      <c r="E145" s="11">
        <f t="shared" si="116"/>
        <v>1.117594851765608</v>
      </c>
      <c r="F145" s="11">
        <f t="shared" si="116"/>
        <v>2.0231469211061048</v>
      </c>
      <c r="G145" s="11">
        <f t="shared" si="116"/>
        <v>2.8693794125701872</v>
      </c>
      <c r="H145" s="11">
        <f t="shared" si="116"/>
        <v>3.8547974710886361</v>
      </c>
      <c r="K145" s="4" t="s">
        <v>12</v>
      </c>
      <c r="L145" s="11">
        <f t="shared" si="110"/>
        <v>99.560618516343709</v>
      </c>
      <c r="M145" s="11">
        <f t="shared" si="111"/>
        <v>99.376528800427138</v>
      </c>
      <c r="N145" s="11">
        <f t="shared" si="112"/>
        <v>98.882405148234398</v>
      </c>
      <c r="O145" s="11">
        <f t="shared" si="113"/>
        <v>97.976853078893896</v>
      </c>
      <c r="P145" s="11">
        <f t="shared" si="114"/>
        <v>97.130620587429817</v>
      </c>
      <c r="Q145" s="11">
        <f t="shared" si="115"/>
        <v>96.145202528911369</v>
      </c>
      <c r="S145" s="11"/>
      <c r="T145" s="15" t="s">
        <v>42</v>
      </c>
      <c r="U145" s="18">
        <v>873744</v>
      </c>
      <c r="V145" s="18">
        <v>870165</v>
      </c>
      <c r="W145" s="18">
        <v>865452</v>
      </c>
      <c r="X145" s="18">
        <v>858812</v>
      </c>
      <c r="Y145" s="18">
        <v>856407</v>
      </c>
      <c r="Z145" s="18">
        <v>854378</v>
      </c>
    </row>
    <row r="146" spans="2:26" x14ac:dyDescent="0.25">
      <c r="B146" s="4" t="s">
        <v>27</v>
      </c>
      <c r="C146" s="11">
        <f t="shared" si="116"/>
        <v>0.46897141787652735</v>
      </c>
      <c r="D146" s="11">
        <f t="shared" si="116"/>
        <v>0.60541177350587183</v>
      </c>
      <c r="E146" s="11">
        <f t="shared" si="116"/>
        <v>1.579462477618268</v>
      </c>
      <c r="F146" s="11">
        <f t="shared" si="116"/>
        <v>8.7161555241883732</v>
      </c>
      <c r="G146" s="11">
        <f t="shared" si="116"/>
        <v>19.486301488794968</v>
      </c>
      <c r="H146" s="11">
        <f t="shared" si="116"/>
        <v>23.764356302234958</v>
      </c>
      <c r="K146" s="4" t="s">
        <v>27</v>
      </c>
      <c r="L146" s="11">
        <f t="shared" si="110"/>
        <v>99.531028582123469</v>
      </c>
      <c r="M146" s="11">
        <f t="shared" si="111"/>
        <v>99.394588226494122</v>
      </c>
      <c r="N146" s="11">
        <f t="shared" si="112"/>
        <v>98.420537522381736</v>
      </c>
      <c r="O146" s="11">
        <f t="shared" si="113"/>
        <v>91.283844475811634</v>
      </c>
      <c r="P146" s="11">
        <f t="shared" si="114"/>
        <v>80.513698511205035</v>
      </c>
      <c r="Q146" s="11">
        <f t="shared" si="115"/>
        <v>76.235643697765042</v>
      </c>
      <c r="S146" s="11"/>
      <c r="T146" s="15" t="s">
        <v>55</v>
      </c>
      <c r="U146" s="18">
        <v>125653</v>
      </c>
      <c r="V146" s="18">
        <v>125034</v>
      </c>
      <c r="W146" s="18">
        <v>124089</v>
      </c>
      <c r="X146" s="18">
        <v>123360</v>
      </c>
      <c r="Y146" s="18">
        <v>123130</v>
      </c>
      <c r="Z146" s="18">
        <v>123018</v>
      </c>
    </row>
    <row r="147" spans="2:26" x14ac:dyDescent="0.25">
      <c r="B147" s="4" t="s">
        <v>23</v>
      </c>
      <c r="C147" s="11">
        <f t="shared" si="116"/>
        <v>0.9152090838224578</v>
      </c>
      <c r="D147" s="11">
        <f t="shared" si="116"/>
        <v>1.2796890143151491</v>
      </c>
      <c r="E147" s="11">
        <f t="shared" si="116"/>
        <v>2.0094431068446892</v>
      </c>
      <c r="F147" s="11">
        <f t="shared" si="116"/>
        <v>3.4020058705051794</v>
      </c>
      <c r="G147" s="11">
        <f t="shared" si="116"/>
        <v>4.6254562430374335</v>
      </c>
      <c r="H147" s="11">
        <f t="shared" si="116"/>
        <v>6.1986580461644616</v>
      </c>
      <c r="K147" s="4" t="s">
        <v>23</v>
      </c>
      <c r="L147" s="11">
        <f t="shared" si="110"/>
        <v>99.084790916177539</v>
      </c>
      <c r="M147" s="11">
        <f t="shared" si="111"/>
        <v>98.720310985684847</v>
      </c>
      <c r="N147" s="11">
        <f t="shared" si="112"/>
        <v>97.990556893155315</v>
      </c>
      <c r="O147" s="11">
        <f t="shared" si="113"/>
        <v>96.597994129494822</v>
      </c>
      <c r="P147" s="11">
        <f t="shared" si="114"/>
        <v>95.374543756962566</v>
      </c>
      <c r="Q147" s="11">
        <f t="shared" si="115"/>
        <v>93.801341953835532</v>
      </c>
      <c r="S147" s="11"/>
      <c r="T147" s="15" t="s">
        <v>40</v>
      </c>
      <c r="U147" s="18">
        <v>4884590</v>
      </c>
      <c r="V147" s="18">
        <v>4879133</v>
      </c>
      <c r="W147" s="18">
        <v>4869830</v>
      </c>
      <c r="X147" s="18">
        <v>4847745</v>
      </c>
      <c r="Y147" s="18">
        <v>4849553</v>
      </c>
      <c r="Z147" s="18">
        <v>4851972</v>
      </c>
    </row>
    <row r="148" spans="2:26" x14ac:dyDescent="0.25">
      <c r="B148" s="8" t="s">
        <v>60</v>
      </c>
      <c r="C148" s="21">
        <f t="shared" ref="C148:H148" si="117">C48/C73*100</f>
        <v>0.65802804859941222</v>
      </c>
      <c r="D148" s="21">
        <f t="shared" si="117"/>
        <v>0.90389228013212919</v>
      </c>
      <c r="E148" s="21">
        <f t="shared" si="117"/>
        <v>1.5007215494256634</v>
      </c>
      <c r="F148" s="21">
        <f t="shared" si="117"/>
        <v>2.8877857651280237</v>
      </c>
      <c r="G148" s="21">
        <f t="shared" si="117"/>
        <v>4.2658621566713739</v>
      </c>
      <c r="H148" s="21">
        <f t="shared" si="117"/>
        <v>5.9450170871862769</v>
      </c>
      <c r="K148" s="8" t="s">
        <v>60</v>
      </c>
      <c r="L148" s="21">
        <f t="shared" si="110"/>
        <v>99.341971951400595</v>
      </c>
      <c r="M148" s="21">
        <f t="shared" si="111"/>
        <v>99.096107719867874</v>
      </c>
      <c r="N148" s="21">
        <f t="shared" si="112"/>
        <v>98.499278450574337</v>
      </c>
      <c r="O148" s="21">
        <f t="shared" si="113"/>
        <v>97.112214234871971</v>
      </c>
      <c r="P148" s="21">
        <f t="shared" si="114"/>
        <v>95.734137843328625</v>
      </c>
      <c r="Q148" s="21">
        <f t="shared" si="115"/>
        <v>94.054982912813728</v>
      </c>
      <c r="S148" s="11"/>
      <c r="T148" s="8" t="s">
        <v>60</v>
      </c>
      <c r="U148" s="9">
        <f>SUM(U128:U147)</f>
        <v>59816673</v>
      </c>
      <c r="V148" s="9">
        <f t="shared" ref="V148:Z148" si="118">SUM(V128:V147)</f>
        <v>59641488</v>
      </c>
      <c r="W148" s="9">
        <f t="shared" si="118"/>
        <v>59236213</v>
      </c>
      <c r="X148" s="9">
        <f t="shared" si="118"/>
        <v>59030133</v>
      </c>
      <c r="Y148" s="9">
        <f t="shared" si="118"/>
        <v>58997201</v>
      </c>
      <c r="Z148" s="9">
        <f t="shared" si="118"/>
        <v>58989749</v>
      </c>
    </row>
    <row r="151" spans="2:26" x14ac:dyDescent="0.25">
      <c r="B151" s="24" t="s">
        <v>72</v>
      </c>
      <c r="C151" s="24"/>
      <c r="D151" s="24"/>
      <c r="E151" s="24"/>
      <c r="F151" s="24"/>
      <c r="G151" s="24"/>
      <c r="H151" s="24"/>
      <c r="K151" s="24" t="s">
        <v>123</v>
      </c>
      <c r="L151" s="24"/>
      <c r="M151" s="24"/>
      <c r="N151" s="24"/>
      <c r="O151" s="24"/>
      <c r="P151" s="24"/>
      <c r="Q151" s="24"/>
    </row>
    <row r="152" spans="2:26" x14ac:dyDescent="0.25">
      <c r="B152" s="6" t="s">
        <v>53</v>
      </c>
      <c r="C152" s="6">
        <v>2018</v>
      </c>
      <c r="D152" s="6">
        <v>2019</v>
      </c>
      <c r="E152" s="6">
        <v>2020</v>
      </c>
      <c r="F152" s="6">
        <v>2021</v>
      </c>
      <c r="G152" s="6">
        <v>2022</v>
      </c>
      <c r="H152" s="6">
        <v>2023</v>
      </c>
      <c r="K152" s="6" t="s">
        <v>53</v>
      </c>
      <c r="L152" s="6">
        <v>2018</v>
      </c>
      <c r="M152" s="6">
        <v>2019</v>
      </c>
      <c r="N152" s="6">
        <v>2020</v>
      </c>
      <c r="O152" s="6">
        <v>2021</v>
      </c>
      <c r="P152" s="6">
        <v>2022</v>
      </c>
      <c r="Q152" s="6">
        <v>2023</v>
      </c>
    </row>
    <row r="153" spans="2:26" x14ac:dyDescent="0.25">
      <c r="B153" s="4" t="s">
        <v>29</v>
      </c>
      <c r="C153" s="11"/>
      <c r="D153" s="11">
        <f t="shared" ref="D153:H162" si="119">D78/D28*100</f>
        <v>4.3979303857008469</v>
      </c>
      <c r="E153" s="11">
        <f t="shared" si="119"/>
        <v>6.0482374768089056</v>
      </c>
      <c r="F153" s="11">
        <f t="shared" si="119"/>
        <v>8.2264565775009171</v>
      </c>
      <c r="G153" s="11">
        <f t="shared" si="119"/>
        <v>8.3593003448419125</v>
      </c>
      <c r="H153" s="11">
        <f t="shared" si="119"/>
        <v>8.7688478992826813</v>
      </c>
      <c r="K153" s="4" t="s">
        <v>29</v>
      </c>
      <c r="L153" s="11"/>
      <c r="M153" s="11">
        <f t="shared" ref="M153:M173" si="120">100-D153</f>
        <v>95.602069614299154</v>
      </c>
      <c r="N153" s="11">
        <f t="shared" ref="N153:N173" si="121">100-E153</f>
        <v>93.951762523191093</v>
      </c>
      <c r="O153" s="11">
        <f t="shared" ref="O153:O173" si="122">100-F153</f>
        <v>91.773543422499088</v>
      </c>
      <c r="P153" s="11">
        <f t="shared" ref="P153:P173" si="123">100-G153</f>
        <v>91.640699655158087</v>
      </c>
      <c r="Q153" s="11">
        <f t="shared" ref="Q153:Q173" si="124">100-H153</f>
        <v>91.231152100717324</v>
      </c>
      <c r="T153" s="11"/>
      <c r="U153" s="11"/>
      <c r="V153" s="11"/>
      <c r="W153" s="11"/>
      <c r="X153" s="11"/>
      <c r="Y153" s="11"/>
      <c r="Z153" s="11"/>
    </row>
    <row r="154" spans="2:26" x14ac:dyDescent="0.25">
      <c r="B154" s="4" t="s">
        <v>30</v>
      </c>
      <c r="C154" s="11"/>
      <c r="D154" s="11">
        <f t="shared" si="119"/>
        <v>6.5</v>
      </c>
      <c r="E154" s="11">
        <f t="shared" si="119"/>
        <v>6.635318704284221</v>
      </c>
      <c r="F154" s="11">
        <f t="shared" si="119"/>
        <v>8.7201442091032</v>
      </c>
      <c r="G154" s="11">
        <f t="shared" si="119"/>
        <v>7.6451156205757433</v>
      </c>
      <c r="H154" s="11">
        <f t="shared" si="119"/>
        <v>8.0283091894282865</v>
      </c>
      <c r="K154" s="4" t="s">
        <v>30</v>
      </c>
      <c r="L154" s="11"/>
      <c r="M154" s="11">
        <f t="shared" si="120"/>
        <v>93.5</v>
      </c>
      <c r="N154" s="11">
        <f t="shared" si="121"/>
        <v>93.364681295715783</v>
      </c>
      <c r="O154" s="11">
        <f t="shared" si="122"/>
        <v>91.279855790896804</v>
      </c>
      <c r="P154" s="11">
        <f t="shared" si="123"/>
        <v>92.354884379424263</v>
      </c>
      <c r="Q154" s="11">
        <f t="shared" si="124"/>
        <v>91.971690810571715</v>
      </c>
      <c r="T154" s="11"/>
      <c r="U154" s="11"/>
      <c r="V154" s="11"/>
      <c r="W154" s="11"/>
      <c r="X154" s="11"/>
      <c r="Y154" s="11"/>
      <c r="Z154" s="11"/>
    </row>
    <row r="155" spans="2:26" x14ac:dyDescent="0.25">
      <c r="B155" s="4" t="s">
        <v>31</v>
      </c>
      <c r="C155" s="11"/>
      <c r="D155" s="11">
        <f t="shared" si="119"/>
        <v>3.865546218487395</v>
      </c>
      <c r="E155" s="11">
        <f t="shared" si="119"/>
        <v>5.1211631663974151</v>
      </c>
      <c r="F155" s="11">
        <f t="shared" si="119"/>
        <v>6.297762008733625</v>
      </c>
      <c r="G155" s="11">
        <f t="shared" si="119"/>
        <v>6.0622198553233035</v>
      </c>
      <c r="H155" s="11">
        <f t="shared" si="119"/>
        <v>6.1834536776404363</v>
      </c>
      <c r="K155" s="4" t="s">
        <v>31</v>
      </c>
      <c r="L155" s="11"/>
      <c r="M155" s="11">
        <f t="shared" si="120"/>
        <v>96.134453781512605</v>
      </c>
      <c r="N155" s="11">
        <f t="shared" si="121"/>
        <v>94.878836833602591</v>
      </c>
      <c r="O155" s="11">
        <f t="shared" si="122"/>
        <v>93.702237991266372</v>
      </c>
      <c r="P155" s="11">
        <f t="shared" si="123"/>
        <v>93.937780144676694</v>
      </c>
      <c r="Q155" s="11">
        <f t="shared" si="124"/>
        <v>93.816546322359557</v>
      </c>
      <c r="T155" s="11"/>
      <c r="U155" s="11"/>
      <c r="V155" s="11"/>
      <c r="W155" s="11"/>
      <c r="X155" s="11"/>
      <c r="Y155" s="11"/>
      <c r="Z155" s="11"/>
    </row>
    <row r="156" spans="2:26" x14ac:dyDescent="0.25">
      <c r="B156" s="4" t="s">
        <v>32</v>
      </c>
      <c r="C156" s="11"/>
      <c r="D156" s="11">
        <f t="shared" si="119"/>
        <v>6.0680311328913232</v>
      </c>
      <c r="E156" s="11">
        <f t="shared" si="119"/>
        <v>6.771793296470749</v>
      </c>
      <c r="F156" s="11">
        <f t="shared" si="119"/>
        <v>8.7947201815684153</v>
      </c>
      <c r="G156" s="11">
        <f t="shared" si="119"/>
        <v>8.6017754002403386</v>
      </c>
      <c r="H156" s="11">
        <f t="shared" si="119"/>
        <v>8.8449586776859501</v>
      </c>
      <c r="K156" s="4" t="s">
        <v>32</v>
      </c>
      <c r="L156" s="11"/>
      <c r="M156" s="11">
        <f t="shared" si="120"/>
        <v>93.931968867108679</v>
      </c>
      <c r="N156" s="11">
        <f t="shared" si="121"/>
        <v>93.228206703529253</v>
      </c>
      <c r="O156" s="11">
        <f t="shared" si="122"/>
        <v>91.205279818431592</v>
      </c>
      <c r="P156" s="11">
        <f t="shared" si="123"/>
        <v>91.398224599759658</v>
      </c>
      <c r="Q156" s="11">
        <f t="shared" si="124"/>
        <v>91.155041322314048</v>
      </c>
      <c r="T156" s="11"/>
      <c r="U156" s="11"/>
      <c r="V156" s="11"/>
      <c r="W156" s="11"/>
      <c r="X156" s="11"/>
      <c r="Y156" s="11"/>
      <c r="Z156" s="11"/>
    </row>
    <row r="157" spans="2:26" x14ac:dyDescent="0.25">
      <c r="B157" s="4" t="s">
        <v>19</v>
      </c>
      <c r="C157" s="11"/>
      <c r="D157" s="11">
        <f t="shared" si="119"/>
        <v>3.7806163728639026</v>
      </c>
      <c r="E157" s="11">
        <f t="shared" si="119"/>
        <v>5.6252096277012029</v>
      </c>
      <c r="F157" s="11">
        <f t="shared" si="119"/>
        <v>7.8718185519508248</v>
      </c>
      <c r="G157" s="11">
        <f t="shared" si="119"/>
        <v>7.630307435754907</v>
      </c>
      <c r="H157" s="11">
        <f t="shared" si="119"/>
        <v>7.7905039359080526</v>
      </c>
      <c r="K157" s="4" t="s">
        <v>19</v>
      </c>
      <c r="L157" s="11"/>
      <c r="M157" s="11">
        <f t="shared" si="120"/>
        <v>96.219383627136096</v>
      </c>
      <c r="N157" s="11">
        <f t="shared" si="121"/>
        <v>94.374790372298804</v>
      </c>
      <c r="O157" s="11">
        <f t="shared" si="122"/>
        <v>92.128181448049176</v>
      </c>
      <c r="P157" s="11">
        <f t="shared" si="123"/>
        <v>92.369692564245099</v>
      </c>
      <c r="Q157" s="11">
        <f t="shared" si="124"/>
        <v>92.209496064091951</v>
      </c>
      <c r="T157" s="11"/>
      <c r="U157" s="11"/>
      <c r="V157" s="11"/>
      <c r="W157" s="11"/>
      <c r="X157" s="11"/>
      <c r="Y157" s="11"/>
      <c r="Z157" s="11"/>
    </row>
    <row r="158" spans="2:26" x14ac:dyDescent="0.25">
      <c r="B158" s="4" t="s">
        <v>20</v>
      </c>
      <c r="C158" s="11"/>
      <c r="D158" s="11">
        <f t="shared" si="119"/>
        <v>4.0586114664495874</v>
      </c>
      <c r="E158" s="11">
        <f t="shared" si="119"/>
        <v>6.6584940963933148</v>
      </c>
      <c r="F158" s="11">
        <f t="shared" si="119"/>
        <v>8.5428296438883535</v>
      </c>
      <c r="G158" s="11">
        <f t="shared" si="119"/>
        <v>8.1063854444315684</v>
      </c>
      <c r="H158" s="11">
        <f t="shared" si="119"/>
        <v>8.0162443718548602</v>
      </c>
      <c r="K158" s="4" t="s">
        <v>20</v>
      </c>
      <c r="L158" s="11"/>
      <c r="M158" s="11">
        <f t="shared" si="120"/>
        <v>95.941388533550409</v>
      </c>
      <c r="N158" s="11">
        <f t="shared" si="121"/>
        <v>93.341505903606688</v>
      </c>
      <c r="O158" s="11">
        <f t="shared" si="122"/>
        <v>91.457170356111646</v>
      </c>
      <c r="P158" s="11">
        <f t="shared" si="123"/>
        <v>91.893614555568433</v>
      </c>
      <c r="Q158" s="11">
        <f t="shared" si="124"/>
        <v>91.983755628145133</v>
      </c>
      <c r="T158" s="11"/>
      <c r="U158" s="11"/>
      <c r="V158" s="11"/>
      <c r="W158" s="11"/>
      <c r="X158" s="11"/>
      <c r="Y158" s="11"/>
      <c r="Z158" s="11"/>
    </row>
    <row r="159" spans="2:26" x14ac:dyDescent="0.25">
      <c r="B159" s="4" t="s">
        <v>6</v>
      </c>
      <c r="C159" s="11"/>
      <c r="D159" s="11">
        <f t="shared" si="119"/>
        <v>5.7037358818418769</v>
      </c>
      <c r="E159" s="11">
        <f t="shared" si="119"/>
        <v>7.8391810093842675</v>
      </c>
      <c r="F159" s="11">
        <f t="shared" si="119"/>
        <v>9.5571967218223186</v>
      </c>
      <c r="G159" s="11">
        <f t="shared" si="119"/>
        <v>9.1995589395736772</v>
      </c>
      <c r="H159" s="11">
        <f t="shared" si="119"/>
        <v>9.0842555184729772</v>
      </c>
      <c r="K159" s="4" t="s">
        <v>6</v>
      </c>
      <c r="L159" s="11"/>
      <c r="M159" s="11">
        <f t="shared" si="120"/>
        <v>94.29626411815812</v>
      </c>
      <c r="N159" s="11">
        <f t="shared" si="121"/>
        <v>92.160818990615738</v>
      </c>
      <c r="O159" s="11">
        <f t="shared" si="122"/>
        <v>90.442803278177678</v>
      </c>
      <c r="P159" s="11">
        <f t="shared" si="123"/>
        <v>90.800441060426323</v>
      </c>
      <c r="Q159" s="11">
        <f t="shared" si="124"/>
        <v>90.915744481527028</v>
      </c>
      <c r="T159" s="11"/>
      <c r="U159" s="11"/>
      <c r="V159" s="11"/>
      <c r="W159" s="11"/>
      <c r="X159" s="11"/>
      <c r="Y159" s="11"/>
      <c r="Z159" s="11"/>
    </row>
    <row r="160" spans="2:26" x14ac:dyDescent="0.25">
      <c r="B160" s="4" t="s">
        <v>25</v>
      </c>
      <c r="C160" s="11"/>
      <c r="D160" s="11">
        <f t="shared" si="119"/>
        <v>4.1454252750201235</v>
      </c>
      <c r="E160" s="11">
        <f t="shared" si="119"/>
        <v>4.8596479304016862</v>
      </c>
      <c r="F160" s="11">
        <f t="shared" si="119"/>
        <v>5.7468434565469702</v>
      </c>
      <c r="G160" s="11">
        <f t="shared" si="119"/>
        <v>5.3358953514152683</v>
      </c>
      <c r="H160" s="11">
        <f t="shared" si="119"/>
        <v>5.3540003910624456</v>
      </c>
      <c r="K160" s="4" t="s">
        <v>25</v>
      </c>
      <c r="L160" s="11"/>
      <c r="M160" s="11">
        <f t="shared" si="120"/>
        <v>95.854574724979869</v>
      </c>
      <c r="N160" s="11">
        <f t="shared" si="121"/>
        <v>95.140352069598308</v>
      </c>
      <c r="O160" s="11">
        <f t="shared" si="122"/>
        <v>94.253156543453031</v>
      </c>
      <c r="P160" s="11">
        <f t="shared" si="123"/>
        <v>94.664104648584726</v>
      </c>
      <c r="Q160" s="11">
        <f t="shared" si="124"/>
        <v>94.645999608937558</v>
      </c>
      <c r="T160" s="11"/>
      <c r="U160" s="11"/>
      <c r="V160" s="11"/>
      <c r="W160" s="11"/>
      <c r="X160" s="11"/>
      <c r="Y160" s="11"/>
      <c r="Z160" s="11"/>
    </row>
    <row r="161" spans="2:26" x14ac:dyDescent="0.25">
      <c r="B161" s="4" t="s">
        <v>26</v>
      </c>
      <c r="C161" s="11"/>
      <c r="D161" s="11">
        <f t="shared" si="119"/>
        <v>3.9295972013794338</v>
      </c>
      <c r="E161" s="11">
        <f t="shared" si="119"/>
        <v>6.6684267123419989</v>
      </c>
      <c r="F161" s="11">
        <f t="shared" si="119"/>
        <v>9.0802686603028437</v>
      </c>
      <c r="G161" s="11">
        <f t="shared" si="119"/>
        <v>8.7597934150345473</v>
      </c>
      <c r="H161" s="11">
        <f t="shared" si="119"/>
        <v>9.058085831522261</v>
      </c>
      <c r="K161" s="4" t="s">
        <v>26</v>
      </c>
      <c r="L161" s="11"/>
      <c r="M161" s="11">
        <f t="shared" si="120"/>
        <v>96.070402798620563</v>
      </c>
      <c r="N161" s="11">
        <f t="shared" si="121"/>
        <v>93.331573287658003</v>
      </c>
      <c r="O161" s="11">
        <f t="shared" si="122"/>
        <v>90.919731339697151</v>
      </c>
      <c r="P161" s="11">
        <f t="shared" si="123"/>
        <v>91.240206584965449</v>
      </c>
      <c r="Q161" s="11">
        <f t="shared" si="124"/>
        <v>90.941914168477737</v>
      </c>
      <c r="T161" s="11"/>
      <c r="U161" s="11"/>
      <c r="V161" s="11"/>
      <c r="W161" s="11"/>
      <c r="X161" s="11"/>
      <c r="Y161" s="11"/>
      <c r="Z161" s="11"/>
    </row>
    <row r="162" spans="2:26" x14ac:dyDescent="0.25">
      <c r="B162" s="4" t="s">
        <v>10</v>
      </c>
      <c r="C162" s="11"/>
      <c r="D162" s="11">
        <f t="shared" si="119"/>
        <v>4.3673012318029114</v>
      </c>
      <c r="E162" s="11">
        <f t="shared" si="119"/>
        <v>6.7451181035217873</v>
      </c>
      <c r="F162" s="11">
        <f t="shared" si="119"/>
        <v>9.5669036845507431</v>
      </c>
      <c r="G162" s="11">
        <f t="shared" si="119"/>
        <v>9.2016152109630855</v>
      </c>
      <c r="H162" s="11">
        <f t="shared" si="119"/>
        <v>9.3820551611777034</v>
      </c>
      <c r="K162" s="4" t="s">
        <v>10</v>
      </c>
      <c r="L162" s="11"/>
      <c r="M162" s="11">
        <f t="shared" si="120"/>
        <v>95.632698768197088</v>
      </c>
      <c r="N162" s="11">
        <f t="shared" si="121"/>
        <v>93.25488189647821</v>
      </c>
      <c r="O162" s="11">
        <f t="shared" si="122"/>
        <v>90.433096315449262</v>
      </c>
      <c r="P162" s="11">
        <f t="shared" si="123"/>
        <v>90.798384789036916</v>
      </c>
      <c r="Q162" s="11">
        <f t="shared" si="124"/>
        <v>90.617944838822297</v>
      </c>
      <c r="T162" s="11"/>
      <c r="U162" s="11"/>
      <c r="V162" s="11"/>
      <c r="W162" s="11"/>
      <c r="X162" s="11"/>
      <c r="Y162" s="11"/>
      <c r="Z162" s="11"/>
    </row>
    <row r="163" spans="2:26" x14ac:dyDescent="0.25">
      <c r="B163" s="4" t="s">
        <v>33</v>
      </c>
      <c r="C163" s="11"/>
      <c r="D163" s="11">
        <f t="shared" ref="D163:H172" si="125">D88/D38*100</f>
        <v>4.1044776119402986</v>
      </c>
      <c r="E163" s="11">
        <f t="shared" si="125"/>
        <v>5.2681091251175918</v>
      </c>
      <c r="F163" s="11">
        <f t="shared" si="125"/>
        <v>7.3107049608355092</v>
      </c>
      <c r="G163" s="11">
        <f t="shared" si="125"/>
        <v>8.1938325991189433</v>
      </c>
      <c r="H163" s="11">
        <f t="shared" si="125"/>
        <v>8.5428162681381572</v>
      </c>
      <c r="K163" s="4" t="s">
        <v>33</v>
      </c>
      <c r="L163" s="11"/>
      <c r="M163" s="11">
        <f t="shared" si="120"/>
        <v>95.895522388059703</v>
      </c>
      <c r="N163" s="11">
        <f t="shared" si="121"/>
        <v>94.73189087488241</v>
      </c>
      <c r="O163" s="11">
        <f t="shared" si="122"/>
        <v>92.689295039164492</v>
      </c>
      <c r="P163" s="11">
        <f t="shared" si="123"/>
        <v>91.806167400881051</v>
      </c>
      <c r="Q163" s="11">
        <f t="shared" si="124"/>
        <v>91.457183731861846</v>
      </c>
      <c r="T163" s="11"/>
      <c r="U163" s="11"/>
      <c r="V163" s="11"/>
      <c r="W163" s="11"/>
      <c r="X163" s="11"/>
      <c r="Y163" s="11"/>
      <c r="Z163" s="11"/>
    </row>
    <row r="164" spans="2:26" x14ac:dyDescent="0.25">
      <c r="B164" s="4" t="s">
        <v>21</v>
      </c>
      <c r="C164" s="11"/>
      <c r="D164" s="11">
        <f t="shared" si="125"/>
        <v>4.8656113885052585</v>
      </c>
      <c r="E164" s="11">
        <f t="shared" si="125"/>
        <v>7.6137855365504814</v>
      </c>
      <c r="F164" s="11">
        <f t="shared" si="125"/>
        <v>9.0560823965333164</v>
      </c>
      <c r="G164" s="11">
        <f t="shared" si="125"/>
        <v>7.6191596861141546</v>
      </c>
      <c r="H164" s="11">
        <f t="shared" si="125"/>
        <v>6.6458234586356513</v>
      </c>
      <c r="K164" s="4" t="s">
        <v>21</v>
      </c>
      <c r="L164" s="11"/>
      <c r="M164" s="11">
        <f t="shared" si="120"/>
        <v>95.134388611494742</v>
      </c>
      <c r="N164" s="11">
        <f t="shared" si="121"/>
        <v>92.386214463449519</v>
      </c>
      <c r="O164" s="11">
        <f t="shared" si="122"/>
        <v>90.943917603466687</v>
      </c>
      <c r="P164" s="11">
        <f t="shared" si="123"/>
        <v>92.380840313885841</v>
      </c>
      <c r="Q164" s="11">
        <f t="shared" si="124"/>
        <v>93.354176541364353</v>
      </c>
      <c r="T164" s="11"/>
      <c r="U164" s="11"/>
      <c r="V164" s="11"/>
      <c r="W164" s="11"/>
      <c r="X164" s="11"/>
      <c r="Y164" s="11"/>
      <c r="Z164" s="11"/>
    </row>
    <row r="165" spans="2:26" x14ac:dyDescent="0.25">
      <c r="B165" s="4" t="s">
        <v>34</v>
      </c>
      <c r="C165" s="11"/>
      <c r="D165" s="11">
        <f t="shared" si="125"/>
        <v>4.593789876648235</v>
      </c>
      <c r="E165" s="11">
        <f t="shared" si="125"/>
        <v>5.6288032454361057</v>
      </c>
      <c r="F165" s="11">
        <f t="shared" si="125"/>
        <v>7.7292561648005949</v>
      </c>
      <c r="G165" s="11">
        <f t="shared" si="125"/>
        <v>7.4009216589861744</v>
      </c>
      <c r="H165" s="11">
        <f t="shared" si="125"/>
        <v>7.6722210435265126</v>
      </c>
      <c r="K165" s="4" t="s">
        <v>34</v>
      </c>
      <c r="L165" s="11"/>
      <c r="M165" s="11">
        <f t="shared" si="120"/>
        <v>95.406210123351769</v>
      </c>
      <c r="N165" s="11">
        <f t="shared" si="121"/>
        <v>94.371196754563897</v>
      </c>
      <c r="O165" s="11">
        <f t="shared" si="122"/>
        <v>92.270743835199411</v>
      </c>
      <c r="P165" s="11">
        <f t="shared" si="123"/>
        <v>92.599078341013822</v>
      </c>
      <c r="Q165" s="11">
        <f t="shared" si="124"/>
        <v>92.32777895647348</v>
      </c>
      <c r="T165" s="11"/>
      <c r="U165" s="11"/>
      <c r="V165" s="11"/>
      <c r="W165" s="11"/>
      <c r="X165" s="11"/>
      <c r="Y165" s="11"/>
      <c r="Z165" s="11"/>
    </row>
    <row r="166" spans="2:26" x14ac:dyDescent="0.25">
      <c r="B166" s="4" t="s">
        <v>14</v>
      </c>
      <c r="C166" s="11"/>
      <c r="D166" s="11">
        <f t="shared" si="125"/>
        <v>6.2055432916360074</v>
      </c>
      <c r="E166" s="11">
        <f t="shared" si="125"/>
        <v>9.5114006514657987</v>
      </c>
      <c r="F166" s="11">
        <f t="shared" si="125"/>
        <v>10.176691497876009</v>
      </c>
      <c r="G166" s="11">
        <f t="shared" si="125"/>
        <v>9.432189542483659</v>
      </c>
      <c r="H166" s="11">
        <f t="shared" si="125"/>
        <v>8.7091712193420907</v>
      </c>
      <c r="K166" s="4" t="s">
        <v>14</v>
      </c>
      <c r="L166" s="11"/>
      <c r="M166" s="11">
        <f t="shared" si="120"/>
        <v>93.794456708363995</v>
      </c>
      <c r="N166" s="11">
        <f t="shared" si="121"/>
        <v>90.488599348534194</v>
      </c>
      <c r="O166" s="11">
        <f t="shared" si="122"/>
        <v>89.823308502123993</v>
      </c>
      <c r="P166" s="11">
        <f t="shared" si="123"/>
        <v>90.567810457516345</v>
      </c>
      <c r="Q166" s="11">
        <f t="shared" si="124"/>
        <v>91.290828780657904</v>
      </c>
      <c r="T166" s="11"/>
      <c r="U166" s="11"/>
      <c r="V166" s="11"/>
      <c r="W166" s="11"/>
      <c r="X166" s="11"/>
      <c r="Y166" s="11"/>
      <c r="Z166" s="11"/>
    </row>
    <row r="167" spans="2:26" x14ac:dyDescent="0.25">
      <c r="B167" s="4" t="s">
        <v>15</v>
      </c>
      <c r="C167" s="11"/>
      <c r="D167" s="11">
        <f t="shared" si="125"/>
        <v>5.3684724255734508</v>
      </c>
      <c r="E167" s="11">
        <f t="shared" si="125"/>
        <v>6.3990797917423414</v>
      </c>
      <c r="F167" s="11">
        <f t="shared" si="125"/>
        <v>8.301158301158301</v>
      </c>
      <c r="G167" s="11">
        <f t="shared" si="125"/>
        <v>8.3623997209626797</v>
      </c>
      <c r="H167" s="11">
        <f t="shared" si="125"/>
        <v>8.496756164518473</v>
      </c>
      <c r="K167" s="4" t="s">
        <v>15</v>
      </c>
      <c r="L167" s="11"/>
      <c r="M167" s="11">
        <f t="shared" si="120"/>
        <v>94.631527574426542</v>
      </c>
      <c r="N167" s="11">
        <f t="shared" si="121"/>
        <v>93.600920208257662</v>
      </c>
      <c r="O167" s="11">
        <f t="shared" si="122"/>
        <v>91.698841698841704</v>
      </c>
      <c r="P167" s="11">
        <f t="shared" si="123"/>
        <v>91.637600279037315</v>
      </c>
      <c r="Q167" s="11">
        <f t="shared" si="124"/>
        <v>91.503243835481527</v>
      </c>
      <c r="T167" s="11"/>
      <c r="U167" s="11"/>
      <c r="V167" s="11"/>
      <c r="W167" s="11"/>
      <c r="X167" s="11"/>
      <c r="Y167" s="11"/>
      <c r="Z167" s="11"/>
    </row>
    <row r="168" spans="2:26" x14ac:dyDescent="0.25">
      <c r="B168" s="4" t="s">
        <v>11</v>
      </c>
      <c r="C168" s="11"/>
      <c r="D168" s="11">
        <f t="shared" si="125"/>
        <v>13.07177389364076</v>
      </c>
      <c r="E168" s="11">
        <f t="shared" si="125"/>
        <v>13.683931646575706</v>
      </c>
      <c r="F168" s="11">
        <f t="shared" si="125"/>
        <v>11.106872655604299</v>
      </c>
      <c r="G168" s="11">
        <f t="shared" si="125"/>
        <v>9.9009454620398287</v>
      </c>
      <c r="H168" s="11">
        <f t="shared" si="125"/>
        <v>8.9900143860539909</v>
      </c>
      <c r="K168" s="4" t="s">
        <v>11</v>
      </c>
      <c r="L168" s="11"/>
      <c r="M168" s="11">
        <f t="shared" si="120"/>
        <v>86.928226106359233</v>
      </c>
      <c r="N168" s="11">
        <f t="shared" si="121"/>
        <v>86.316068353424299</v>
      </c>
      <c r="O168" s="11">
        <f t="shared" si="122"/>
        <v>88.893127344395708</v>
      </c>
      <c r="P168" s="11">
        <f t="shared" si="123"/>
        <v>90.099054537960171</v>
      </c>
      <c r="Q168" s="11">
        <f t="shared" si="124"/>
        <v>91.009985613946014</v>
      </c>
      <c r="T168" s="11"/>
      <c r="U168" s="11"/>
      <c r="V168" s="11"/>
      <c r="W168" s="11"/>
      <c r="X168" s="11"/>
      <c r="Y168" s="11"/>
      <c r="Z168" s="11"/>
    </row>
    <row r="169" spans="2:26" x14ac:dyDescent="0.25">
      <c r="B169" s="4" t="s">
        <v>22</v>
      </c>
      <c r="C169" s="11"/>
      <c r="D169" s="11">
        <f t="shared" si="125"/>
        <v>33.185343041496481</v>
      </c>
      <c r="E169" s="11">
        <f t="shared" si="125"/>
        <v>43.682081941269566</v>
      </c>
      <c r="F169" s="11">
        <f t="shared" si="125"/>
        <v>23.642107615574496</v>
      </c>
      <c r="G169" s="11">
        <f t="shared" si="125"/>
        <v>16.164402942840976</v>
      </c>
      <c r="H169" s="11">
        <f t="shared" si="125"/>
        <v>14.866848831937981</v>
      </c>
      <c r="K169" s="4" t="s">
        <v>22</v>
      </c>
      <c r="L169" s="11"/>
      <c r="M169" s="11">
        <f t="shared" si="120"/>
        <v>66.814656958503519</v>
      </c>
      <c r="N169" s="11">
        <f t="shared" si="121"/>
        <v>56.317918058730434</v>
      </c>
      <c r="O169" s="11">
        <f t="shared" si="122"/>
        <v>76.357892384425497</v>
      </c>
      <c r="P169" s="11">
        <f t="shared" si="123"/>
        <v>83.835597057159021</v>
      </c>
      <c r="Q169" s="11">
        <f t="shared" si="124"/>
        <v>85.133151168062014</v>
      </c>
      <c r="T169" s="11"/>
      <c r="U169" s="11"/>
      <c r="V169" s="11"/>
      <c r="W169" s="11"/>
      <c r="X169" s="11"/>
      <c r="Y169" s="11"/>
      <c r="Z169" s="11"/>
    </row>
    <row r="170" spans="2:26" x14ac:dyDescent="0.25">
      <c r="B170" s="4" t="s">
        <v>12</v>
      </c>
      <c r="C170" s="11"/>
      <c r="D170" s="11">
        <f t="shared" si="125"/>
        <v>4.7298979337814284</v>
      </c>
      <c r="E170" s="11">
        <f t="shared" si="125"/>
        <v>6.0459324847814058</v>
      </c>
      <c r="F170" s="11">
        <f t="shared" si="125"/>
        <v>8.3199264536888062</v>
      </c>
      <c r="G170" s="11">
        <f t="shared" si="125"/>
        <v>8.4497169048260989</v>
      </c>
      <c r="H170" s="11">
        <f t="shared" si="125"/>
        <v>8.3972499304534427</v>
      </c>
      <c r="K170" s="4" t="s">
        <v>12</v>
      </c>
      <c r="L170" s="11"/>
      <c r="M170" s="11">
        <f t="shared" si="120"/>
        <v>95.27010206621857</v>
      </c>
      <c r="N170" s="11">
        <f t="shared" si="121"/>
        <v>93.954067515218597</v>
      </c>
      <c r="O170" s="11">
        <f t="shared" si="122"/>
        <v>91.680073546311192</v>
      </c>
      <c r="P170" s="11">
        <f t="shared" si="123"/>
        <v>91.550283095173896</v>
      </c>
      <c r="Q170" s="11">
        <f t="shared" si="124"/>
        <v>91.602750069546559</v>
      </c>
      <c r="T170" s="11"/>
      <c r="U170" s="11"/>
      <c r="V170" s="11"/>
      <c r="W170" s="11"/>
      <c r="X170" s="11"/>
      <c r="Y170" s="11"/>
      <c r="Z170" s="11"/>
    </row>
    <row r="171" spans="2:26" x14ac:dyDescent="0.25">
      <c r="B171" s="4" t="s">
        <v>27</v>
      </c>
      <c r="C171" s="11"/>
      <c r="D171" s="11">
        <f t="shared" si="125"/>
        <v>5.096525096525097</v>
      </c>
      <c r="E171" s="11">
        <f t="shared" si="125"/>
        <v>7.2529982866933187</v>
      </c>
      <c r="F171" s="11">
        <f t="shared" si="125"/>
        <v>7.5450864924549137</v>
      </c>
      <c r="G171" s="11">
        <f t="shared" si="125"/>
        <v>5.9364473989057407</v>
      </c>
      <c r="H171" s="11">
        <f t="shared" si="125"/>
        <v>6.4801551775589372</v>
      </c>
      <c r="K171" s="4" t="s">
        <v>27</v>
      </c>
      <c r="L171" s="11"/>
      <c r="M171" s="11">
        <f t="shared" si="120"/>
        <v>94.903474903474901</v>
      </c>
      <c r="N171" s="11">
        <f t="shared" si="121"/>
        <v>92.747001713306688</v>
      </c>
      <c r="O171" s="11">
        <f t="shared" si="122"/>
        <v>92.454913507545086</v>
      </c>
      <c r="P171" s="11">
        <f t="shared" si="123"/>
        <v>94.063552601094258</v>
      </c>
      <c r="Q171" s="11">
        <f t="shared" si="124"/>
        <v>93.519844822441058</v>
      </c>
      <c r="T171" s="11"/>
      <c r="U171" s="11"/>
      <c r="V171" s="11"/>
      <c r="W171" s="11"/>
      <c r="X171" s="11"/>
      <c r="Y171" s="11"/>
      <c r="Z171" s="11"/>
    </row>
    <row r="172" spans="2:26" x14ac:dyDescent="0.25">
      <c r="B172" s="4" t="s">
        <v>23</v>
      </c>
      <c r="C172" s="11"/>
      <c r="D172" s="11">
        <f t="shared" si="125"/>
        <v>4.4478791001202129</v>
      </c>
      <c r="E172" s="11">
        <f t="shared" si="125"/>
        <v>6.4826341341964397</v>
      </c>
      <c r="F172" s="11">
        <f t="shared" si="125"/>
        <v>9.6869891070739733</v>
      </c>
      <c r="G172" s="11">
        <f t="shared" si="125"/>
        <v>9.1163483606007336</v>
      </c>
      <c r="H172" s="11">
        <f t="shared" si="125"/>
        <v>9.2089465961136554</v>
      </c>
      <c r="K172" s="4" t="s">
        <v>23</v>
      </c>
      <c r="L172" s="11"/>
      <c r="M172" s="11">
        <f t="shared" si="120"/>
        <v>95.552120899879782</v>
      </c>
      <c r="N172" s="11">
        <f t="shared" si="121"/>
        <v>93.517365865803555</v>
      </c>
      <c r="O172" s="11">
        <f t="shared" si="122"/>
        <v>90.31301089292603</v>
      </c>
      <c r="P172" s="11">
        <f t="shared" si="123"/>
        <v>90.883651639399261</v>
      </c>
      <c r="Q172" s="11">
        <f t="shared" si="124"/>
        <v>90.791053403886337</v>
      </c>
      <c r="T172" s="11"/>
      <c r="U172" s="11"/>
      <c r="V172" s="11"/>
      <c r="W172" s="11"/>
      <c r="X172" s="11"/>
      <c r="Y172" s="11"/>
      <c r="Z172" s="11"/>
    </row>
    <row r="173" spans="2:26" x14ac:dyDescent="0.25">
      <c r="B173" s="8" t="s">
        <v>60</v>
      </c>
      <c r="C173" s="9"/>
      <c r="D173" s="21">
        <f t="shared" ref="D173:H173" si="126">D98/D48*100</f>
        <v>6.3611123550221667</v>
      </c>
      <c r="E173" s="21">
        <f t="shared" si="126"/>
        <v>8.9087573660598149</v>
      </c>
      <c r="F173" s="21">
        <f t="shared" si="126"/>
        <v>10.268040447905575</v>
      </c>
      <c r="G173" s="21">
        <f t="shared" si="126"/>
        <v>9.2218053816559955</v>
      </c>
      <c r="H173" s="21">
        <f t="shared" si="126"/>
        <v>9.0290909958321581</v>
      </c>
      <c r="K173" s="8" t="s">
        <v>60</v>
      </c>
      <c r="L173" s="9"/>
      <c r="M173" s="21">
        <f t="shared" si="120"/>
        <v>93.638887644977828</v>
      </c>
      <c r="N173" s="21">
        <f t="shared" si="121"/>
        <v>91.091242633940183</v>
      </c>
      <c r="O173" s="21">
        <f t="shared" si="122"/>
        <v>89.731959552094423</v>
      </c>
      <c r="P173" s="21">
        <f t="shared" si="123"/>
        <v>90.778194618344003</v>
      </c>
      <c r="Q173" s="21">
        <f t="shared" si="124"/>
        <v>90.970909004167837</v>
      </c>
      <c r="T173" s="11"/>
      <c r="U173" s="11"/>
      <c r="V173" s="11"/>
      <c r="W173" s="11"/>
      <c r="X173" s="11"/>
      <c r="Y173" s="11"/>
      <c r="Z173" s="11"/>
    </row>
    <row r="176" spans="2:26" x14ac:dyDescent="0.25">
      <c r="B176" s="20" t="s">
        <v>131</v>
      </c>
      <c r="I176" s="20" t="s">
        <v>125</v>
      </c>
      <c r="N176" s="20" t="s">
        <v>69</v>
      </c>
    </row>
    <row r="177" spans="2:17" x14ac:dyDescent="0.25">
      <c r="B177" s="6" t="s">
        <v>35</v>
      </c>
      <c r="C177" s="6">
        <v>2019</v>
      </c>
      <c r="D177" s="6">
        <v>2020</v>
      </c>
      <c r="E177" s="6">
        <v>2021</v>
      </c>
      <c r="F177" s="6">
        <v>2022</v>
      </c>
      <c r="G177" s="6">
        <v>2023</v>
      </c>
      <c r="I177" s="10">
        <v>2020</v>
      </c>
      <c r="J177" s="10">
        <v>2021</v>
      </c>
      <c r="K177" s="10">
        <v>2022</v>
      </c>
      <c r="L177" s="10">
        <v>2023</v>
      </c>
      <c r="N177" s="10">
        <v>2020</v>
      </c>
      <c r="O177" s="10">
        <v>2021</v>
      </c>
      <c r="P177" s="10">
        <v>2022</v>
      </c>
      <c r="Q177" s="10">
        <v>2023</v>
      </c>
    </row>
    <row r="178" spans="2:17" x14ac:dyDescent="0.25">
      <c r="B178" s="4" t="s">
        <v>5</v>
      </c>
      <c r="C178">
        <v>77820</v>
      </c>
      <c r="D178">
        <v>130547</v>
      </c>
      <c r="E178">
        <v>257449</v>
      </c>
      <c r="F178">
        <v>396621</v>
      </c>
      <c r="G178">
        <v>577732</v>
      </c>
      <c r="I178">
        <f>D178-C178</f>
        <v>52727</v>
      </c>
      <c r="J178">
        <f t="shared" ref="J178:L178" si="127">E178-D178</f>
        <v>126902</v>
      </c>
      <c r="K178">
        <f t="shared" si="127"/>
        <v>139172</v>
      </c>
      <c r="L178">
        <f t="shared" si="127"/>
        <v>181111</v>
      </c>
      <c r="N178" s="11">
        <f>I178/C178*100</f>
        <v>67.755075815985606</v>
      </c>
      <c r="O178" s="11">
        <f t="shared" ref="O178:Q178" si="128">J178/D178*100</f>
        <v>97.207902134863318</v>
      </c>
      <c r="P178" s="11">
        <f t="shared" si="128"/>
        <v>54.058085290678925</v>
      </c>
      <c r="Q178" s="11">
        <f t="shared" si="128"/>
        <v>45.663492351640485</v>
      </c>
    </row>
    <row r="179" spans="2:17" x14ac:dyDescent="0.25">
      <c r="B179" s="4" t="s">
        <v>13</v>
      </c>
      <c r="C179">
        <v>12273</v>
      </c>
      <c r="D179">
        <v>24193</v>
      </c>
      <c r="E179">
        <v>53539</v>
      </c>
      <c r="F179">
        <v>81820</v>
      </c>
      <c r="G179">
        <v>115643</v>
      </c>
      <c r="I179">
        <f t="shared" ref="I179:I183" si="129">D179-C179</f>
        <v>11920</v>
      </c>
      <c r="J179">
        <f t="shared" ref="J179:J183" si="130">E179-D179</f>
        <v>29346</v>
      </c>
      <c r="K179">
        <f t="shared" ref="K179:K183" si="131">F179-E179</f>
        <v>28281</v>
      </c>
      <c r="L179">
        <f t="shared" ref="L179:L183" si="132">G179-F179</f>
        <v>33823</v>
      </c>
      <c r="N179" s="11">
        <f t="shared" ref="N179:N183" si="133">I179/C179*100</f>
        <v>97.123767619978821</v>
      </c>
      <c r="O179" s="11">
        <f t="shared" ref="O179:O183" si="134">J179/D179*100</f>
        <v>121.29954945645434</v>
      </c>
      <c r="P179" s="11">
        <f t="shared" ref="P179:P183" si="135">K179/E179*100</f>
        <v>52.823175628980742</v>
      </c>
      <c r="Q179" s="11">
        <f t="shared" ref="Q179:Q183" si="136">L179/F179*100</f>
        <v>41.338303593253485</v>
      </c>
    </row>
    <row r="180" spans="2:17" x14ac:dyDescent="0.25">
      <c r="B180" s="4" t="s">
        <v>18</v>
      </c>
      <c r="C180">
        <v>107040</v>
      </c>
      <c r="D180">
        <v>170809</v>
      </c>
      <c r="E180">
        <v>333997</v>
      </c>
      <c r="F180">
        <v>493488</v>
      </c>
      <c r="G180">
        <v>688612</v>
      </c>
      <c r="I180">
        <f t="shared" si="129"/>
        <v>63769</v>
      </c>
      <c r="J180">
        <f t="shared" si="130"/>
        <v>163188</v>
      </c>
      <c r="K180">
        <f t="shared" si="131"/>
        <v>159491</v>
      </c>
      <c r="L180">
        <f t="shared" si="132"/>
        <v>195124</v>
      </c>
      <c r="N180" s="11">
        <f t="shared" si="133"/>
        <v>59.574925261584454</v>
      </c>
      <c r="O180" s="11">
        <f t="shared" si="134"/>
        <v>95.538291307835067</v>
      </c>
      <c r="P180" s="11">
        <f t="shared" si="135"/>
        <v>47.752225319389098</v>
      </c>
      <c r="Q180" s="11">
        <f t="shared" si="136"/>
        <v>39.539765911227832</v>
      </c>
    </row>
    <row r="181" spans="2:17" x14ac:dyDescent="0.25">
      <c r="B181" s="4" t="s">
        <v>24</v>
      </c>
      <c r="C181">
        <v>137609</v>
      </c>
      <c r="D181">
        <v>224553</v>
      </c>
      <c r="E181">
        <v>403728</v>
      </c>
      <c r="F181">
        <v>591464</v>
      </c>
      <c r="G181">
        <v>831814</v>
      </c>
      <c r="I181">
        <f t="shared" si="129"/>
        <v>86944</v>
      </c>
      <c r="J181">
        <f t="shared" si="130"/>
        <v>179175</v>
      </c>
      <c r="K181">
        <f t="shared" si="131"/>
        <v>187736</v>
      </c>
      <c r="L181">
        <f t="shared" si="132"/>
        <v>240350</v>
      </c>
      <c r="N181" s="11">
        <f t="shared" si="133"/>
        <v>63.181913973649984</v>
      </c>
      <c r="O181" s="11">
        <f t="shared" si="134"/>
        <v>79.791853148254532</v>
      </c>
      <c r="P181" s="11">
        <f t="shared" si="135"/>
        <v>46.5006142749574</v>
      </c>
      <c r="Q181" s="11">
        <f t="shared" si="136"/>
        <v>40.636454627838717</v>
      </c>
    </row>
    <row r="182" spans="2:17" x14ac:dyDescent="0.25">
      <c r="B182" s="4" t="s">
        <v>28</v>
      </c>
      <c r="C182">
        <v>22554</v>
      </c>
      <c r="D182">
        <v>45705</v>
      </c>
      <c r="E182">
        <v>100815</v>
      </c>
      <c r="F182">
        <v>151358</v>
      </c>
      <c r="G182">
        <v>217673</v>
      </c>
      <c r="I182">
        <f t="shared" si="129"/>
        <v>23151</v>
      </c>
      <c r="J182">
        <f t="shared" si="130"/>
        <v>55110</v>
      </c>
      <c r="K182">
        <f t="shared" si="131"/>
        <v>50543</v>
      </c>
      <c r="L182">
        <f t="shared" si="132"/>
        <v>66315</v>
      </c>
      <c r="N182" s="11">
        <f t="shared" si="133"/>
        <v>102.64698057994148</v>
      </c>
      <c r="O182" s="11">
        <f t="shared" si="134"/>
        <v>120.57761732851986</v>
      </c>
      <c r="P182" s="11">
        <f t="shared" si="135"/>
        <v>50.13440460248971</v>
      </c>
      <c r="Q182" s="11">
        <f t="shared" si="136"/>
        <v>43.813343199566589</v>
      </c>
    </row>
    <row r="183" spans="2:17" x14ac:dyDescent="0.25">
      <c r="B183" s="8" t="s">
        <v>60</v>
      </c>
      <c r="C183" s="9">
        <v>357296</v>
      </c>
      <c r="D183" s="9">
        <v>595807</v>
      </c>
      <c r="E183" s="9">
        <v>1149528</v>
      </c>
      <c r="F183" s="9">
        <v>1714751</v>
      </c>
      <c r="G183" s="9">
        <v>2431474</v>
      </c>
      <c r="I183" s="9">
        <f t="shared" si="129"/>
        <v>238511</v>
      </c>
      <c r="J183" s="9">
        <f t="shared" si="130"/>
        <v>553721</v>
      </c>
      <c r="K183" s="9">
        <f t="shared" si="131"/>
        <v>565223</v>
      </c>
      <c r="L183" s="9">
        <f t="shared" si="132"/>
        <v>716723</v>
      </c>
      <c r="N183" s="21">
        <f t="shared" si="133"/>
        <v>66.754455689400388</v>
      </c>
      <c r="O183" s="21">
        <f t="shared" si="134"/>
        <v>92.93630319885466</v>
      </c>
      <c r="P183" s="21">
        <f t="shared" si="135"/>
        <v>49.170007168159451</v>
      </c>
      <c r="Q183" s="21">
        <f t="shared" si="136"/>
        <v>41.797497129320817</v>
      </c>
    </row>
  </sheetData>
  <mergeCells count="9">
    <mergeCell ref="J126:P126"/>
    <mergeCell ref="B151:H151"/>
    <mergeCell ref="K151:Q151"/>
    <mergeCell ref="B1:H1"/>
    <mergeCell ref="B26:H26"/>
    <mergeCell ref="B51:H51"/>
    <mergeCell ref="B76:H76"/>
    <mergeCell ref="B101:H101"/>
    <mergeCell ref="B126:H126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1A58-3C5C-4825-92E6-4BB63DD27C2A}">
  <sheetPr>
    <tabColor rgb="FF00B0F0"/>
  </sheetPr>
  <dimension ref="A1:D106"/>
  <sheetViews>
    <sheetView workbookViewId="0">
      <selection sqref="A1:D106"/>
    </sheetView>
  </sheetViews>
  <sheetFormatPr defaultColWidth="9.140625" defaultRowHeight="12.75" x14ac:dyDescent="0.2"/>
  <cols>
    <col min="1" max="2" width="29.140625" style="2" customWidth="1"/>
    <col min="3" max="16384" width="9.140625" style="2"/>
  </cols>
  <sheetData>
    <row r="1" spans="1:4" x14ac:dyDescent="0.2">
      <c r="A1" s="2" t="s">
        <v>35</v>
      </c>
      <c r="B1" s="2" t="s">
        <v>127</v>
      </c>
      <c r="C1" s="2" t="s">
        <v>36</v>
      </c>
      <c r="D1" s="2" t="s">
        <v>126</v>
      </c>
    </row>
    <row r="2" spans="1:4" ht="15" x14ac:dyDescent="0.25">
      <c r="A2" s="13" t="s">
        <v>29</v>
      </c>
      <c r="B2" s="13" t="str">
        <f>VLOOKUP(A2,'Regione-AreaG'!$A$2:$B$22,2,FALSE)</f>
        <v>SUD</v>
      </c>
      <c r="C2" s="2">
        <v>2019</v>
      </c>
      <c r="D2" s="18">
        <v>1300645</v>
      </c>
    </row>
    <row r="3" spans="1:4" ht="15" x14ac:dyDescent="0.25">
      <c r="A3" s="13" t="s">
        <v>30</v>
      </c>
      <c r="B3" s="13" t="str">
        <f>VLOOKUP(A3,'Regione-AreaG'!$A$2:$B$22,2,FALSE)</f>
        <v>SUD</v>
      </c>
      <c r="C3" s="2">
        <v>2019</v>
      </c>
      <c r="D3" s="18">
        <v>558587</v>
      </c>
    </row>
    <row r="4" spans="1:4" ht="15" x14ac:dyDescent="0.25">
      <c r="A4" s="13" t="s">
        <v>31</v>
      </c>
      <c r="B4" s="13" t="str">
        <f>VLOOKUP(A4,'Regione-AreaG'!$A$2:$B$22,2,FALSE)</f>
        <v>SUD</v>
      </c>
      <c r="C4" s="2">
        <v>2019</v>
      </c>
      <c r="D4" s="18">
        <v>1912021</v>
      </c>
    </row>
    <row r="5" spans="1:4" ht="15" x14ac:dyDescent="0.25">
      <c r="A5" s="13" t="s">
        <v>32</v>
      </c>
      <c r="B5" s="13" t="str">
        <f>VLOOKUP(A5,'Regione-AreaG'!$A$2:$B$22,2,FALSE)</f>
        <v>SUD</v>
      </c>
      <c r="C5" s="2">
        <v>2019</v>
      </c>
      <c r="D5" s="18">
        <v>5740291</v>
      </c>
    </row>
    <row r="6" spans="1:4" ht="15" x14ac:dyDescent="0.25">
      <c r="A6" s="13" t="s">
        <v>19</v>
      </c>
      <c r="B6" s="13" t="str">
        <f>VLOOKUP(A6,'Regione-AreaG'!$A$2:$B$22,2,FALSE)</f>
        <v>NORD-EST</v>
      </c>
      <c r="C6" s="2">
        <v>2019</v>
      </c>
      <c r="D6" s="18">
        <v>4459453</v>
      </c>
    </row>
    <row r="7" spans="1:4" ht="15" x14ac:dyDescent="0.25">
      <c r="A7" s="13" t="s">
        <v>20</v>
      </c>
      <c r="B7" s="13" t="str">
        <f>VLOOKUP(A7,'Regione-AreaG'!$A$2:$B$22,2,FALSE)</f>
        <v>NORD-EST</v>
      </c>
      <c r="C7" s="2">
        <v>2019</v>
      </c>
      <c r="D7" s="18">
        <v>1210414</v>
      </c>
    </row>
    <row r="8" spans="1:4" ht="15" x14ac:dyDescent="0.25">
      <c r="A8" s="13" t="s">
        <v>6</v>
      </c>
      <c r="B8" s="13" t="str">
        <f>VLOOKUP(A8,'Regione-AreaG'!$A$2:$B$22,2,FALSE)</f>
        <v>CENTRO</v>
      </c>
      <c r="C8" s="2">
        <v>2019</v>
      </c>
      <c r="D8" s="18">
        <v>5773076</v>
      </c>
    </row>
    <row r="9" spans="1:4" ht="15" x14ac:dyDescent="0.25">
      <c r="A9" s="13" t="s">
        <v>25</v>
      </c>
      <c r="B9" s="13" t="str">
        <f>VLOOKUP(A9,'Regione-AreaG'!$A$2:$B$22,2,FALSE)</f>
        <v>NORD-OVEST</v>
      </c>
      <c r="C9" s="2">
        <v>2019</v>
      </c>
      <c r="D9" s="18">
        <v>1532980</v>
      </c>
    </row>
    <row r="10" spans="1:4" ht="15" x14ac:dyDescent="0.25">
      <c r="A10" s="13" t="s">
        <v>26</v>
      </c>
      <c r="B10" s="13" t="str">
        <f>VLOOKUP(A10,'Regione-AreaG'!$A$2:$B$22,2,FALSE)</f>
        <v>NORD-OVEST</v>
      </c>
      <c r="C10" s="2">
        <v>2019</v>
      </c>
      <c r="D10" s="18">
        <v>10010833</v>
      </c>
    </row>
    <row r="11" spans="1:4" ht="15" x14ac:dyDescent="0.25">
      <c r="A11" s="13" t="s">
        <v>10</v>
      </c>
      <c r="B11" s="13" t="str">
        <f>VLOOKUP(A11,'Regione-AreaG'!$A$2:$B$22,2,FALSE)</f>
        <v>CENTRO</v>
      </c>
      <c r="C11" s="2">
        <v>2019</v>
      </c>
      <c r="D11" s="18">
        <v>1520321</v>
      </c>
    </row>
    <row r="12" spans="1:4" ht="15" x14ac:dyDescent="0.25">
      <c r="A12" s="13" t="s">
        <v>33</v>
      </c>
      <c r="B12" s="13" t="str">
        <f>VLOOKUP(A12,'Regione-AreaG'!$A$2:$B$22,2,FALSE)</f>
        <v>SUD</v>
      </c>
      <c r="C12" s="2">
        <v>2019</v>
      </c>
      <c r="D12" s="18">
        <v>303790</v>
      </c>
    </row>
    <row r="13" spans="1:4" ht="15" x14ac:dyDescent="0.25">
      <c r="A13" s="13" t="s">
        <v>21</v>
      </c>
      <c r="B13" s="13" t="str">
        <f>VLOOKUP(A13,'Regione-AreaG'!$A$2:$B$22,2,FALSE)</f>
        <v>NORD-OVEST</v>
      </c>
      <c r="C13" s="2">
        <v>2019</v>
      </c>
      <c r="D13" s="18">
        <v>4328565</v>
      </c>
    </row>
    <row r="14" spans="1:4" ht="15" x14ac:dyDescent="0.25">
      <c r="A14" s="13" t="s">
        <v>34</v>
      </c>
      <c r="B14" s="13" t="str">
        <f>VLOOKUP(A14,'Regione-AreaG'!$A$2:$B$22,2,FALSE)</f>
        <v>SUD</v>
      </c>
      <c r="C14" s="2">
        <v>2019</v>
      </c>
      <c r="D14" s="18">
        <v>3975528</v>
      </c>
    </row>
    <row r="15" spans="1:4" ht="15" x14ac:dyDescent="0.25">
      <c r="A15" s="13" t="s">
        <v>14</v>
      </c>
      <c r="B15" s="13" t="str">
        <f>VLOOKUP(A15,'Regione-AreaG'!$A$2:$B$22,2,FALSE)</f>
        <v>ISOLE</v>
      </c>
      <c r="C15" s="2">
        <v>2019</v>
      </c>
      <c r="D15" s="18">
        <v>1622257</v>
      </c>
    </row>
    <row r="16" spans="1:4" ht="15" x14ac:dyDescent="0.25">
      <c r="A16" s="13" t="s">
        <v>15</v>
      </c>
      <c r="B16" s="13" t="str">
        <f>VLOOKUP(A16,'Regione-AreaG'!$A$2:$B$22,2,FALSE)</f>
        <v>ISOLE</v>
      </c>
      <c r="C16" s="2">
        <v>2019</v>
      </c>
      <c r="D16" s="18">
        <v>4908548</v>
      </c>
    </row>
    <row r="17" spans="1:4" ht="15" x14ac:dyDescent="0.25">
      <c r="A17" s="13" t="s">
        <v>11</v>
      </c>
      <c r="B17" s="13" t="str">
        <f>VLOOKUP(A17,'Regione-AreaG'!$A$2:$B$22,2,FALSE)</f>
        <v>CENTRO</v>
      </c>
      <c r="C17" s="2">
        <v>2019</v>
      </c>
      <c r="D17" s="18">
        <v>3701343</v>
      </c>
    </row>
    <row r="18" spans="1:4" ht="15" x14ac:dyDescent="0.25">
      <c r="A18" s="13" t="s">
        <v>22</v>
      </c>
      <c r="B18" s="13" t="str">
        <f>VLOOKUP(A18,'Regione-AreaG'!$A$2:$B$22,2,FALSE)</f>
        <v>NORD-EST</v>
      </c>
      <c r="C18" s="2">
        <v>2019</v>
      </c>
      <c r="D18" s="18">
        <v>1074034</v>
      </c>
    </row>
    <row r="19" spans="1:4" ht="15" x14ac:dyDescent="0.25">
      <c r="A19" s="13" t="s">
        <v>12</v>
      </c>
      <c r="B19" s="13" t="str">
        <f>VLOOKUP(A19,'Regione-AreaG'!$A$2:$B$22,2,FALSE)</f>
        <v>CENTRO</v>
      </c>
      <c r="C19" s="2">
        <v>2019</v>
      </c>
      <c r="D19" s="18">
        <v>873744</v>
      </c>
    </row>
    <row r="20" spans="1:4" ht="15" x14ac:dyDescent="0.25">
      <c r="A20" s="13" t="s">
        <v>27</v>
      </c>
      <c r="B20" s="13" t="str">
        <f>VLOOKUP(A20,'Regione-AreaG'!$A$2:$B$22,2,FALSE)</f>
        <v>NORD-OVEST</v>
      </c>
      <c r="C20" s="2">
        <v>2019</v>
      </c>
      <c r="D20" s="18">
        <v>125653</v>
      </c>
    </row>
    <row r="21" spans="1:4" ht="15" x14ac:dyDescent="0.25">
      <c r="A21" s="13" t="s">
        <v>23</v>
      </c>
      <c r="B21" s="13" t="str">
        <f>VLOOKUP(A21,'Regione-AreaG'!$A$2:$B$22,2,FALSE)</f>
        <v>NORD-EST</v>
      </c>
      <c r="C21" s="2">
        <v>2019</v>
      </c>
      <c r="D21" s="18">
        <v>4884590</v>
      </c>
    </row>
    <row r="22" spans="1:4" ht="15" x14ac:dyDescent="0.25">
      <c r="A22" s="13" t="s">
        <v>60</v>
      </c>
      <c r="B22" s="13" t="e">
        <f>VLOOKUP(A22,'Regione-AreaG'!$A$2:$B$22,2,FALSE)</f>
        <v>#N/A</v>
      </c>
      <c r="C22" s="2">
        <v>2019</v>
      </c>
      <c r="D22" s="12">
        <f>SUM(D2:D21)</f>
        <v>59816673</v>
      </c>
    </row>
    <row r="23" spans="1:4" ht="15" x14ac:dyDescent="0.25">
      <c r="A23" s="13" t="s">
        <v>29</v>
      </c>
      <c r="B23" s="13" t="str">
        <f>VLOOKUP(A23,'Regione-AreaG'!$A$2:$B$22,2,FALSE)</f>
        <v>SUD</v>
      </c>
      <c r="C23" s="2">
        <v>2020</v>
      </c>
      <c r="D23" s="18">
        <v>1293941</v>
      </c>
    </row>
    <row r="24" spans="1:4" ht="15" x14ac:dyDescent="0.25">
      <c r="A24" s="13" t="s">
        <v>30</v>
      </c>
      <c r="B24" s="13" t="str">
        <f>VLOOKUP(A24,'Regione-AreaG'!$A$2:$B$22,2,FALSE)</f>
        <v>SUD</v>
      </c>
      <c r="C24" s="2">
        <v>2020</v>
      </c>
      <c r="D24" s="18">
        <v>553254</v>
      </c>
    </row>
    <row r="25" spans="1:4" ht="15" x14ac:dyDescent="0.25">
      <c r="A25" s="13" t="s">
        <v>31</v>
      </c>
      <c r="B25" s="13" t="str">
        <f>VLOOKUP(A25,'Regione-AreaG'!$A$2:$B$22,2,FALSE)</f>
        <v>SUD</v>
      </c>
      <c r="C25" s="2">
        <v>2020</v>
      </c>
      <c r="D25" s="18">
        <v>1894110</v>
      </c>
    </row>
    <row r="26" spans="1:4" ht="15" x14ac:dyDescent="0.25">
      <c r="A26" s="13" t="s">
        <v>32</v>
      </c>
      <c r="B26" s="13" t="str">
        <f>VLOOKUP(A26,'Regione-AreaG'!$A$2:$B$22,2,FALSE)</f>
        <v>SUD</v>
      </c>
      <c r="C26" s="2">
        <v>2020</v>
      </c>
      <c r="D26" s="18">
        <v>5712143</v>
      </c>
    </row>
    <row r="27" spans="1:4" ht="15" x14ac:dyDescent="0.25">
      <c r="A27" s="13" t="s">
        <v>19</v>
      </c>
      <c r="B27" s="13" t="str">
        <f>VLOOKUP(A27,'Regione-AreaG'!$A$2:$B$22,2,FALSE)</f>
        <v>NORD-EST</v>
      </c>
      <c r="C27" s="2">
        <v>2020</v>
      </c>
      <c r="D27" s="18">
        <v>4464119</v>
      </c>
    </row>
    <row r="28" spans="1:4" ht="15" x14ac:dyDescent="0.25">
      <c r="A28" s="13" t="s">
        <v>20</v>
      </c>
      <c r="B28" s="13" t="str">
        <f>VLOOKUP(A28,'Regione-AreaG'!$A$2:$B$22,2,FALSE)</f>
        <v>NORD-EST</v>
      </c>
      <c r="C28" s="2">
        <v>2020</v>
      </c>
      <c r="D28" s="18">
        <v>1206216</v>
      </c>
    </row>
    <row r="29" spans="1:4" ht="15" x14ac:dyDescent="0.25">
      <c r="A29" s="13" t="s">
        <v>6</v>
      </c>
      <c r="B29" s="13" t="str">
        <f>VLOOKUP(A29,'Regione-AreaG'!$A$2:$B$22,2,FALSE)</f>
        <v>CENTRO</v>
      </c>
      <c r="C29" s="2">
        <v>2020</v>
      </c>
      <c r="D29" s="18">
        <v>5755700</v>
      </c>
    </row>
    <row r="30" spans="1:4" ht="15" x14ac:dyDescent="0.25">
      <c r="A30" s="13" t="s">
        <v>25</v>
      </c>
      <c r="B30" s="13" t="str">
        <f>VLOOKUP(A30,'Regione-AreaG'!$A$2:$B$22,2,FALSE)</f>
        <v>NORD-OVEST</v>
      </c>
      <c r="C30" s="2">
        <v>2020</v>
      </c>
      <c r="D30" s="18">
        <v>1524826</v>
      </c>
    </row>
    <row r="31" spans="1:4" ht="15" x14ac:dyDescent="0.25">
      <c r="A31" s="13" t="s">
        <v>26</v>
      </c>
      <c r="B31" s="13" t="str">
        <f>VLOOKUP(A31,'Regione-AreaG'!$A$2:$B$22,2,FALSE)</f>
        <v>NORD-OVEST</v>
      </c>
      <c r="C31" s="2">
        <v>2020</v>
      </c>
      <c r="D31" s="18">
        <v>10027602</v>
      </c>
    </row>
    <row r="32" spans="1:4" ht="15" x14ac:dyDescent="0.25">
      <c r="A32" s="13" t="s">
        <v>10</v>
      </c>
      <c r="B32" s="13" t="str">
        <f>VLOOKUP(A32,'Regione-AreaG'!$A$2:$B$22,2,FALSE)</f>
        <v>CENTRO</v>
      </c>
      <c r="C32" s="2">
        <v>2020</v>
      </c>
      <c r="D32" s="18">
        <v>1512672</v>
      </c>
    </row>
    <row r="33" spans="1:4" ht="15" x14ac:dyDescent="0.25">
      <c r="A33" s="13" t="s">
        <v>33</v>
      </c>
      <c r="B33" s="13" t="str">
        <f>VLOOKUP(A33,'Regione-AreaG'!$A$2:$B$22,2,FALSE)</f>
        <v>SUD</v>
      </c>
      <c r="C33" s="2">
        <v>2020</v>
      </c>
      <c r="D33" s="18">
        <v>300516</v>
      </c>
    </row>
    <row r="34" spans="1:4" ht="15" x14ac:dyDescent="0.25">
      <c r="A34" s="13" t="s">
        <v>21</v>
      </c>
      <c r="B34" s="13" t="str">
        <f>VLOOKUP(A34,'Regione-AreaG'!$A$2:$B$22,2,FALSE)</f>
        <v>NORD-OVEST</v>
      </c>
      <c r="C34" s="2">
        <v>2020</v>
      </c>
      <c r="D34" s="18">
        <v>4311217</v>
      </c>
    </row>
    <row r="35" spans="1:4" ht="15" x14ac:dyDescent="0.25">
      <c r="A35" s="13" t="s">
        <v>34</v>
      </c>
      <c r="B35" s="13" t="str">
        <f>VLOOKUP(A35,'Regione-AreaG'!$A$2:$B$22,2,FALSE)</f>
        <v>SUD</v>
      </c>
      <c r="C35" s="2">
        <v>2020</v>
      </c>
      <c r="D35" s="18">
        <v>3953305</v>
      </c>
    </row>
    <row r="36" spans="1:4" ht="15" x14ac:dyDescent="0.25">
      <c r="A36" s="13" t="s">
        <v>14</v>
      </c>
      <c r="B36" s="13" t="str">
        <f>VLOOKUP(A36,'Regione-AreaG'!$A$2:$B$22,2,FALSE)</f>
        <v>ISOLE</v>
      </c>
      <c r="C36" s="2">
        <v>2020</v>
      </c>
      <c r="D36" s="18">
        <v>1611621</v>
      </c>
    </row>
    <row r="37" spans="1:4" ht="15" x14ac:dyDescent="0.25">
      <c r="A37" s="13" t="s">
        <v>15</v>
      </c>
      <c r="B37" s="13" t="str">
        <f>VLOOKUP(A37,'Regione-AreaG'!$A$2:$B$22,2,FALSE)</f>
        <v>ISOLE</v>
      </c>
      <c r="C37" s="2">
        <v>2020</v>
      </c>
      <c r="D37" s="18">
        <v>4875290</v>
      </c>
    </row>
    <row r="38" spans="1:4" ht="15" x14ac:dyDescent="0.25">
      <c r="A38" s="13" t="s">
        <v>11</v>
      </c>
      <c r="B38" s="13" t="str">
        <f>VLOOKUP(A38,'Regione-AreaG'!$A$2:$B$22,2,FALSE)</f>
        <v>CENTRO</v>
      </c>
      <c r="C38" s="2">
        <v>2020</v>
      </c>
      <c r="D38" s="18">
        <v>3692555</v>
      </c>
    </row>
    <row r="39" spans="1:4" ht="15" x14ac:dyDescent="0.25">
      <c r="A39" s="13" t="s">
        <v>22</v>
      </c>
      <c r="B39" s="13" t="str">
        <f>VLOOKUP(A39,'Regione-AreaG'!$A$2:$B$22,2,FALSE)</f>
        <v>NORD-EST</v>
      </c>
      <c r="C39" s="2">
        <v>2020</v>
      </c>
      <c r="D39" s="18">
        <v>1078069</v>
      </c>
    </row>
    <row r="40" spans="1:4" ht="15" x14ac:dyDescent="0.25">
      <c r="A40" s="13" t="s">
        <v>12</v>
      </c>
      <c r="B40" s="13" t="str">
        <f>VLOOKUP(A40,'Regione-AreaG'!$A$2:$B$22,2,FALSE)</f>
        <v>CENTRO</v>
      </c>
      <c r="C40" s="2">
        <v>2020</v>
      </c>
      <c r="D40" s="18">
        <v>870165</v>
      </c>
    </row>
    <row r="41" spans="1:4" ht="15" x14ac:dyDescent="0.25">
      <c r="A41" s="13" t="s">
        <v>27</v>
      </c>
      <c r="B41" s="13" t="str">
        <f>VLOOKUP(A41,'Regione-AreaG'!$A$2:$B$22,2,FALSE)</f>
        <v>NORD-OVEST</v>
      </c>
      <c r="C41" s="2">
        <v>2020</v>
      </c>
      <c r="D41" s="18">
        <v>125034</v>
      </c>
    </row>
    <row r="42" spans="1:4" ht="15" x14ac:dyDescent="0.25">
      <c r="A42" s="13" t="s">
        <v>23</v>
      </c>
      <c r="B42" s="13" t="str">
        <f>VLOOKUP(A42,'Regione-AreaG'!$A$2:$B$22,2,FALSE)</f>
        <v>NORD-EST</v>
      </c>
      <c r="C42" s="2">
        <v>2020</v>
      </c>
      <c r="D42" s="18">
        <v>4879133</v>
      </c>
    </row>
    <row r="43" spans="1:4" ht="15" x14ac:dyDescent="0.25">
      <c r="A43" s="13" t="s">
        <v>60</v>
      </c>
      <c r="B43" s="13" t="e">
        <f>VLOOKUP(A43,'Regione-AreaG'!$A$2:$B$22,2,FALSE)</f>
        <v>#N/A</v>
      </c>
      <c r="C43" s="2">
        <v>2020</v>
      </c>
      <c r="D43" s="12">
        <f t="shared" ref="D43" si="0">SUM(D23:D42)</f>
        <v>59641488</v>
      </c>
    </row>
    <row r="44" spans="1:4" ht="15" x14ac:dyDescent="0.25">
      <c r="A44" s="13" t="s">
        <v>29</v>
      </c>
      <c r="B44" s="13" t="str">
        <f>VLOOKUP(A44,'Regione-AreaG'!$A$2:$B$22,2,FALSE)</f>
        <v>SUD</v>
      </c>
      <c r="C44" s="2">
        <v>2021</v>
      </c>
      <c r="D44" s="18">
        <v>1281012</v>
      </c>
    </row>
    <row r="45" spans="1:4" ht="15" x14ac:dyDescent="0.25">
      <c r="A45" s="13" t="s">
        <v>30</v>
      </c>
      <c r="B45" s="13" t="str">
        <f>VLOOKUP(A45,'Regione-AreaG'!$A$2:$B$22,2,FALSE)</f>
        <v>SUD</v>
      </c>
      <c r="C45" s="2">
        <v>2021</v>
      </c>
      <c r="D45" s="18">
        <v>545130</v>
      </c>
    </row>
    <row r="46" spans="1:4" ht="15" x14ac:dyDescent="0.25">
      <c r="A46" s="13" t="s">
        <v>31</v>
      </c>
      <c r="B46" s="13" t="str">
        <f>VLOOKUP(A46,'Regione-AreaG'!$A$2:$B$22,2,FALSE)</f>
        <v>SUD</v>
      </c>
      <c r="C46" s="2">
        <v>2021</v>
      </c>
      <c r="D46" s="18">
        <v>1860601</v>
      </c>
    </row>
    <row r="47" spans="1:4" ht="15" x14ac:dyDescent="0.25">
      <c r="A47" s="13" t="s">
        <v>32</v>
      </c>
      <c r="B47" s="13" t="str">
        <f>VLOOKUP(A47,'Regione-AreaG'!$A$2:$B$22,2,FALSE)</f>
        <v>SUD</v>
      </c>
      <c r="C47" s="2">
        <v>2021</v>
      </c>
      <c r="D47" s="18">
        <v>5624260</v>
      </c>
    </row>
    <row r="48" spans="1:4" ht="15" x14ac:dyDescent="0.25">
      <c r="A48" s="13" t="s">
        <v>19</v>
      </c>
      <c r="B48" s="13" t="str">
        <f>VLOOKUP(A48,'Regione-AreaG'!$A$2:$B$22,2,FALSE)</f>
        <v>NORD-EST</v>
      </c>
      <c r="C48" s="2">
        <v>2021</v>
      </c>
      <c r="D48" s="18">
        <v>4438937</v>
      </c>
    </row>
    <row r="49" spans="1:4" ht="15" x14ac:dyDescent="0.25">
      <c r="A49" s="13" t="s">
        <v>20</v>
      </c>
      <c r="B49" s="13" t="str">
        <f>VLOOKUP(A49,'Regione-AreaG'!$A$2:$B$22,2,FALSE)</f>
        <v>NORD-EST</v>
      </c>
      <c r="C49" s="2">
        <v>2021</v>
      </c>
      <c r="D49" s="18">
        <v>1201510</v>
      </c>
    </row>
    <row r="50" spans="1:4" ht="15" x14ac:dyDescent="0.25">
      <c r="A50" s="13" t="s">
        <v>6</v>
      </c>
      <c r="B50" s="13" t="str">
        <f>VLOOKUP(A50,'Regione-AreaG'!$A$2:$B$22,2,FALSE)</f>
        <v>CENTRO</v>
      </c>
      <c r="C50" s="2">
        <v>2021</v>
      </c>
      <c r="D50" s="18">
        <v>5730399</v>
      </c>
    </row>
    <row r="51" spans="1:4" ht="15" x14ac:dyDescent="0.25">
      <c r="A51" s="13" t="s">
        <v>25</v>
      </c>
      <c r="B51" s="13" t="str">
        <f>VLOOKUP(A51,'Regione-AreaG'!$A$2:$B$22,2,FALSE)</f>
        <v>NORD-OVEST</v>
      </c>
      <c r="C51" s="2">
        <v>2021</v>
      </c>
      <c r="D51" s="18">
        <v>1518495</v>
      </c>
    </row>
    <row r="52" spans="1:4" ht="15" x14ac:dyDescent="0.25">
      <c r="A52" s="13" t="s">
        <v>26</v>
      </c>
      <c r="B52" s="13" t="str">
        <f>VLOOKUP(A52,'Regione-AreaG'!$A$2:$B$22,2,FALSE)</f>
        <v>NORD-OVEST</v>
      </c>
      <c r="C52" s="2">
        <v>2021</v>
      </c>
      <c r="D52" s="18">
        <v>9981554</v>
      </c>
    </row>
    <row r="53" spans="1:4" ht="15" x14ac:dyDescent="0.25">
      <c r="A53" s="13" t="s">
        <v>10</v>
      </c>
      <c r="B53" s="13" t="str">
        <f>VLOOKUP(A53,'Regione-AreaG'!$A$2:$B$22,2,FALSE)</f>
        <v>CENTRO</v>
      </c>
      <c r="C53" s="2">
        <v>2021</v>
      </c>
      <c r="D53" s="18">
        <v>1498236</v>
      </c>
    </row>
    <row r="54" spans="1:4" ht="15" x14ac:dyDescent="0.25">
      <c r="A54" s="13" t="s">
        <v>33</v>
      </c>
      <c r="B54" s="13" t="str">
        <f>VLOOKUP(A54,'Regione-AreaG'!$A$2:$B$22,2,FALSE)</f>
        <v>SUD</v>
      </c>
      <c r="C54" s="2">
        <v>2021</v>
      </c>
      <c r="D54" s="18">
        <v>294294</v>
      </c>
    </row>
    <row r="55" spans="1:4" ht="15" x14ac:dyDescent="0.25">
      <c r="A55" s="13" t="s">
        <v>21</v>
      </c>
      <c r="B55" s="13" t="str">
        <f>VLOOKUP(A55,'Regione-AreaG'!$A$2:$B$22,2,FALSE)</f>
        <v>NORD-OVEST</v>
      </c>
      <c r="C55" s="2">
        <v>2021</v>
      </c>
      <c r="D55" s="18">
        <v>4274945</v>
      </c>
    </row>
    <row r="56" spans="1:4" ht="15" x14ac:dyDescent="0.25">
      <c r="A56" s="13" t="s">
        <v>34</v>
      </c>
      <c r="B56" s="13" t="str">
        <f>VLOOKUP(A56,'Regione-AreaG'!$A$2:$B$22,2,FALSE)</f>
        <v>SUD</v>
      </c>
      <c r="C56" s="2">
        <v>2021</v>
      </c>
      <c r="D56" s="18">
        <v>3933777</v>
      </c>
    </row>
    <row r="57" spans="1:4" ht="15" x14ac:dyDescent="0.25">
      <c r="A57" s="13" t="s">
        <v>14</v>
      </c>
      <c r="B57" s="13" t="str">
        <f>VLOOKUP(A57,'Regione-AreaG'!$A$2:$B$22,2,FALSE)</f>
        <v>ISOLE</v>
      </c>
      <c r="C57" s="2">
        <v>2021</v>
      </c>
      <c r="D57" s="18">
        <v>1590044</v>
      </c>
    </row>
    <row r="58" spans="1:4" ht="15" x14ac:dyDescent="0.25">
      <c r="A58" s="13" t="s">
        <v>15</v>
      </c>
      <c r="B58" s="13" t="str">
        <f>VLOOKUP(A58,'Regione-AreaG'!$A$2:$B$22,2,FALSE)</f>
        <v>ISOLE</v>
      </c>
      <c r="C58" s="2">
        <v>2021</v>
      </c>
      <c r="D58" s="18">
        <v>4833705</v>
      </c>
    </row>
    <row r="59" spans="1:4" ht="15" x14ac:dyDescent="0.25">
      <c r="A59" s="13" t="s">
        <v>11</v>
      </c>
      <c r="B59" s="13" t="str">
        <f>VLOOKUP(A59,'Regione-AreaG'!$A$2:$B$22,2,FALSE)</f>
        <v>CENTRO</v>
      </c>
      <c r="C59" s="2">
        <v>2021</v>
      </c>
      <c r="D59" s="18">
        <v>3692865</v>
      </c>
    </row>
    <row r="60" spans="1:4" ht="15" x14ac:dyDescent="0.25">
      <c r="A60" s="13" t="s">
        <v>22</v>
      </c>
      <c r="B60" s="13" t="str">
        <f>VLOOKUP(A60,'Regione-AreaG'!$A$2:$B$22,2,FALSE)</f>
        <v>NORD-EST</v>
      </c>
      <c r="C60" s="2">
        <v>2021</v>
      </c>
      <c r="D60" s="18">
        <v>1077078</v>
      </c>
    </row>
    <row r="61" spans="1:4" ht="15" x14ac:dyDescent="0.25">
      <c r="A61" s="13" t="s">
        <v>12</v>
      </c>
      <c r="B61" s="13" t="str">
        <f>VLOOKUP(A61,'Regione-AreaG'!$A$2:$B$22,2,FALSE)</f>
        <v>CENTRO</v>
      </c>
      <c r="C61" s="2">
        <v>2021</v>
      </c>
      <c r="D61" s="18">
        <v>865452</v>
      </c>
    </row>
    <row r="62" spans="1:4" ht="15" x14ac:dyDescent="0.25">
      <c r="A62" s="13" t="s">
        <v>27</v>
      </c>
      <c r="B62" s="13" t="str">
        <f>VLOOKUP(A62,'Regione-AreaG'!$A$2:$B$22,2,FALSE)</f>
        <v>NORD-OVEST</v>
      </c>
      <c r="C62" s="2">
        <v>2021</v>
      </c>
      <c r="D62" s="18">
        <v>124089</v>
      </c>
    </row>
    <row r="63" spans="1:4" ht="15" x14ac:dyDescent="0.25">
      <c r="A63" s="13" t="s">
        <v>23</v>
      </c>
      <c r="B63" s="13" t="str">
        <f>VLOOKUP(A63,'Regione-AreaG'!$A$2:$B$22,2,FALSE)</f>
        <v>NORD-EST</v>
      </c>
      <c r="C63" s="2">
        <v>2021</v>
      </c>
      <c r="D63" s="18">
        <v>4869830</v>
      </c>
    </row>
    <row r="64" spans="1:4" ht="15" x14ac:dyDescent="0.25">
      <c r="A64" s="13" t="s">
        <v>60</v>
      </c>
      <c r="B64" s="13" t="e">
        <f>VLOOKUP(A64,'Regione-AreaG'!$A$2:$B$22,2,FALSE)</f>
        <v>#N/A</v>
      </c>
      <c r="C64" s="2">
        <v>2021</v>
      </c>
      <c r="D64" s="12">
        <f t="shared" ref="D64" si="1">SUM(D44:D63)</f>
        <v>59236213</v>
      </c>
    </row>
    <row r="65" spans="1:4" ht="15" x14ac:dyDescent="0.25">
      <c r="A65" s="13" t="s">
        <v>29</v>
      </c>
      <c r="B65" s="13" t="str">
        <f>VLOOKUP(A65,'Regione-AreaG'!$A$2:$B$22,2,FALSE)</f>
        <v>SUD</v>
      </c>
      <c r="C65" s="2">
        <v>2022</v>
      </c>
      <c r="D65" s="18">
        <v>1275950</v>
      </c>
    </row>
    <row r="66" spans="1:4" ht="15" x14ac:dyDescent="0.25">
      <c r="A66" s="13" t="s">
        <v>30</v>
      </c>
      <c r="B66" s="13" t="str">
        <f>VLOOKUP(A66,'Regione-AreaG'!$A$2:$B$22,2,FALSE)</f>
        <v>SUD</v>
      </c>
      <c r="C66" s="2">
        <v>2022</v>
      </c>
      <c r="D66" s="18">
        <v>541168</v>
      </c>
    </row>
    <row r="67" spans="1:4" ht="15" x14ac:dyDescent="0.25">
      <c r="A67" s="13" t="s">
        <v>31</v>
      </c>
      <c r="B67" s="13" t="str">
        <f>VLOOKUP(A67,'Regione-AreaG'!$A$2:$B$22,2,FALSE)</f>
        <v>SUD</v>
      </c>
      <c r="C67" s="2">
        <v>2022</v>
      </c>
      <c r="D67" s="18">
        <v>1855454</v>
      </c>
    </row>
    <row r="68" spans="1:4" ht="15" x14ac:dyDescent="0.25">
      <c r="A68" s="13" t="s">
        <v>32</v>
      </c>
      <c r="B68" s="13" t="str">
        <f>VLOOKUP(A68,'Regione-AreaG'!$A$2:$B$22,2,FALSE)</f>
        <v>SUD</v>
      </c>
      <c r="C68" s="2">
        <v>2022</v>
      </c>
      <c r="D68" s="18">
        <v>5624420</v>
      </c>
    </row>
    <row r="69" spans="1:4" ht="15" x14ac:dyDescent="0.25">
      <c r="A69" s="13" t="s">
        <v>19</v>
      </c>
      <c r="B69" s="13" t="str">
        <f>VLOOKUP(A69,'Regione-AreaG'!$A$2:$B$22,2,FALSE)</f>
        <v>NORD-EST</v>
      </c>
      <c r="C69" s="2">
        <v>2022</v>
      </c>
      <c r="D69" s="18">
        <v>4425366</v>
      </c>
    </row>
    <row r="70" spans="1:4" ht="15" x14ac:dyDescent="0.25">
      <c r="A70" s="13" t="s">
        <v>20</v>
      </c>
      <c r="B70" s="13" t="str">
        <f>VLOOKUP(A70,'Regione-AreaG'!$A$2:$B$22,2,FALSE)</f>
        <v>NORD-EST</v>
      </c>
      <c r="C70" s="2">
        <v>2022</v>
      </c>
      <c r="D70" s="18">
        <v>1194647</v>
      </c>
    </row>
    <row r="71" spans="1:4" ht="15" x14ac:dyDescent="0.25">
      <c r="A71" s="13" t="s">
        <v>6</v>
      </c>
      <c r="B71" s="13" t="str">
        <f>VLOOKUP(A71,'Regione-AreaG'!$A$2:$B$22,2,FALSE)</f>
        <v>CENTRO</v>
      </c>
      <c r="C71" s="2">
        <v>2022</v>
      </c>
      <c r="D71" s="18">
        <v>5714882</v>
      </c>
    </row>
    <row r="72" spans="1:4" ht="15" x14ac:dyDescent="0.25">
      <c r="A72" s="13" t="s">
        <v>25</v>
      </c>
      <c r="B72" s="13" t="str">
        <f>VLOOKUP(A72,'Regione-AreaG'!$A$2:$B$22,2,FALSE)</f>
        <v>NORD-OVEST</v>
      </c>
      <c r="C72" s="2">
        <v>2022</v>
      </c>
      <c r="D72" s="18">
        <v>1509227</v>
      </c>
    </row>
    <row r="73" spans="1:4" ht="15" x14ac:dyDescent="0.25">
      <c r="A73" s="13" t="s">
        <v>26</v>
      </c>
      <c r="B73" s="13" t="str">
        <f>VLOOKUP(A73,'Regione-AreaG'!$A$2:$B$22,2,FALSE)</f>
        <v>NORD-OVEST</v>
      </c>
      <c r="C73" s="2">
        <v>2022</v>
      </c>
      <c r="D73" s="18">
        <v>9943004</v>
      </c>
    </row>
    <row r="74" spans="1:4" ht="15" x14ac:dyDescent="0.25">
      <c r="A74" s="13" t="s">
        <v>10</v>
      </c>
      <c r="B74" s="13" t="str">
        <f>VLOOKUP(A74,'Regione-AreaG'!$A$2:$B$22,2,FALSE)</f>
        <v>CENTRO</v>
      </c>
      <c r="C74" s="2">
        <v>2022</v>
      </c>
      <c r="D74" s="18">
        <v>1487150</v>
      </c>
    </row>
    <row r="75" spans="1:4" ht="15" x14ac:dyDescent="0.25">
      <c r="A75" s="13" t="s">
        <v>33</v>
      </c>
      <c r="B75" s="13" t="str">
        <f>VLOOKUP(A75,'Regione-AreaG'!$A$2:$B$22,2,FALSE)</f>
        <v>SUD</v>
      </c>
      <c r="C75" s="2">
        <v>2022</v>
      </c>
      <c r="D75" s="18">
        <v>292150</v>
      </c>
    </row>
    <row r="76" spans="1:4" ht="15" x14ac:dyDescent="0.25">
      <c r="A76" s="13" t="s">
        <v>21</v>
      </c>
      <c r="B76" s="13" t="str">
        <f>VLOOKUP(A76,'Regione-AreaG'!$A$2:$B$22,2,FALSE)</f>
        <v>NORD-OVEST</v>
      </c>
      <c r="C76" s="2">
        <v>2022</v>
      </c>
      <c r="D76" s="18">
        <v>4256350</v>
      </c>
    </row>
    <row r="77" spans="1:4" ht="15" x14ac:dyDescent="0.25">
      <c r="A77" s="13" t="s">
        <v>34</v>
      </c>
      <c r="B77" s="13" t="str">
        <f>VLOOKUP(A77,'Regione-AreaG'!$A$2:$B$22,2,FALSE)</f>
        <v>SUD</v>
      </c>
      <c r="C77" s="2">
        <v>2022</v>
      </c>
      <c r="D77" s="18">
        <v>3922941</v>
      </c>
    </row>
    <row r="78" spans="1:4" ht="15" x14ac:dyDescent="0.25">
      <c r="A78" s="13" t="s">
        <v>14</v>
      </c>
      <c r="B78" s="13" t="str">
        <f>VLOOKUP(A78,'Regione-AreaG'!$A$2:$B$22,2,FALSE)</f>
        <v>ISOLE</v>
      </c>
      <c r="C78" s="2">
        <v>2022</v>
      </c>
      <c r="D78" s="18">
        <v>1587413</v>
      </c>
    </row>
    <row r="79" spans="1:4" ht="15" x14ac:dyDescent="0.25">
      <c r="A79" s="13" t="s">
        <v>15</v>
      </c>
      <c r="B79" s="13" t="str">
        <f>VLOOKUP(A79,'Regione-AreaG'!$A$2:$B$22,2,FALSE)</f>
        <v>ISOLE</v>
      </c>
      <c r="C79" s="2">
        <v>2022</v>
      </c>
      <c r="D79" s="18">
        <v>4833329</v>
      </c>
    </row>
    <row r="80" spans="1:4" ht="15" x14ac:dyDescent="0.25">
      <c r="A80" s="13" t="s">
        <v>11</v>
      </c>
      <c r="B80" s="13" t="str">
        <f>VLOOKUP(A80,'Regione-AreaG'!$A$2:$B$22,2,FALSE)</f>
        <v>CENTRO</v>
      </c>
      <c r="C80" s="2">
        <v>2022</v>
      </c>
      <c r="D80" s="18">
        <v>3663191</v>
      </c>
    </row>
    <row r="81" spans="1:4" ht="15" x14ac:dyDescent="0.25">
      <c r="A81" s="13" t="s">
        <v>22</v>
      </c>
      <c r="B81" s="13" t="str">
        <f>VLOOKUP(A81,'Regione-AreaG'!$A$2:$B$22,2,FALSE)</f>
        <v>NORD-EST</v>
      </c>
      <c r="C81" s="2">
        <v>2022</v>
      </c>
      <c r="D81" s="18">
        <v>1073574</v>
      </c>
    </row>
    <row r="82" spans="1:4" ht="15" x14ac:dyDescent="0.25">
      <c r="A82" s="13" t="s">
        <v>12</v>
      </c>
      <c r="B82" s="13" t="str">
        <f>VLOOKUP(A82,'Regione-AreaG'!$A$2:$B$22,2,FALSE)</f>
        <v>CENTRO</v>
      </c>
      <c r="C82" s="2">
        <v>2022</v>
      </c>
      <c r="D82" s="18">
        <v>858812</v>
      </c>
    </row>
    <row r="83" spans="1:4" ht="15" x14ac:dyDescent="0.25">
      <c r="A83" s="13" t="s">
        <v>27</v>
      </c>
      <c r="B83" s="13" t="str">
        <f>VLOOKUP(A83,'Regione-AreaG'!$A$2:$B$22,2,FALSE)</f>
        <v>NORD-OVEST</v>
      </c>
      <c r="C83" s="2">
        <v>2022</v>
      </c>
      <c r="D83" s="18">
        <v>123360</v>
      </c>
    </row>
    <row r="84" spans="1:4" ht="15" x14ac:dyDescent="0.25">
      <c r="A84" s="13" t="s">
        <v>23</v>
      </c>
      <c r="B84" s="13" t="str">
        <f>VLOOKUP(A84,'Regione-AreaG'!$A$2:$B$22,2,FALSE)</f>
        <v>NORD-EST</v>
      </c>
      <c r="C84" s="2">
        <v>2022</v>
      </c>
      <c r="D84" s="18">
        <v>4847745</v>
      </c>
    </row>
    <row r="85" spans="1:4" ht="15" x14ac:dyDescent="0.25">
      <c r="A85" s="13" t="s">
        <v>60</v>
      </c>
      <c r="B85" s="13" t="e">
        <f>VLOOKUP(A85,'Regione-AreaG'!$A$2:$B$22,2,FALSE)</f>
        <v>#N/A</v>
      </c>
      <c r="C85" s="2">
        <v>2022</v>
      </c>
      <c r="D85" s="12">
        <f t="shared" ref="D85" si="2">SUM(D65:D84)</f>
        <v>59030133</v>
      </c>
    </row>
    <row r="86" spans="1:4" ht="15" x14ac:dyDescent="0.25">
      <c r="A86" s="13" t="s">
        <v>29</v>
      </c>
      <c r="B86" s="13" t="str">
        <f>VLOOKUP(A86,'Regione-AreaG'!$A$2:$B$22,2,FALSE)</f>
        <v>SUD</v>
      </c>
      <c r="C86" s="2">
        <v>2023</v>
      </c>
      <c r="D86" s="18">
        <v>1272627</v>
      </c>
    </row>
    <row r="87" spans="1:4" ht="15" x14ac:dyDescent="0.25">
      <c r="A87" s="13" t="s">
        <v>30</v>
      </c>
      <c r="B87" s="13" t="str">
        <f>VLOOKUP(A87,'Regione-AreaG'!$A$2:$B$22,2,FALSE)</f>
        <v>SUD</v>
      </c>
      <c r="C87" s="2">
        <v>2023</v>
      </c>
      <c r="D87" s="18">
        <v>537577</v>
      </c>
    </row>
    <row r="88" spans="1:4" ht="15" x14ac:dyDescent="0.25">
      <c r="A88" s="13" t="s">
        <v>31</v>
      </c>
      <c r="B88" s="13" t="str">
        <f>VLOOKUP(A88,'Regione-AreaG'!$A$2:$B$22,2,FALSE)</f>
        <v>SUD</v>
      </c>
      <c r="C88" s="2">
        <v>2023</v>
      </c>
      <c r="D88" s="18">
        <v>1846610</v>
      </c>
    </row>
    <row r="89" spans="1:4" ht="15" x14ac:dyDescent="0.25">
      <c r="A89" s="13" t="s">
        <v>32</v>
      </c>
      <c r="B89" s="13" t="str">
        <f>VLOOKUP(A89,'Regione-AreaG'!$A$2:$B$22,2,FALSE)</f>
        <v>SUD</v>
      </c>
      <c r="C89" s="2">
        <v>2023</v>
      </c>
      <c r="D89" s="18">
        <v>5609536</v>
      </c>
    </row>
    <row r="90" spans="1:4" ht="15" x14ac:dyDescent="0.25">
      <c r="A90" s="13" t="s">
        <v>19</v>
      </c>
      <c r="B90" s="13" t="str">
        <f>VLOOKUP(A90,'Regione-AreaG'!$A$2:$B$22,2,FALSE)</f>
        <v>NORD-EST</v>
      </c>
      <c r="C90" s="2">
        <v>2023</v>
      </c>
      <c r="D90" s="18">
        <v>4437578</v>
      </c>
    </row>
    <row r="91" spans="1:4" ht="15" x14ac:dyDescent="0.25">
      <c r="A91" s="13" t="s">
        <v>20</v>
      </c>
      <c r="B91" s="13" t="str">
        <f>VLOOKUP(A91,'Regione-AreaG'!$A$2:$B$22,2,FALSE)</f>
        <v>NORD-EST</v>
      </c>
      <c r="C91" s="2">
        <v>2023</v>
      </c>
      <c r="D91" s="18">
        <v>1194248</v>
      </c>
    </row>
    <row r="92" spans="1:4" ht="15" x14ac:dyDescent="0.25">
      <c r="A92" s="13" t="s">
        <v>6</v>
      </c>
      <c r="B92" s="13" t="str">
        <f>VLOOKUP(A92,'Regione-AreaG'!$A$2:$B$22,2,FALSE)</f>
        <v>CENTRO</v>
      </c>
      <c r="C92" s="2">
        <v>2023</v>
      </c>
      <c r="D92" s="18">
        <v>5720536</v>
      </c>
    </row>
    <row r="93" spans="1:4" ht="15" x14ac:dyDescent="0.25">
      <c r="A93" s="13" t="s">
        <v>25</v>
      </c>
      <c r="B93" s="13" t="str">
        <f>VLOOKUP(A93,'Regione-AreaG'!$A$2:$B$22,2,FALSE)</f>
        <v>NORD-OVEST</v>
      </c>
      <c r="C93" s="2">
        <v>2023</v>
      </c>
      <c r="D93" s="18">
        <v>1507636</v>
      </c>
    </row>
    <row r="94" spans="1:4" ht="15" x14ac:dyDescent="0.25">
      <c r="A94" s="13" t="s">
        <v>26</v>
      </c>
      <c r="B94" s="13" t="str">
        <f>VLOOKUP(A94,'Regione-AreaG'!$A$2:$B$22,2,FALSE)</f>
        <v>NORD-OVEST</v>
      </c>
      <c r="C94" s="2">
        <v>2023</v>
      </c>
      <c r="D94" s="18">
        <v>9976509</v>
      </c>
    </row>
    <row r="95" spans="1:4" ht="15" x14ac:dyDescent="0.25">
      <c r="A95" s="13" t="s">
        <v>10</v>
      </c>
      <c r="B95" s="13" t="str">
        <f>VLOOKUP(A95,'Regione-AreaG'!$A$2:$B$22,2,FALSE)</f>
        <v>CENTRO</v>
      </c>
      <c r="C95" s="2">
        <v>2023</v>
      </c>
      <c r="D95" s="18">
        <v>1484298</v>
      </c>
    </row>
    <row r="96" spans="1:4" ht="15" x14ac:dyDescent="0.25">
      <c r="A96" s="13" t="s">
        <v>33</v>
      </c>
      <c r="B96" s="13" t="str">
        <f>VLOOKUP(A96,'Regione-AreaG'!$A$2:$B$22,2,FALSE)</f>
        <v>SUD</v>
      </c>
      <c r="C96" s="2">
        <v>2023</v>
      </c>
      <c r="D96" s="18">
        <v>290636</v>
      </c>
    </row>
    <row r="97" spans="1:4" ht="15" x14ac:dyDescent="0.25">
      <c r="A97" s="13" t="s">
        <v>21</v>
      </c>
      <c r="B97" s="13" t="str">
        <f>VLOOKUP(A97,'Regione-AreaG'!$A$2:$B$22,2,FALSE)</f>
        <v>NORD-OVEST</v>
      </c>
      <c r="C97" s="2">
        <v>2023</v>
      </c>
      <c r="D97" s="18">
        <v>4251351</v>
      </c>
    </row>
    <row r="98" spans="1:4" ht="15" x14ac:dyDescent="0.25">
      <c r="A98" s="13" t="s">
        <v>34</v>
      </c>
      <c r="B98" s="13" t="str">
        <f>VLOOKUP(A98,'Regione-AreaG'!$A$2:$B$22,2,FALSE)</f>
        <v>SUD</v>
      </c>
      <c r="C98" s="2">
        <v>2023</v>
      </c>
      <c r="D98" s="18">
        <v>3907683</v>
      </c>
    </row>
    <row r="99" spans="1:4" ht="15" x14ac:dyDescent="0.25">
      <c r="A99" s="13" t="s">
        <v>14</v>
      </c>
      <c r="B99" s="13" t="str">
        <f>VLOOKUP(A99,'Regione-AreaG'!$A$2:$B$22,2,FALSE)</f>
        <v>ISOLE</v>
      </c>
      <c r="C99" s="2">
        <v>2023</v>
      </c>
      <c r="D99" s="18">
        <v>1578146</v>
      </c>
    </row>
    <row r="100" spans="1:4" ht="15" x14ac:dyDescent="0.25">
      <c r="A100" s="13" t="s">
        <v>15</v>
      </c>
      <c r="B100" s="13" t="str">
        <f>VLOOKUP(A100,'Regione-AreaG'!$A$2:$B$22,2,FALSE)</f>
        <v>ISOLE</v>
      </c>
      <c r="C100" s="2">
        <v>2023</v>
      </c>
      <c r="D100" s="18">
        <v>4814016</v>
      </c>
    </row>
    <row r="101" spans="1:4" ht="15" x14ac:dyDescent="0.25">
      <c r="A101" s="13" t="s">
        <v>11</v>
      </c>
      <c r="B101" s="13" t="str">
        <f>VLOOKUP(A101,'Regione-AreaG'!$A$2:$B$22,2,FALSE)</f>
        <v>CENTRO</v>
      </c>
      <c r="C101" s="2">
        <v>2023</v>
      </c>
      <c r="D101" s="18">
        <v>3661981</v>
      </c>
    </row>
    <row r="102" spans="1:4" ht="15" x14ac:dyDescent="0.25">
      <c r="A102" s="13" t="s">
        <v>22</v>
      </c>
      <c r="B102" s="13" t="str">
        <f>VLOOKUP(A102,'Regione-AreaG'!$A$2:$B$22,2,FALSE)</f>
        <v>NORD-EST</v>
      </c>
      <c r="C102" s="2">
        <v>2023</v>
      </c>
      <c r="D102" s="18">
        <v>1077143</v>
      </c>
    </row>
    <row r="103" spans="1:4" ht="15" x14ac:dyDescent="0.25">
      <c r="A103" s="13" t="s">
        <v>12</v>
      </c>
      <c r="B103" s="13" t="str">
        <f>VLOOKUP(A103,'Regione-AreaG'!$A$2:$B$22,2,FALSE)</f>
        <v>CENTRO</v>
      </c>
      <c r="C103" s="2">
        <v>2023</v>
      </c>
      <c r="D103" s="18">
        <v>856407</v>
      </c>
    </row>
    <row r="104" spans="1:4" ht="15" x14ac:dyDescent="0.25">
      <c r="A104" s="13" t="s">
        <v>27</v>
      </c>
      <c r="B104" s="13" t="str">
        <f>VLOOKUP(A104,'Regione-AreaG'!$A$2:$B$22,2,FALSE)</f>
        <v>NORD-OVEST</v>
      </c>
      <c r="C104" s="2">
        <v>2023</v>
      </c>
      <c r="D104" s="18">
        <v>123130</v>
      </c>
    </row>
    <row r="105" spans="1:4" ht="15" x14ac:dyDescent="0.25">
      <c r="A105" s="13" t="s">
        <v>23</v>
      </c>
      <c r="B105" s="13" t="str">
        <f>VLOOKUP(A105,'Regione-AreaG'!$A$2:$B$22,2,FALSE)</f>
        <v>NORD-EST</v>
      </c>
      <c r="C105" s="2">
        <v>2023</v>
      </c>
      <c r="D105" s="18">
        <v>4849553</v>
      </c>
    </row>
    <row r="106" spans="1:4" ht="15" x14ac:dyDescent="0.25">
      <c r="A106" s="13" t="s">
        <v>60</v>
      </c>
      <c r="B106" s="13" t="e">
        <f>VLOOKUP(A106,'Regione-AreaG'!$A$2:$B$22,2,FALSE)</f>
        <v>#N/A</v>
      </c>
      <c r="C106" s="2">
        <v>2023</v>
      </c>
      <c r="D106" s="12">
        <f t="shared" ref="D106" si="3">SUM(D86:D105)</f>
        <v>58997201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05A5B-2CE7-449F-A1A1-1658E8264637}">
  <sheetPr>
    <tabColor rgb="FFFF0000"/>
  </sheetPr>
  <dimension ref="A3:G11"/>
  <sheetViews>
    <sheetView workbookViewId="0">
      <selection activeCell="D28" sqref="D28"/>
    </sheetView>
  </sheetViews>
  <sheetFormatPr defaultRowHeight="15" x14ac:dyDescent="0.25"/>
  <cols>
    <col min="1" max="1" width="18.28515625" bestFit="1" customWidth="1"/>
    <col min="2" max="2" width="21.140625" bestFit="1" customWidth="1"/>
    <col min="3" max="6" width="10" bestFit="1" customWidth="1"/>
    <col min="7" max="7" width="18.28515625" bestFit="1" customWidth="1"/>
  </cols>
  <sheetData>
    <row r="3" spans="1:7" x14ac:dyDescent="0.25">
      <c r="A3" s="3" t="s">
        <v>130</v>
      </c>
      <c r="B3" s="3" t="s">
        <v>59</v>
      </c>
    </row>
    <row r="4" spans="1:7" x14ac:dyDescent="0.25">
      <c r="A4" s="3" t="s">
        <v>53</v>
      </c>
      <c r="B4">
        <v>2019</v>
      </c>
      <c r="C4">
        <v>2020</v>
      </c>
      <c r="D4">
        <v>2021</v>
      </c>
      <c r="E4">
        <v>2022</v>
      </c>
      <c r="F4">
        <v>2023</v>
      </c>
      <c r="G4" t="s">
        <v>54</v>
      </c>
    </row>
    <row r="5" spans="1:7" x14ac:dyDescent="0.25">
      <c r="A5" s="4" t="s">
        <v>5</v>
      </c>
      <c r="B5" s="25">
        <v>11868484</v>
      </c>
      <c r="C5" s="25">
        <v>11831092</v>
      </c>
      <c r="D5" s="25">
        <v>11786952</v>
      </c>
      <c r="E5" s="25">
        <v>11724035</v>
      </c>
      <c r="F5" s="25">
        <v>11723222</v>
      </c>
      <c r="G5" s="25">
        <v>58933785</v>
      </c>
    </row>
    <row r="6" spans="1:7" x14ac:dyDescent="0.25">
      <c r="A6" s="4" t="s">
        <v>13</v>
      </c>
      <c r="B6" s="25">
        <v>6530805</v>
      </c>
      <c r="C6" s="25">
        <v>6486911</v>
      </c>
      <c r="D6" s="25">
        <v>6423749</v>
      </c>
      <c r="E6" s="25">
        <v>6420742</v>
      </c>
      <c r="F6" s="25">
        <v>6392162</v>
      </c>
      <c r="G6" s="25">
        <v>32254369</v>
      </c>
    </row>
    <row r="7" spans="1:7" x14ac:dyDescent="0.25">
      <c r="A7" s="4" t="s">
        <v>18</v>
      </c>
      <c r="B7" s="25">
        <v>11628491</v>
      </c>
      <c r="C7" s="25">
        <v>11627537</v>
      </c>
      <c r="D7" s="25">
        <v>11587355</v>
      </c>
      <c r="E7" s="25">
        <v>11541332</v>
      </c>
      <c r="F7" s="25">
        <v>11558522</v>
      </c>
      <c r="G7" s="25">
        <v>57943237</v>
      </c>
    </row>
    <row r="8" spans="1:7" x14ac:dyDescent="0.25">
      <c r="A8" s="4" t="s">
        <v>24</v>
      </c>
      <c r="B8" s="25">
        <v>15998031</v>
      </c>
      <c r="C8" s="25">
        <v>15988679</v>
      </c>
      <c r="D8" s="25">
        <v>15899083</v>
      </c>
      <c r="E8" s="25">
        <v>15831941</v>
      </c>
      <c r="F8" s="25">
        <v>15858626</v>
      </c>
      <c r="G8" s="25">
        <v>79576360</v>
      </c>
    </row>
    <row r="9" spans="1:7" x14ac:dyDescent="0.25">
      <c r="A9" s="4" t="s">
        <v>28</v>
      </c>
      <c r="B9" s="25">
        <v>13790862</v>
      </c>
      <c r="C9" s="25">
        <v>13707269</v>
      </c>
      <c r="D9" s="25">
        <v>13539074</v>
      </c>
      <c r="E9" s="25">
        <v>13512083</v>
      </c>
      <c r="F9" s="25">
        <v>13464669</v>
      </c>
      <c r="G9" s="25">
        <v>68013957</v>
      </c>
    </row>
    <row r="10" spans="1:7" x14ac:dyDescent="0.25">
      <c r="A10" s="4" t="s">
        <v>132</v>
      </c>
      <c r="B10" s="25">
        <v>59816673</v>
      </c>
      <c r="C10" s="25">
        <v>59641488</v>
      </c>
      <c r="D10" s="25">
        <v>59236213</v>
      </c>
      <c r="E10" s="25">
        <v>59030133</v>
      </c>
      <c r="F10" s="25">
        <v>58997201</v>
      </c>
      <c r="G10" s="25">
        <v>296721708</v>
      </c>
    </row>
    <row r="11" spans="1:7" x14ac:dyDescent="0.25">
      <c r="A11" s="4" t="s">
        <v>54</v>
      </c>
      <c r="B11" s="25">
        <v>119633346</v>
      </c>
      <c r="C11" s="25">
        <v>119282976</v>
      </c>
      <c r="D11" s="25">
        <v>118472426</v>
      </c>
      <c r="E11" s="25">
        <v>118060266</v>
      </c>
      <c r="F11" s="25">
        <v>117994402</v>
      </c>
      <c r="G11" s="25">
        <v>593443416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9E678521FD3954D826C72512467E7D1" ma:contentTypeVersion="12" ma:contentTypeDescription="Creare un nuovo documento." ma:contentTypeScope="" ma:versionID="35b8efe215e06ef2f054642d30aee939">
  <xsd:schema xmlns:xsd="http://www.w3.org/2001/XMLSchema" xmlns:xs="http://www.w3.org/2001/XMLSchema" xmlns:p="http://schemas.microsoft.com/office/2006/metadata/properties" xmlns:ns2="aa8fb3ba-beb6-4489-9183-32338157fa96" xmlns:ns3="085bc471-47a1-4bf7-a058-f2c67eaee0d7" targetNamespace="http://schemas.microsoft.com/office/2006/metadata/properties" ma:root="true" ma:fieldsID="8e7af03efaa5e7fdf2b8a9a337e72faa" ns2:_="" ns3:_="">
    <xsd:import namespace="aa8fb3ba-beb6-4489-9183-32338157fa96"/>
    <xsd:import namespace="085bc471-47a1-4bf7-a058-f2c67eaee0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antoniostrano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8fb3ba-beb6-4489-9183-32338157fa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antoniostrano" ma:index="12" nillable="true" ma:displayName="antonio strano" ma:description="file su cui lavorare" ma:format="Dropdown" ma:list="UserInfo" ma:SharePointGroup="0" ma:internalName="antoniostrano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cf76f155ced4ddcb4097134ff3c332f" ma:index="14" nillable="true" ma:taxonomy="true" ma:internalName="lcf76f155ced4ddcb4097134ff3c332f" ma:taxonomyFieldName="MediaServiceImageTags" ma:displayName="Tag immagine" ma:readOnly="false" ma:fieldId="{5cf76f15-5ced-4ddc-b409-7134ff3c332f}" ma:taxonomyMulti="true" ma:sspId="9789271a-6437-4c13-9d3b-c2c7e6d323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5bc471-47a1-4bf7-a058-f2c67eaee0d7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9e6a6415-2a87-4583-8927-260caa8ce222}" ma:internalName="TaxCatchAll" ma:showField="CatchAllData" ma:web="085bc471-47a1-4bf7-a058-f2c67eaee0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5CD1ED-F6C5-4008-81F4-0F4CF1E9E0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B75C42-5E62-4F71-B071-4368AC2922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8fb3ba-beb6-4489-9183-32338157fa96"/>
    <ds:schemaRef ds:uri="085bc471-47a1-4bf7-a058-f2c67eaee0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Popolazione</vt:lpstr>
      <vt:lpstr>Pop_elab</vt:lpstr>
      <vt:lpstr>Regione-AreaG</vt:lpstr>
      <vt:lpstr>Parco_auto</vt:lpstr>
      <vt:lpstr>Parco_auto_elab</vt:lpstr>
      <vt:lpstr>Pivot auto</vt:lpstr>
      <vt:lpstr>CALCOLI</vt:lpstr>
      <vt:lpstr>Popolazione_P_BI</vt:lpstr>
      <vt:lpstr>Pivot popolazione</vt:lpstr>
      <vt:lpstr>Parco_auto_P_BI</vt:lpstr>
      <vt:lpstr>Tasso Var annuali_auto_P_BI</vt:lpstr>
      <vt:lpstr>Parco_elettrificate_P_BI</vt:lpstr>
      <vt:lpstr>Tasso Var annuali_elettrif_P_BI</vt:lpstr>
      <vt:lpstr>Auto per area_geo</vt:lpstr>
      <vt:lpstr>Tasso per area_geo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FRAU MARCO</dc:creator>
  <cp:lastModifiedBy>FRAU MARCO</cp:lastModifiedBy>
  <dcterms:created xsi:type="dcterms:W3CDTF">2015-06-05T18:19:34Z</dcterms:created>
  <dcterms:modified xsi:type="dcterms:W3CDTF">2024-09-06T13:21:22Z</dcterms:modified>
</cp:coreProperties>
</file>