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work/Desktop/dio_webscrape/data/"/>
    </mc:Choice>
  </mc:AlternateContent>
  <xr:revisionPtr revIDLastSave="0" documentId="13_ncr:1_{5FDC2FEF-5819-9B45-B353-A3FDEB10B553}" xr6:coauthVersionLast="47" xr6:coauthVersionMax="47" xr10:uidLastSave="{00000000-0000-0000-0000-000000000000}"/>
  <bookViews>
    <workbookView xWindow="60" yWindow="760" windowWidth="30180" windowHeight="18520" tabRatio="801" xr2:uid="{00000000-000D-0000-FFFF-FFFF00000000}"/>
  </bookViews>
  <sheets>
    <sheet name="PROJECTS" sheetId="6" r:id="rId1"/>
    <sheet name="DETAILED EXPENDITURES"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1" hidden="1">'DETAILED EXPENDITURES'!$A$1:$I$1</definedName>
    <definedName name="_xlnm._FilterDatabase" localSheetId="0" hidden="1">PROJECTS!$A$1:$W$1525</definedName>
    <definedName name="component">PROJECTS!#REF!</definedName>
    <definedName name="fiscal_year">PROJECTS!#REF!</definedName>
    <definedName name="fund_auth_type">PROJECTS!#REF!</definedName>
    <definedName name="_xlnm.Print_Area" localSheetId="1">'DETAILED EXPENDITURES'!$B$1:$I$21</definedName>
    <definedName name="_xlnm.Print_Area" localSheetId="0">PROJECTS!$B$1:$W$1</definedName>
    <definedName name="_xlnm.Print_Titles" localSheetId="0">PROJECTS!$1:$1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6" i="3" l="1"/>
  <c r="G185" i="3"/>
  <c r="G184" i="3"/>
  <c r="G145" i="3" l="1"/>
  <c r="H145" i="3" s="1"/>
  <c r="G144" i="3"/>
  <c r="H144" i="3" s="1"/>
  <c r="G143" i="3"/>
  <c r="H143" i="3" s="1"/>
  <c r="G142" i="3"/>
  <c r="H142" i="3" s="1"/>
  <c r="G141" i="3"/>
  <c r="H141" i="3" s="1"/>
  <c r="G140" i="3"/>
  <c r="H140" i="3" s="1"/>
  <c r="O823" i="6"/>
  <c r="I820" i="6"/>
  <c r="I819" i="6"/>
  <c r="I818" i="6"/>
  <c r="I817" i="6"/>
  <c r="I806" i="6"/>
  <c r="I805" i="6"/>
  <c r="I804" i="6"/>
  <c r="I801" i="6"/>
  <c r="I803" i="6" s="1"/>
  <c r="O783" i="6"/>
  <c r="N783" i="6"/>
  <c r="N781" i="6"/>
</calcChain>
</file>

<file path=xl/sharedStrings.xml><?xml version="1.0" encoding="utf-8"?>
<sst xmlns="http://schemas.openxmlformats.org/spreadsheetml/2006/main" count="14504" uniqueCount="5146">
  <si>
    <t>Project Number</t>
  </si>
  <si>
    <t>Project Title</t>
  </si>
  <si>
    <t>Award Date</t>
  </si>
  <si>
    <t>Current Completion Date</t>
  </si>
  <si>
    <t>Original Completion Date</t>
  </si>
  <si>
    <t>Original Contract Amount ($000)</t>
  </si>
  <si>
    <t>Current Contract Obligation ($000)</t>
  </si>
  <si>
    <t>Component</t>
  </si>
  <si>
    <t>Fiscal Year</t>
  </si>
  <si>
    <t>Use of funds</t>
  </si>
  <si>
    <t xml:space="preserve"> </t>
  </si>
  <si>
    <t>Data as of Date</t>
  </si>
  <si>
    <t>ALASKA</t>
  </si>
  <si>
    <t>ARIZONA</t>
  </si>
  <si>
    <t>CALIFORNIA</t>
  </si>
  <si>
    <t>COLORADO</t>
  </si>
  <si>
    <t>FLORIDA</t>
  </si>
  <si>
    <t>GEORGIA</t>
  </si>
  <si>
    <t>HAWAII</t>
  </si>
  <si>
    <t>KENTUCKY</t>
  </si>
  <si>
    <t>NORTH CAROLINA</t>
  </si>
  <si>
    <t>NEW MEXICO</t>
  </si>
  <si>
    <t>VIRGINIA</t>
  </si>
  <si>
    <t>WASHINGTON</t>
  </si>
  <si>
    <t>NEW YORK</t>
  </si>
  <si>
    <t>CONNECTICUT</t>
  </si>
  <si>
    <t>DISTRICT OF COLUMBIA</t>
  </si>
  <si>
    <t>ILLINOIS</t>
  </si>
  <si>
    <t>INDIANA</t>
  </si>
  <si>
    <t>LOUISIANA</t>
  </si>
  <si>
    <t>MARYLAND</t>
  </si>
  <si>
    <t>MAINE</t>
  </si>
  <si>
    <t>NEVADA</t>
  </si>
  <si>
    <t>PENNSYLVANIA</t>
  </si>
  <si>
    <t>RHODE ISLAND</t>
  </si>
  <si>
    <t>SOUTH CAROLINA</t>
  </si>
  <si>
    <t>TEXAS</t>
  </si>
  <si>
    <t>WEST VIRGINIA</t>
  </si>
  <si>
    <t>NEW JERSEY</t>
  </si>
  <si>
    <t>MISSISSIPPI</t>
  </si>
  <si>
    <t>UTAH</t>
  </si>
  <si>
    <t>MINNESOTA</t>
  </si>
  <si>
    <t>IDAHO</t>
  </si>
  <si>
    <t>OHIO</t>
  </si>
  <si>
    <t>MASSACHUSETTS</t>
  </si>
  <si>
    <t>OKLAHOMA</t>
  </si>
  <si>
    <t>DELAWARE</t>
  </si>
  <si>
    <t>Army National Guard</t>
  </si>
  <si>
    <t>ALABAMA</t>
  </si>
  <si>
    <t>MICHIGAN</t>
  </si>
  <si>
    <t>SOUTH DAKOTA</t>
  </si>
  <si>
    <t>TENNESSEE</t>
  </si>
  <si>
    <t>IOWA</t>
  </si>
  <si>
    <t>KANSAS</t>
  </si>
  <si>
    <t>MISSOURI</t>
  </si>
  <si>
    <t>MONTANA</t>
  </si>
  <si>
    <t>NEBRASKA</t>
  </si>
  <si>
    <t>NORTH DAKOTA</t>
  </si>
  <si>
    <t>OREGON</t>
  </si>
  <si>
    <t>PUERTO RICO</t>
  </si>
  <si>
    <t>ARKANSAS</t>
  </si>
  <si>
    <t>NEW HAMPSHIRE</t>
  </si>
  <si>
    <t>WISCONSIN</t>
  </si>
  <si>
    <t>WYOMING</t>
  </si>
  <si>
    <t>Air Force Reserve</t>
  </si>
  <si>
    <t>Air National Guard</t>
  </si>
  <si>
    <t>CLASSIFIED LOCATION</t>
  </si>
  <si>
    <t>Army Active</t>
  </si>
  <si>
    <t>Army Reserve</t>
  </si>
  <si>
    <t>DISA</t>
  </si>
  <si>
    <t>Construction Project Type</t>
  </si>
  <si>
    <t>Placed-In-Service Date</t>
  </si>
  <si>
    <t>Percent Complete</t>
  </si>
  <si>
    <t>Diverted Funds Amount
($000)</t>
  </si>
  <si>
    <t xml:space="preserve">Diverted Funds Recipient Project    
</t>
  </si>
  <si>
    <t>Remarks</t>
  </si>
  <si>
    <t>Military Family Housing</t>
  </si>
  <si>
    <t>Military Family Housing O&amp;M</t>
  </si>
  <si>
    <t>Military Family Housing Improvement</t>
  </si>
  <si>
    <t>Unspecified Minor Military Construction</t>
  </si>
  <si>
    <t>Base Realignment and Closures</t>
  </si>
  <si>
    <t>Air Force Active</t>
  </si>
  <si>
    <t>Navy Active</t>
  </si>
  <si>
    <t>Navy Reserve</t>
  </si>
  <si>
    <t>Marine Corps Active</t>
  </si>
  <si>
    <t>Marine Corps Reserve</t>
  </si>
  <si>
    <t>Special Operations Command</t>
  </si>
  <si>
    <t>Missile Defense Agency</t>
  </si>
  <si>
    <t xml:space="preserve">Defense Finance and Accounting Service </t>
  </si>
  <si>
    <t xml:space="preserve">Defense Intelligence Agency </t>
  </si>
  <si>
    <t>Defense Logistics Agency – Other (HQ, etc)</t>
  </si>
  <si>
    <t xml:space="preserve">DLA Defense Distribution Center </t>
  </si>
  <si>
    <t xml:space="preserve">DLA Defense Reutilization and Marketing Service </t>
  </si>
  <si>
    <t xml:space="preserve">DLA Defense Energy Support Center </t>
  </si>
  <si>
    <t xml:space="preserve">DLA Defense Supply Center Philadelphia </t>
  </si>
  <si>
    <t xml:space="preserve">DLA Defense Supply Center Columbus </t>
  </si>
  <si>
    <t>National Geospatial-Intelligence Agency</t>
  </si>
  <si>
    <t xml:space="preserve">National Security Agency </t>
  </si>
  <si>
    <t>Defense Security Service</t>
  </si>
  <si>
    <t xml:space="preserve">DoD Education Activity </t>
  </si>
  <si>
    <t xml:space="preserve">Washington Headquarters Services </t>
  </si>
  <si>
    <t>Planning and Design</t>
  </si>
  <si>
    <t>Military Family Housing - Operations and Maintenance [MFH O&amp;M]</t>
  </si>
  <si>
    <t>Overseas Contingency Operations [OCO]</t>
  </si>
  <si>
    <t xml:space="preserve">AFGHANISTAN </t>
  </si>
  <si>
    <t xml:space="preserve">BAHRAIN </t>
  </si>
  <si>
    <t xml:space="preserve">BELGIUM </t>
  </si>
  <si>
    <t xml:space="preserve">DIEGO GARCIA </t>
  </si>
  <si>
    <t xml:space="preserve">DJIBOUTI </t>
  </si>
  <si>
    <t xml:space="preserve">GERMANY </t>
  </si>
  <si>
    <t xml:space="preserve">GREECE </t>
  </si>
  <si>
    <t xml:space="preserve">GREENLAND </t>
  </si>
  <si>
    <t xml:space="preserve">GUAM </t>
  </si>
  <si>
    <t xml:space="preserve">GUANTANAMO BAY NAVAL BASE </t>
  </si>
  <si>
    <t xml:space="preserve">HONDURAS </t>
  </si>
  <si>
    <t xml:space="preserve">ITALY </t>
  </si>
  <si>
    <t xml:space="preserve">JAPAN </t>
  </si>
  <si>
    <t xml:space="preserve">KOREA, SOUTH </t>
  </si>
  <si>
    <t xml:space="preserve">KUWAIT </t>
  </si>
  <si>
    <t xml:space="preserve">MARSHALL ISLANDS </t>
  </si>
  <si>
    <t xml:space="preserve">PUERTO RICO </t>
  </si>
  <si>
    <t xml:space="preserve">QATAR </t>
  </si>
  <si>
    <t xml:space="preserve">ROMANIA </t>
  </si>
  <si>
    <t xml:space="preserve">SINGAPORE </t>
  </si>
  <si>
    <t xml:space="preserve">SPAIN </t>
  </si>
  <si>
    <t xml:space="preserve">TURKEY </t>
  </si>
  <si>
    <t xml:space="preserve">UNITED ARAB EMIRATES </t>
  </si>
  <si>
    <t xml:space="preserve">UNITED KINGDOM </t>
  </si>
  <si>
    <t xml:space="preserve">UNITED STATES </t>
  </si>
  <si>
    <t>WORLDWIDE CLASSIFIED</t>
  </si>
  <si>
    <t>MARSHALL ISLANDS</t>
  </si>
  <si>
    <t>Defense Health Agency</t>
  </si>
  <si>
    <t>Major Military Construction</t>
  </si>
  <si>
    <t xml:space="preserve">State </t>
  </si>
  <si>
    <t>Country</t>
  </si>
  <si>
    <t>Appropriated Amount ($000)</t>
  </si>
  <si>
    <t>Solicitation Date</t>
  </si>
  <si>
    <t>Current Obligated Amount ($000)</t>
  </si>
  <si>
    <t>Start Date</t>
  </si>
  <si>
    <t>Prime Contract Recipient
(Company Name)</t>
  </si>
  <si>
    <t xml:space="preserve">Prime Contract Number </t>
  </si>
  <si>
    <t>630</t>
  </si>
  <si>
    <t>2011</t>
  </si>
  <si>
    <t>2012</t>
  </si>
  <si>
    <t>2015</t>
  </si>
  <si>
    <t>639</t>
  </si>
  <si>
    <t>2014</t>
  </si>
  <si>
    <t>5034</t>
  </si>
  <si>
    <t>2013</t>
  </si>
  <si>
    <t>634</t>
  </si>
  <si>
    <t>5924</t>
  </si>
  <si>
    <t>Helipad</t>
  </si>
  <si>
    <t>Army Aviation Support Facility</t>
  </si>
  <si>
    <t>633</t>
  </si>
  <si>
    <t>638</t>
  </si>
  <si>
    <t>Headquarters Building</t>
  </si>
  <si>
    <t>170033</t>
  </si>
  <si>
    <t>170801</t>
  </si>
  <si>
    <t>655</t>
  </si>
  <si>
    <t>647</t>
  </si>
  <si>
    <t>609</t>
  </si>
  <si>
    <t>Regional Training Institute</t>
  </si>
  <si>
    <t>2728</t>
  </si>
  <si>
    <t>1235</t>
  </si>
  <si>
    <t>190142</t>
  </si>
  <si>
    <t>627</t>
  </si>
  <si>
    <t>646</t>
  </si>
  <si>
    <t>649</t>
  </si>
  <si>
    <t>170127</t>
  </si>
  <si>
    <t>2010</t>
  </si>
  <si>
    <t>2009</t>
  </si>
  <si>
    <t/>
  </si>
  <si>
    <t>2008</t>
  </si>
  <si>
    <t>Appropriation Fund Type</t>
  </si>
  <si>
    <t>GUAM</t>
  </si>
  <si>
    <t>Parent Project Number 
[Initial Appropriation]</t>
  </si>
  <si>
    <t>Unspecified Minor Military Construction [UMMC]</t>
  </si>
  <si>
    <t xml:space="preserve">Construction - Major Military Construction   </t>
  </si>
  <si>
    <t>12/05/2014</t>
  </si>
  <si>
    <t>TYFR064009</t>
  </si>
  <si>
    <t>Improve Family Housing, Ph C</t>
  </si>
  <si>
    <t>Bilfinger Berger</t>
  </si>
  <si>
    <t>C 04-1006BB</t>
  </si>
  <si>
    <t>OBG</t>
  </si>
  <si>
    <t>C 04-1006OBG</t>
  </si>
  <si>
    <t>ALDA053001B</t>
  </si>
  <si>
    <t>Multi-Aircraft Maintenance Hanger</t>
  </si>
  <si>
    <t>Rizzani de Eccher (USA) Inc.</t>
  </si>
  <si>
    <t>W912ER10C0026</t>
  </si>
  <si>
    <t>ALUA073008A</t>
  </si>
  <si>
    <t>Facility Replacements</t>
  </si>
  <si>
    <t>TYFR084014</t>
  </si>
  <si>
    <t>Improve Family Housing, Ph E</t>
  </si>
  <si>
    <t>MICKAN</t>
  </si>
  <si>
    <t>C07-1003</t>
  </si>
  <si>
    <t>LJYC084001</t>
  </si>
  <si>
    <t>Improve Family Housing 515 Units</t>
  </si>
  <si>
    <t>EMTA-ILCI Joint Venture</t>
  </si>
  <si>
    <t>W912GB09C0068</t>
  </si>
  <si>
    <t>MPLS093002</t>
  </si>
  <si>
    <t>CNS Addition To Child Development Center (Cdc) B8210</t>
  </si>
  <si>
    <t>MAPCO, Inc.</t>
  </si>
  <si>
    <t>W9126G09D00340002</t>
  </si>
  <si>
    <t>JSR</t>
  </si>
  <si>
    <t>FA301612D00050008</t>
  </si>
  <si>
    <t>AKNR041053</t>
  </si>
  <si>
    <t>CNS Replace Asf Admin Bldg 2621</t>
  </si>
  <si>
    <t>MATOC Contractor</t>
  </si>
  <si>
    <t>W912GB09D00690007</t>
  </si>
  <si>
    <t>FTQW083007</t>
  </si>
  <si>
    <t>Repair Central Heat And Power Plant Boilers, Phase 1</t>
  </si>
  <si>
    <t>Haskell Corporation</t>
  </si>
  <si>
    <t>W911KB11C0009</t>
  </si>
  <si>
    <t>FJXT033003</t>
  </si>
  <si>
    <t>Consol Communications Facility</t>
  </si>
  <si>
    <t>Rand Enterprised Inc</t>
  </si>
  <si>
    <t>W912BU10C0039</t>
  </si>
  <si>
    <t>KNMD063003</t>
  </si>
  <si>
    <t>Ground Control Tower</t>
  </si>
  <si>
    <t>RORE/ITSI JV LLC</t>
  </si>
  <si>
    <t>N6274209D1186HC08</t>
  </si>
  <si>
    <t>AJXF063009</t>
  </si>
  <si>
    <t>Replace Munitions Storage Area</t>
  </si>
  <si>
    <t>CHARTER ENVIRONMENTAL, INC.</t>
  </si>
  <si>
    <t>FA890306D85030003</t>
  </si>
  <si>
    <t>YWHG081001</t>
  </si>
  <si>
    <t>Land Acquisition North &amp; South Boundaries</t>
  </si>
  <si>
    <t>In-House Work Force-NWK</t>
  </si>
  <si>
    <t>PN-329217-LAWAFB</t>
  </si>
  <si>
    <t>NZAS003000A</t>
  </si>
  <si>
    <t>Upgrade Weapons Storage Area</t>
  </si>
  <si>
    <t>RSCI</t>
  </si>
  <si>
    <t>W912DW13C0013</t>
  </si>
  <si>
    <t>XTLF033303</t>
  </si>
  <si>
    <t>Control Tower</t>
  </si>
  <si>
    <t>Innovative Technical Solutions</t>
  </si>
  <si>
    <t>W9126G08D0085DS01</t>
  </si>
  <si>
    <t>MPLS083737R2</t>
  </si>
  <si>
    <t>Recruit Dormitory 2, Phase 2</t>
  </si>
  <si>
    <t>M&amp;H Enterprises, dba Martin-Harris Construction</t>
  </si>
  <si>
    <t>W9126G10C0021</t>
  </si>
  <si>
    <t>Federal Pogram Integrators, LLC with JSR Inc.</t>
  </si>
  <si>
    <t>W9126G11C0009</t>
  </si>
  <si>
    <t>American Eagle Protective Services Corp.</t>
  </si>
  <si>
    <t>W9126G12C00170001</t>
  </si>
  <si>
    <t>JSR Incorporated</t>
  </si>
  <si>
    <t>FA304713D00130003B</t>
  </si>
  <si>
    <t>W9126G12D00180022</t>
  </si>
  <si>
    <t>MPLS083737S1</t>
  </si>
  <si>
    <t>Basic Military Training Satellite Classroom/Dining Facility</t>
  </si>
  <si>
    <t>Lyda Swinerton Builders, Inc.</t>
  </si>
  <si>
    <t>W9126G10C0017</t>
  </si>
  <si>
    <t>Federal Pogram Integrators, LLC - JSR Inc.</t>
  </si>
  <si>
    <t>W9126G10C0072</t>
  </si>
  <si>
    <t>COE JOC Gideon Cntrg (Handrails/Screening Retrofit)</t>
  </si>
  <si>
    <t>W9126G14D00570016</t>
  </si>
  <si>
    <t>Gideon Contracting, LLC</t>
  </si>
  <si>
    <t>W9126G12C0024</t>
  </si>
  <si>
    <t>MUHJ053008</t>
  </si>
  <si>
    <t>West &amp; Lasalle Gates Force Protection/Access</t>
  </si>
  <si>
    <t>Jordan/Versar, LLC</t>
  </si>
  <si>
    <t>W9123608D00560006</t>
  </si>
  <si>
    <t>ALUA073006A</t>
  </si>
  <si>
    <t>Blatchford-Preston Complex Ph II</t>
  </si>
  <si>
    <t>Rizanni De Eccher, Joint Venture</t>
  </si>
  <si>
    <t>W912ER11C0001</t>
  </si>
  <si>
    <t>ALUA103001</t>
  </si>
  <si>
    <t>Construct Network Control Center</t>
  </si>
  <si>
    <t>FNG-PAT Joint Venture LLC, Detroit,  MI</t>
  </si>
  <si>
    <t>W912ER12C0028</t>
  </si>
  <si>
    <t>ALUA107000</t>
  </si>
  <si>
    <t>Coalition Compound Billeting</t>
  </si>
  <si>
    <t>AMEC Environmental and Infrastructure, Inc.</t>
  </si>
  <si>
    <t>W912ER11D00020003</t>
  </si>
  <si>
    <t>LJYC003006</t>
  </si>
  <si>
    <t>Consolidated Community Center</t>
  </si>
  <si>
    <t>EMTA INSAAT Taah. ve Tic. A.S.</t>
  </si>
  <si>
    <t>W912GB09D00690003</t>
  </si>
  <si>
    <t>DHAF100031</t>
  </si>
  <si>
    <t>Construct Maintenance Operations Center And Command Post</t>
  </si>
  <si>
    <t>Lakeshore Engineering Services, Inc.</t>
  </si>
  <si>
    <t>W912ER11C0039</t>
  </si>
  <si>
    <t>DHAF100120</t>
  </si>
  <si>
    <t>Construct SatCom Facility</t>
  </si>
  <si>
    <t>XDAT073008</t>
  </si>
  <si>
    <t>Construct Military Working Dog &amp; Supporting Facility</t>
  </si>
  <si>
    <t>IE PACIFIC INC</t>
  </si>
  <si>
    <t>N62473-07-D-2008</t>
  </si>
  <si>
    <t>CREW MW</t>
  </si>
  <si>
    <t>FA442710D01022058</t>
  </si>
  <si>
    <t>CRWU019119</t>
  </si>
  <si>
    <t>ADAL Weapon Release Facility</t>
  </si>
  <si>
    <t>Tower One Construction Company</t>
  </si>
  <si>
    <t>W912LC10C0001</t>
  </si>
  <si>
    <t>PRQE089032</t>
  </si>
  <si>
    <t>TFI - Upgrade DCGS Facilities</t>
  </si>
  <si>
    <t>Key Construction Company</t>
  </si>
  <si>
    <t>W912JC10C0004</t>
  </si>
  <si>
    <t>FKNN089019</t>
  </si>
  <si>
    <t>Replace Aircraft Maintenance Hangar and Shops</t>
  </si>
  <si>
    <t>Sheridan Corp</t>
  </si>
  <si>
    <t>W912JD10C0001</t>
  </si>
  <si>
    <t>KNMD109501;</t>
  </si>
  <si>
    <t>SPBN019136</t>
  </si>
  <si>
    <t>Replace Ops and Training /ADAL DGS</t>
  </si>
  <si>
    <t>P&amp;S Construction</t>
  </si>
  <si>
    <t>W912SV10R0040</t>
  </si>
  <si>
    <t>JTVE099057</t>
  </si>
  <si>
    <t>Force Protection Measures - Relocate Base Entrance</t>
  </si>
  <si>
    <t>Gottfried Contracting</t>
  </si>
  <si>
    <t>W9127Q09D00090005</t>
  </si>
  <si>
    <t>ULYB099003</t>
  </si>
  <si>
    <t>Add to Fire Station</t>
  </si>
  <si>
    <t>Lee Grover Construction</t>
  </si>
  <si>
    <t>W912NS1022102</t>
  </si>
  <si>
    <t>Lee Grover Constrution</t>
  </si>
  <si>
    <t>W912NS08D00100014</t>
  </si>
  <si>
    <t>NGCB079069</t>
  </si>
  <si>
    <t>Joint Forces Operations Center - ANG Share</t>
  </si>
  <si>
    <t>Hausmann Construction, Inc.</t>
  </si>
  <si>
    <t>W912430422013</t>
  </si>
  <si>
    <t>This projects uses a state contract executed through a Military Construction Cooperative Agreement (MCCA).</t>
  </si>
  <si>
    <t>UCTL919637</t>
  </si>
  <si>
    <t>Replace Fire Station</t>
  </si>
  <si>
    <t>Gilbane Building Company</t>
  </si>
  <si>
    <t>W9124X10C0003</t>
  </si>
  <si>
    <t>SZCQ089023</t>
  </si>
  <si>
    <t>Replace Squadron Operations Facilities</t>
  </si>
  <si>
    <t>NUTMEG Companies, Inc.</t>
  </si>
  <si>
    <t>W912TF11C0503</t>
  </si>
  <si>
    <t>FPBB069168</t>
  </si>
  <si>
    <t>Reaper LRE  Beddown</t>
  </si>
  <si>
    <t>Black Horse Group</t>
  </si>
  <si>
    <t>W912PQ12D00130003</t>
  </si>
  <si>
    <t>PYKL009136</t>
  </si>
  <si>
    <t>Base Civil Engineer Maintenance and Training Facilities</t>
  </si>
  <si>
    <t>Chris Wood Construction Co, Inc.</t>
  </si>
  <si>
    <t>W912L710C0017</t>
  </si>
  <si>
    <t>DPEZ019148A</t>
  </si>
  <si>
    <t>Add to Squadron Operations</t>
  </si>
  <si>
    <t>Various Contractors</t>
  </si>
  <si>
    <t>W912L311F00200000</t>
  </si>
  <si>
    <t>FTQW009192</t>
  </si>
  <si>
    <t>Add to Communications Training Facility</t>
  </si>
  <si>
    <t xml:space="preserve"> G2 Construction</t>
  </si>
  <si>
    <t>W91ZRU10D00150003</t>
  </si>
  <si>
    <t>CYQL099005</t>
  </si>
  <si>
    <t>DRBS Storage Facility</t>
  </si>
  <si>
    <t>Sweat, LLC</t>
  </si>
  <si>
    <t>W911YN13C0001</t>
  </si>
  <si>
    <t>XDQU109096</t>
  </si>
  <si>
    <t>CRTC Squadron  Operation Addition</t>
  </si>
  <si>
    <t>Holland and Holland, Inc.</t>
  </si>
  <si>
    <t>W912JM10D00010005</t>
  </si>
  <si>
    <t>VSSB069014</t>
  </si>
  <si>
    <t>Add To Security Forces Facility</t>
  </si>
  <si>
    <t>H&amp;R Construction</t>
  </si>
  <si>
    <t>W912LP12D00010002</t>
  </si>
  <si>
    <t>PJMS119034</t>
  </si>
  <si>
    <t xml:space="preserve"> A10 Flight Simulator Facility</t>
  </si>
  <si>
    <t>SAF, Inc.</t>
  </si>
  <si>
    <t>W912K612R2016</t>
  </si>
  <si>
    <t>MXRD089075</t>
  </si>
  <si>
    <t>Joint Forces Operations Center- ANG  Share</t>
  </si>
  <si>
    <t>CTA Constr</t>
  </si>
  <si>
    <t>W912SV10C0101</t>
  </si>
  <si>
    <t>TDVG072909A</t>
  </si>
  <si>
    <t>Replace Classroom Training Facilities</t>
  </si>
  <si>
    <t>Meridan Contracting Services, LLC</t>
  </si>
  <si>
    <t>W912JB09D20030013</t>
  </si>
  <si>
    <t>NGCB109082</t>
  </si>
  <si>
    <t>Alter Base Entry Complex</t>
  </si>
  <si>
    <t>American Contracting, LLC</t>
  </si>
  <si>
    <t>W9124313B00010002</t>
  </si>
  <si>
    <t>TWLR099087</t>
  </si>
  <si>
    <t>C-130 Parking Apron</t>
  </si>
  <si>
    <t>TRAC Builders</t>
  </si>
  <si>
    <t>W912LD11D00250004</t>
  </si>
  <si>
    <t>BKTZ139025</t>
  </si>
  <si>
    <t>Convert RPA Interim SCIF, B720</t>
  </si>
  <si>
    <t>Codell Construction Company</t>
  </si>
  <si>
    <t>W912L710D00060021</t>
  </si>
  <si>
    <t>DDPM109901</t>
  </si>
  <si>
    <t>Add to Civil Engineering  Facility</t>
  </si>
  <si>
    <t>Triune-Beck JV</t>
  </si>
  <si>
    <t>W912L111d00120200</t>
  </si>
  <si>
    <t>DDPM119026</t>
  </si>
  <si>
    <t>Multi Use Training Facility</t>
  </si>
  <si>
    <t>Tribune-Beck JV</t>
  </si>
  <si>
    <t>W912L111d00120043</t>
  </si>
  <si>
    <t>KELL099067</t>
  </si>
  <si>
    <t>F-16 Mission Training Center (Flight Sim) Facility</t>
  </si>
  <si>
    <t>HJD Capital Electric, Inc</t>
  </si>
  <si>
    <t>W912L111C0033</t>
  </si>
  <si>
    <t>FPBD109001</t>
  </si>
  <si>
    <t>Add to Vehicle Maintenance Facility</t>
  </si>
  <si>
    <t>Mirador Enterprise, Inc</t>
  </si>
  <si>
    <t>W912L111D00090008</t>
  </si>
  <si>
    <t>LYBH079028</t>
  </si>
  <si>
    <t>BCE Pavements and Grounds Facility</t>
  </si>
  <si>
    <t>Wycliffe Enterprises, Inc</t>
  </si>
  <si>
    <t>W912L812D00080002</t>
  </si>
  <si>
    <t>LYBH119145</t>
  </si>
  <si>
    <t>Convert Hangar 107 for Aeromedical Relocation</t>
  </si>
  <si>
    <t>Wycliffe Inc</t>
  </si>
  <si>
    <t>W912L812D00080003</t>
  </si>
  <si>
    <t>FTQW083008</t>
  </si>
  <si>
    <t>Repair Central Heat And Power Plant Boiler</t>
  </si>
  <si>
    <t>FBNV063501</t>
  </si>
  <si>
    <t>AMARG Hangar</t>
  </si>
  <si>
    <t>Okland Const. Co.   Salt Lake City, UT</t>
  </si>
  <si>
    <t>W912PL11C0007</t>
  </si>
  <si>
    <t>FBNV113002</t>
  </si>
  <si>
    <t>HC-130J Aerial Cargo Facility</t>
  </si>
  <si>
    <t>Streeter-Summit JV    Desoto/TX</t>
  </si>
  <si>
    <t>W912PL11C0011</t>
  </si>
  <si>
    <t>YWHG111005;</t>
  </si>
  <si>
    <t>NUEX093000</t>
  </si>
  <si>
    <t>F-35 Academic Training Center</t>
  </si>
  <si>
    <t>Archer Western Contractors</t>
  </si>
  <si>
    <t>W912PL12C0017</t>
  </si>
  <si>
    <t>NUEX093001</t>
  </si>
  <si>
    <t>F-35 Squadron Ops Facility</t>
  </si>
  <si>
    <t>RENEW-MASON &amp; HANGER JV</t>
  </si>
  <si>
    <t>W912PL12C0027</t>
  </si>
  <si>
    <t>XQPZ084017</t>
  </si>
  <si>
    <t>Const Center For Character &amp; Leadership Development</t>
  </si>
  <si>
    <t>Environmental Chemical Corp.</t>
  </si>
  <si>
    <t>FA890306D85110091</t>
  </si>
  <si>
    <t>SXHT053001</t>
  </si>
  <si>
    <t>Air Force Technical Applications Center</t>
  </si>
  <si>
    <t>Hensel Phelps</t>
  </si>
  <si>
    <t>W9127811C0014</t>
  </si>
  <si>
    <t>CDA Solutions</t>
  </si>
  <si>
    <t>FA252114C0001</t>
  </si>
  <si>
    <t>AWUB025502</t>
  </si>
  <si>
    <t>Weapons Load Crew Training Facility</t>
  </si>
  <si>
    <t>Pacific - Tech - Sauer JV</t>
  </si>
  <si>
    <t>N6945011C1754</t>
  </si>
  <si>
    <t>LKTC113102</t>
  </si>
  <si>
    <t>UAS Airfield Fire/Crash Rescue Station</t>
  </si>
  <si>
    <t>Jaynes Corporation</t>
  </si>
  <si>
    <t>W912PL11C0004</t>
  </si>
  <si>
    <t>DKFX913001P1</t>
  </si>
  <si>
    <t>Civil Engineer Complex (TFI) - Phase 1</t>
  </si>
  <si>
    <t>Sauer, Inc.</t>
  </si>
  <si>
    <t>N6945009D12740008</t>
  </si>
  <si>
    <t>MPLS083737R3</t>
  </si>
  <si>
    <t>Recruit Dormitories Phase 3</t>
  </si>
  <si>
    <t>Satterfield &amp; Pontikes Const Inc.</t>
  </si>
  <si>
    <t>W9126G11C0024</t>
  </si>
  <si>
    <t>KRSM103011;</t>
  </si>
  <si>
    <t>Kellogg Brown &amp; Root Svs, Inc.</t>
  </si>
  <si>
    <t>W9126G11C0027</t>
  </si>
  <si>
    <t>Raba-Kistner Consultants</t>
  </si>
  <si>
    <t>PNASA1205700</t>
  </si>
  <si>
    <t>W912BV11C0038</t>
  </si>
  <si>
    <t>Federal Program Integrators, LLC with JSR Inc.</t>
  </si>
  <si>
    <t>Federal Program Integrators, LLC  with JSR Inc.</t>
  </si>
  <si>
    <t>W9126G13C0098</t>
  </si>
  <si>
    <t>W9126G12C0017P0002</t>
  </si>
  <si>
    <t>Red Cedar Enterprises, Inc.</t>
  </si>
  <si>
    <t>W9126G14D00190007</t>
  </si>
  <si>
    <t>AE Merrick &amp; Company-Tittle 2 Svs $59,036x3</t>
  </si>
  <si>
    <t>W9126G08D00060053</t>
  </si>
  <si>
    <t>MPLS083737S2</t>
  </si>
  <si>
    <t>BMT Satellite Classrooms/Dining Facility No.2</t>
  </si>
  <si>
    <t>LB-KBR General Contract</t>
  </si>
  <si>
    <t>1234567890</t>
  </si>
  <si>
    <t>Merrick &amp; Company (Tittle II Services) $59,036.40</t>
  </si>
  <si>
    <t>W9126G08D00060054</t>
  </si>
  <si>
    <t>American Eagle Protective Services Corporation</t>
  </si>
  <si>
    <t>MPLS093737V</t>
  </si>
  <si>
    <t>BMT Visitors Reception Center</t>
  </si>
  <si>
    <t>Environment Chemical Corporation (ECC)</t>
  </si>
  <si>
    <t>F48903-06-R-9991-R</t>
  </si>
  <si>
    <t>FA890306D85110085</t>
  </si>
  <si>
    <t>Merrick's &amp; Company-Redesign Parking $31,364.14+$19,435.86</t>
  </si>
  <si>
    <t>F48</t>
  </si>
  <si>
    <t>TYFR083001</t>
  </si>
  <si>
    <t>Deicing Fluid Storage &amp; Dispensing Facility</t>
  </si>
  <si>
    <t>LBB</t>
  </si>
  <si>
    <t>W912GB10C0001</t>
  </si>
  <si>
    <t>Removed for contract correction</t>
  </si>
  <si>
    <t>Peter Gross GmbH</t>
  </si>
  <si>
    <t>W912GB-10-C-0001A</t>
  </si>
  <si>
    <t>TYFR123063</t>
  </si>
  <si>
    <t>C-130J Flight Simulator Facility</t>
  </si>
  <si>
    <t>LBB (EBC AWD)</t>
  </si>
  <si>
    <t>W912GB-10-C-002EB</t>
  </si>
  <si>
    <t>OBG Hochbau GmbH &amp; Co. KG</t>
  </si>
  <si>
    <t>W912GB10C0002</t>
  </si>
  <si>
    <t>TYFU083507R2</t>
  </si>
  <si>
    <t>Dormitory (128 Rm)</t>
  </si>
  <si>
    <t>W</t>
  </si>
  <si>
    <t>Wolff &amp; Muller Gov Serv GmbH Wolff &amp; Muller Regionalbau</t>
  </si>
  <si>
    <t>W912GB10C0009</t>
  </si>
  <si>
    <t>ASHE083011</t>
  </si>
  <si>
    <t>Air Support Operations Squadron (ASOS) Facility</t>
  </si>
  <si>
    <t>Bilfinger Berger SE</t>
  </si>
  <si>
    <t>N33191-07-D-0211</t>
  </si>
  <si>
    <t>ALUA073006B</t>
  </si>
  <si>
    <t>Blatchford-Preston Complex, Phase III</t>
  </si>
  <si>
    <t>AMEC Environment and Infrastructure, Inc.</t>
  </si>
  <si>
    <t>W912ER11D00020002</t>
  </si>
  <si>
    <t>ALUA103012</t>
  </si>
  <si>
    <t>Construct Tactical Ramp/Vehicle Maintenance Facility</t>
  </si>
  <si>
    <t>American International Contractors Inc (Arlington, VA)</t>
  </si>
  <si>
    <t>W912ER11D00010007</t>
  </si>
  <si>
    <t>ALUA113001</t>
  </si>
  <si>
    <t>Theater Communications Facility</t>
  </si>
  <si>
    <t>FNG-PAT JV LLC, Detroit, MI</t>
  </si>
  <si>
    <t>LXEZ114127</t>
  </si>
  <si>
    <t>Improve Family Housing, Ph 11</t>
  </si>
  <si>
    <t>Obayashi Corporation (Fukuoka, Japan)</t>
  </si>
  <si>
    <t>FA527012C0001</t>
  </si>
  <si>
    <t>OTIE Milwauke, WI; *Title 2 Contract support*</t>
  </si>
  <si>
    <t>FA890308D878200014</t>
  </si>
  <si>
    <t>Environmental Science Corp (Chiyoda-Ku/Japan) *ArchTestDigs*</t>
  </si>
  <si>
    <t>FA5270-12-P-0058</t>
  </si>
  <si>
    <t>Pioneering Technology Corp(Mississauga L4Z1S6) *Appl SafeT*</t>
  </si>
  <si>
    <t>FA5270-12-P-0080</t>
  </si>
  <si>
    <t>Capitol Supply Inc (Sunrise, FL) **Appliances**</t>
  </si>
  <si>
    <t>FA5270-12-FA-045</t>
  </si>
  <si>
    <t>TYFR106261</t>
  </si>
  <si>
    <t>PL-1 Security Measures For Communications Compound</t>
  </si>
  <si>
    <t>Mikan</t>
  </si>
  <si>
    <t>C11-4014</t>
  </si>
  <si>
    <t>VYHK113003</t>
  </si>
  <si>
    <t>Catch Basin For Waste Water Treatment</t>
  </si>
  <si>
    <t>UVB BITBURG</t>
  </si>
  <si>
    <t>113003</t>
  </si>
  <si>
    <t>ALUA110032</t>
  </si>
  <si>
    <t>Fuel Truck Parking</t>
  </si>
  <si>
    <t>PAT USA, Inc.</t>
  </si>
  <si>
    <t>W912ER13C0027</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</si>
  <si>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</si>
  <si>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</si>
  <si>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</si>
  <si>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</si>
  <si>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</si>
  <si>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</si>
  <si>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</si>
  <si>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</si>
  <si>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</si>
  <si>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</si>
  <si>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</si>
  <si>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</si>
  <si>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DHAF120037</t>
  </si>
  <si>
    <t>Clinic</t>
  </si>
  <si>
    <t>Al Badeel General Contracting (Abu Dhab,i UAE)</t>
  </si>
  <si>
    <t>W912BU13C0060</t>
  </si>
  <si>
    <t>DHAF120057</t>
  </si>
  <si>
    <t>Fire Protection Water Storage</t>
  </si>
  <si>
    <t>Al Badeel General Contracting (Abu Dhabi, UAE)</t>
  </si>
  <si>
    <t>W912BU13C0055</t>
  </si>
  <si>
    <t>DHAF124001</t>
  </si>
  <si>
    <t>EOD Facility</t>
  </si>
  <si>
    <t>W912ER14C0014</t>
  </si>
  <si>
    <t>Original contract terminated for default</t>
  </si>
  <si>
    <t>FAKZ959574</t>
  </si>
  <si>
    <t>Fuel Cell and Corrosion Control Hangar</t>
  </si>
  <si>
    <t>Lord and Son Constrution, Inc</t>
  </si>
  <si>
    <t>W912JA11C0005</t>
  </si>
  <si>
    <t>HFHA069130</t>
  </si>
  <si>
    <t>TFI - Predator LRE  Beddown</t>
  </si>
  <si>
    <t>Ace Engineering, Inc.</t>
  </si>
  <si>
    <t>W912L213C0001</t>
  </si>
  <si>
    <t>JLWS079103</t>
  </si>
  <si>
    <t>Vigil Contracting, Inc.</t>
  </si>
  <si>
    <t>W912L511B0001</t>
  </si>
  <si>
    <t>LSGA029009A</t>
  </si>
  <si>
    <t>Security Forces Training Facility</t>
  </si>
  <si>
    <t>Americaan Patriot Construction -IMC, LLC</t>
  </si>
  <si>
    <t>W911YN11C0003</t>
  </si>
  <si>
    <t>KNMD069209</t>
  </si>
  <si>
    <t>TFI - F-22 Hangar, Squadron Operations and AMU</t>
  </si>
  <si>
    <t>Fed Con 1 - JV (Watts and Bullrush)</t>
  </si>
  <si>
    <t>W912J611C0002</t>
  </si>
  <si>
    <t>KNMD069215;</t>
  </si>
  <si>
    <t>KNMD069215</t>
  </si>
  <si>
    <t>TFI - F-22 Upgrade Munitions Complex</t>
  </si>
  <si>
    <t>Nan Inc.</t>
  </si>
  <si>
    <t>W912J612C0001</t>
  </si>
  <si>
    <t>KNMD109500</t>
  </si>
  <si>
    <t>TFI - F-22 Beddown Infrastructure Support</t>
  </si>
  <si>
    <t>DCFT069059</t>
  </si>
  <si>
    <t>TFI - cNAF Beddown - Upgrade Facilities</t>
  </si>
  <si>
    <t>JM Industrial Supply, Inc.</t>
  </si>
  <si>
    <t>W91SMC12C0003</t>
  </si>
  <si>
    <t>PJMS909928</t>
  </si>
  <si>
    <t>Replace Operations and Medical Training Facility</t>
  </si>
  <si>
    <t>Costello Construction of MD, Inc.</t>
  </si>
  <si>
    <t>W912K611C0016</t>
  </si>
  <si>
    <t>FPBB109013</t>
  </si>
  <si>
    <t>TFI - Reaper Infrastructure Support</t>
  </si>
  <si>
    <t>WHAY089079</t>
  </si>
  <si>
    <t>Base Defense Group Beddown</t>
  </si>
  <si>
    <t>APS Contractors Inc</t>
  </si>
  <si>
    <t>W912PQ11B00040004</t>
  </si>
  <si>
    <t>WEFM089029</t>
  </si>
  <si>
    <t>Upgrade ASOS Facilities</t>
  </si>
  <si>
    <t>DOT Construction</t>
  </si>
  <si>
    <t>W9124209D00010904</t>
  </si>
  <si>
    <t>BKTZ069078</t>
  </si>
  <si>
    <t>TFI- Renovate Intel Squadron Facilities</t>
  </si>
  <si>
    <t>W912L710D00060037</t>
  </si>
  <si>
    <t>FWJH069194</t>
  </si>
  <si>
    <t>TFI - Alter UAV Maintenance Hangar (Bldg 1382)</t>
  </si>
  <si>
    <t>LeeTex Construction</t>
  </si>
  <si>
    <t>W912L112C0012</t>
  </si>
  <si>
    <t>KNMD109032</t>
  </si>
  <si>
    <t>TFI- F-22 Beddown- Add to Communication Facility</t>
  </si>
  <si>
    <t>HAKO PLUMBING, INC.</t>
  </si>
  <si>
    <t>W912J612C0003</t>
  </si>
  <si>
    <t>DPEZ089083</t>
  </si>
  <si>
    <t>Relocate ROSC</t>
  </si>
  <si>
    <t>Recco, Inc.</t>
  </si>
  <si>
    <t>W912L312C0003</t>
  </si>
  <si>
    <t>FTQW083005</t>
  </si>
  <si>
    <t>Dormitory (168 RM)</t>
  </si>
  <si>
    <t>Absher-Bether JV</t>
  </si>
  <si>
    <t>W911KB14C0024</t>
  </si>
  <si>
    <t>FXSB061561</t>
  </si>
  <si>
    <t>Brigade Combat Team (Light) Complex, (480 RM)</t>
  </si>
  <si>
    <t>Kiewit Building Group, Inc. ; Omaha, NE</t>
  </si>
  <si>
    <t>W911KB12C0011</t>
  </si>
  <si>
    <t>ASRC Civil Construction LLC ; Anchorage, AK</t>
  </si>
  <si>
    <t>FA500012D00030006</t>
  </si>
  <si>
    <t>Frawner Corporation ; Anchorage, AK</t>
  </si>
  <si>
    <t>FA500011D00020009</t>
  </si>
  <si>
    <t>Advanced Blasting Services, LLC ; Wasilla, AK</t>
  </si>
  <si>
    <t>W911KB12C0018</t>
  </si>
  <si>
    <t>Honeywell Inc. Morristown, NJ</t>
  </si>
  <si>
    <t>DACA8797D00640008</t>
  </si>
  <si>
    <t>FBNV103006P1</t>
  </si>
  <si>
    <t>EC-130H Simulator/Training Operations</t>
  </si>
  <si>
    <t>Record Steel and Construction, Inc  Meridian, ID</t>
  </si>
  <si>
    <t>W912PL12C0011</t>
  </si>
  <si>
    <t>FBNV123002</t>
  </si>
  <si>
    <t>HC-130J Joint Use Fuel Cell</t>
  </si>
  <si>
    <t>Creative Times, Inc / Ogden / Utah</t>
  </si>
  <si>
    <t>W912PL12C0018</t>
  </si>
  <si>
    <t>AETC120010</t>
  </si>
  <si>
    <t>F-35 ADAL Aircraft Maintenance Unit</t>
  </si>
  <si>
    <t>AETC120011</t>
  </si>
  <si>
    <t>F-35 Squad Ops/AMU 2</t>
  </si>
  <si>
    <t>Speegle Construction Inc, Niceville, FL</t>
  </si>
  <si>
    <t>W912PL13C0006</t>
  </si>
  <si>
    <t>AJJY983202</t>
  </si>
  <si>
    <t>Air Freight Terminal Complex</t>
  </si>
  <si>
    <t>DCK-ECC Pacific Guam, LLC</t>
  </si>
  <si>
    <t>N6274210D1308JQ01</t>
  </si>
  <si>
    <t>SAKW059101</t>
  </si>
  <si>
    <t>PRTC - Red Horse Cantonment Operations Facility</t>
  </si>
  <si>
    <t>Pacific West Builders</t>
  </si>
  <si>
    <t>N4019210D28100003</t>
  </si>
  <si>
    <t>ZHTV053302;</t>
  </si>
  <si>
    <t>AWUB105002</t>
  </si>
  <si>
    <t>Mission Support Group Complex</t>
  </si>
  <si>
    <t>Gaskins Construction Company</t>
  </si>
  <si>
    <t>N6945009D12700002</t>
  </si>
  <si>
    <t>YWHG071005</t>
  </si>
  <si>
    <t>WSA Security Control Facility</t>
  </si>
  <si>
    <t>Carlson Constructors</t>
  </si>
  <si>
    <t>W912DQ11D40160002</t>
  </si>
  <si>
    <t>SGBP100904C</t>
  </si>
  <si>
    <t>USSTRATCOM Replacement Facility - Incr 1</t>
  </si>
  <si>
    <t>KiewitPhelps JV  Omaha NE</t>
  </si>
  <si>
    <t>W9128F12C0023</t>
  </si>
  <si>
    <t>RKMF103003</t>
  </si>
  <si>
    <t>Communications Network Control Center</t>
  </si>
  <si>
    <t>A4 Construction</t>
  </si>
  <si>
    <t>W912PL12C0008</t>
  </si>
  <si>
    <t>MHMV093108</t>
  </si>
  <si>
    <t>AFNWC Sustainment Center</t>
  </si>
  <si>
    <t>KL House Construction/Albuqueque/nm</t>
  </si>
  <si>
    <t>W912PP12C0016</t>
  </si>
  <si>
    <t>TMKH083003</t>
  </si>
  <si>
    <t>C-130 Flight Simulator</t>
  </si>
  <si>
    <t>JAAAT Technical Services LLC</t>
  </si>
  <si>
    <t>W912HN10D00630003</t>
  </si>
  <si>
    <t>QJVF092012</t>
  </si>
  <si>
    <t>B-52 Two-Bay Phase Maintenance Dock</t>
  </si>
  <si>
    <t>PCL Construction Services, Inc.</t>
  </si>
  <si>
    <t>W9128F12C0013</t>
  </si>
  <si>
    <t>MPLS083737R4</t>
  </si>
  <si>
    <t>BMT Recruit Dormitory, Phase IV</t>
  </si>
  <si>
    <t>AE-Merrick&amp;Company ($400,140 shown under DDC)</t>
  </si>
  <si>
    <t>W9126G08D00060055</t>
  </si>
  <si>
    <t>Spawglass Contractors Inc.</t>
  </si>
  <si>
    <t>W9126G12C0023</t>
  </si>
  <si>
    <t>W9126G14D00J190007</t>
  </si>
  <si>
    <t>WACC120007</t>
  </si>
  <si>
    <t>AIT Barracks Complex, Ph 2</t>
  </si>
  <si>
    <t>Purcell Construction Corp</t>
  </si>
  <si>
    <t>W9123608D00140003</t>
  </si>
  <si>
    <t>WWYK143004A;_x000D_
LKTC093101;_x000D_
ZHTV053302;</t>
  </si>
  <si>
    <t>GJKZ860009</t>
  </si>
  <si>
    <t>Wing Headquarters</t>
  </si>
  <si>
    <t>Jackson Controactor Grp, Inc, Missoula, MT</t>
  </si>
  <si>
    <t>W912DW12C0030</t>
  </si>
  <si>
    <t>USAFE17001</t>
  </si>
  <si>
    <t>Aircraft Apron/Taxiway And Maintenance Shelters</t>
  </si>
  <si>
    <t>United Infrastructure Projects</t>
  </si>
  <si>
    <t>N3319109D01200011</t>
  </si>
  <si>
    <t>USAFE17002</t>
  </si>
  <si>
    <t>Combat Aircraft Loading Area</t>
  </si>
  <si>
    <t>CH2MHill-METAG JV</t>
  </si>
  <si>
    <t>N6247012C2008</t>
  </si>
  <si>
    <t>USAFE17003</t>
  </si>
  <si>
    <t>Parallel Taxiway Extension</t>
  </si>
  <si>
    <t>USAFE17004</t>
  </si>
  <si>
    <t>Expeditionary Lodging</t>
  </si>
  <si>
    <t>Tetra Tech EC, Inc.</t>
  </si>
  <si>
    <t>N3319112C0614</t>
  </si>
  <si>
    <t>TYFR063017</t>
  </si>
  <si>
    <t>Dormitory (192 RM)</t>
  </si>
  <si>
    <t>W912GB11C0013</t>
  </si>
  <si>
    <t>WWYK143004A;_x000D_
ZHTV053302;</t>
  </si>
  <si>
    <t>ASHE163000</t>
  </si>
  <si>
    <t>Child Development Center Addition</t>
  </si>
  <si>
    <t>Collodetto Angelo Costruzioni</t>
  </si>
  <si>
    <t>N3319112R06220002</t>
  </si>
  <si>
    <t>LXEZ124285</t>
  </si>
  <si>
    <t>Improve Family Housing Infrastructure, Ph 1</t>
  </si>
  <si>
    <t>American Engineering Corporation-Ginowan City, Okinawa, JAP</t>
  </si>
  <si>
    <t>FA527013C0006</t>
  </si>
  <si>
    <t>QKKA124002</t>
  </si>
  <si>
    <t>Improve MFH Infrastructure, Phase 1</t>
  </si>
  <si>
    <t>Hibiya Engineering, Ltd</t>
  </si>
  <si>
    <t>W912HV12C0003</t>
  </si>
  <si>
    <t>AGGN123002P</t>
  </si>
  <si>
    <t>Communications Network Control Center Consolidation</t>
  </si>
  <si>
    <t>Kothane Enterprises</t>
  </si>
  <si>
    <t>FA441914C0101</t>
  </si>
  <si>
    <t>ALUA113026</t>
  </si>
  <si>
    <t>C-130 Aircraft Maintenance Unit</t>
  </si>
  <si>
    <t>ALUA113027</t>
  </si>
  <si>
    <t>Air Defense Artillery Maintenance Facility</t>
  </si>
  <si>
    <t>Gulf Supplies and Construction Services</t>
  </si>
  <si>
    <t>W912ER13C0023</t>
  </si>
  <si>
    <t>ALUA113032</t>
  </si>
  <si>
    <t>Precision Measurement Equipment Laboratory</t>
  </si>
  <si>
    <t>ALUA113034</t>
  </si>
  <si>
    <t>AFOSI Regional And Local Facility</t>
  </si>
  <si>
    <t>Gulf Supplies &amp; Commercial Services</t>
  </si>
  <si>
    <t>PDPG020143</t>
  </si>
  <si>
    <t>Construct New Airfield Control Tower, B1295 &amp; Base Op'S B395</t>
  </si>
  <si>
    <t>Flintco, LLC.</t>
  </si>
  <si>
    <t>W912QR12C0048</t>
  </si>
  <si>
    <t>RVKQ120572</t>
  </si>
  <si>
    <t>Vehicle Maintenance Facility</t>
  </si>
  <si>
    <t>Oddo Construction Services</t>
  </si>
  <si>
    <t>FA667014C0002</t>
  </si>
  <si>
    <t>DKFX079003</t>
  </si>
  <si>
    <t>Red Horse Readiness And Training Facility</t>
  </si>
  <si>
    <t>IKHANA</t>
  </si>
  <si>
    <t>N6945012C1760</t>
  </si>
  <si>
    <t>KRSM099001</t>
  </si>
  <si>
    <t>Fire Station #4 Annex</t>
  </si>
  <si>
    <t>Grand Enterprises, LLC</t>
  </si>
  <si>
    <t>FA820112D00250004</t>
  </si>
  <si>
    <t>BAEY029154</t>
  </si>
  <si>
    <t>Wing Operations and Training Facility</t>
  </si>
  <si>
    <t>SM Construction</t>
  </si>
  <si>
    <t>W912LA12C0008</t>
  </si>
  <si>
    <t>QMSN019029</t>
  </si>
  <si>
    <t>Replace Pararescue Training Facility</t>
  </si>
  <si>
    <t>Flintco Construction</t>
  </si>
  <si>
    <t>W912LA12C7025</t>
  </si>
  <si>
    <t>KNMD069212</t>
  </si>
  <si>
    <t>TFI - F-22 Flight Simulator Facility</t>
  </si>
  <si>
    <t>KNMD069213</t>
  </si>
  <si>
    <t>TFI - F-22 Weapons Load Crew Training Facility</t>
  </si>
  <si>
    <t>HAKO PLUMBING INC</t>
  </si>
  <si>
    <t>KNMD069216</t>
  </si>
  <si>
    <t>TFI - F-22 Combat Aircraft Parking Apron</t>
  </si>
  <si>
    <t>Cutting Edge Concrete Services Inc.</t>
  </si>
  <si>
    <t>W9128A12C0007</t>
  </si>
  <si>
    <t>Nan, Inc</t>
  </si>
  <si>
    <t>W912J613C0006</t>
  </si>
  <si>
    <t>SPBN079047</t>
  </si>
  <si>
    <t>Maron Construction Co.</t>
  </si>
  <si>
    <t>W912SV13C0003</t>
  </si>
  <si>
    <t>WAAR109001</t>
  </si>
  <si>
    <t>Alter Predator Operations Center Facility</t>
  </si>
  <si>
    <t>UTS-DAG Construction Co., LLC</t>
  </si>
  <si>
    <t>W9136412C0046</t>
  </si>
  <si>
    <t>FXSB121354</t>
  </si>
  <si>
    <t>Construct Aerospace Support Equipment Storage Facility</t>
  </si>
  <si>
    <t>H. Watt &amp; Scott</t>
  </si>
  <si>
    <t>W91ZRU10D00060011</t>
  </si>
  <si>
    <t>XDQU129062</t>
  </si>
  <si>
    <t xml:space="preserve"> Vehicle Maintenance  Addition</t>
  </si>
  <si>
    <t>Tyler Construction Group, Inc.</t>
  </si>
  <si>
    <t>W912JM10D00040001</t>
  </si>
  <si>
    <t>FKNN049094</t>
  </si>
  <si>
    <t>Pavements and Grounds Facility</t>
  </si>
  <si>
    <t>Cornerstone Construction</t>
  </si>
  <si>
    <t>W912JD11D00070003</t>
  </si>
  <si>
    <t>AXQD119004</t>
  </si>
  <si>
    <t>Add to and Alter  Survival Equipment  Shop</t>
  </si>
  <si>
    <t>Cornerstone Construction Svs</t>
  </si>
  <si>
    <t>W912SV10D00080004</t>
  </si>
  <si>
    <t>WAAR129078</t>
  </si>
  <si>
    <t>Relocate Main  Gate</t>
  </si>
  <si>
    <t>Lewaro/Butt JV</t>
  </si>
  <si>
    <t>W9136413D00050002</t>
  </si>
  <si>
    <t>KJAQ119031</t>
  </si>
  <si>
    <t xml:space="preserve"> Addition Squadron Operations Facility</t>
  </si>
  <si>
    <t>Anthem Builders, Inc</t>
  </si>
  <si>
    <t>W912JV14C0002</t>
  </si>
  <si>
    <t>NKAK103006</t>
  </si>
  <si>
    <t>C-130J Fuel Systems Maintenance Hangar</t>
  </si>
  <si>
    <t>The Ross Group</t>
  </si>
  <si>
    <t>W9127S13C6002</t>
  </si>
  <si>
    <t>NKAK113005</t>
  </si>
  <si>
    <t>C-130J Flight Simulator Addition</t>
  </si>
  <si>
    <t>Alesssi Keys Construction</t>
  </si>
  <si>
    <t>W9127S14C0011</t>
  </si>
  <si>
    <t>BAEY133001</t>
  </si>
  <si>
    <t>Civil Engineer Administration/Operations Facility</t>
  </si>
  <si>
    <t>Macnak Korte Group LLC, Lakewood, WA</t>
  </si>
  <si>
    <t>W9123814C0039</t>
  </si>
  <si>
    <t>XLWU103002</t>
  </si>
  <si>
    <t>F-22 Add/Alt Hangar For Low Observable/Composite Repair</t>
  </si>
  <si>
    <t>Barlovento</t>
  </si>
  <si>
    <t>W9127810D00780006</t>
  </si>
  <si>
    <t>QSEU103008</t>
  </si>
  <si>
    <t>HC-130J Simulator Facility</t>
  </si>
  <si>
    <t>IBKI, Inc. Choctaw, MS</t>
  </si>
  <si>
    <t>W912HN13C0011</t>
  </si>
  <si>
    <t>ACC123184</t>
  </si>
  <si>
    <t>Air Support Operations Center</t>
  </si>
  <si>
    <t>Better Built Construction Serv</t>
  </si>
  <si>
    <t>W912HN10D00530003</t>
  </si>
  <si>
    <t>LKTC133101</t>
  </si>
  <si>
    <t>RPA Mission Complex Physical Protection System</t>
  </si>
  <si>
    <t>Cobblestone Construction</t>
  </si>
  <si>
    <t>W912PL14C0012</t>
  </si>
  <si>
    <t>KWRD123004</t>
  </si>
  <si>
    <t>MQ-9 Maintenance Hangar</t>
  </si>
  <si>
    <t>HEW-Phelps</t>
  </si>
  <si>
    <t>W912PP13C0019</t>
  </si>
  <si>
    <t>QJVF092011</t>
  </si>
  <si>
    <t>B-52 Add/Alter Munitions Age Facility</t>
  </si>
  <si>
    <t>Rolac Contracting, Inc.</t>
  </si>
  <si>
    <t>W9128F13C0008</t>
  </si>
  <si>
    <t>MPLS083008</t>
  </si>
  <si>
    <t>Dormitory (96 Rm)</t>
  </si>
  <si>
    <t>Earthworks Mortensen JV</t>
  </si>
  <si>
    <t>W9126G13C0016</t>
  </si>
  <si>
    <t>KRSM103012</t>
  </si>
  <si>
    <t>F-35 Adal Hangar 45W/AMU</t>
  </si>
  <si>
    <t>Creative Times, Inc., Ogden, UT</t>
  </si>
  <si>
    <t>W912PL14C0005</t>
  </si>
  <si>
    <t>KRSM103030</t>
  </si>
  <si>
    <t>F-35A Modular Storage Magazines</t>
  </si>
  <si>
    <t>Zumwalt Construction, Inc.</t>
  </si>
  <si>
    <t>W9123811D00260006</t>
  </si>
  <si>
    <t>KRSM113028</t>
  </si>
  <si>
    <t>F-35 Adal Building 118 For Flight Simulator</t>
  </si>
  <si>
    <t>Creative Times, Inc. (CTI)</t>
  </si>
  <si>
    <t>W9123811D00240002</t>
  </si>
  <si>
    <t>WWCX103032</t>
  </si>
  <si>
    <t>Dormitory (48 Pn)</t>
  </si>
  <si>
    <t>Pilegaard-Henriksen</t>
  </si>
  <si>
    <t>W912DS13C0030</t>
  </si>
  <si>
    <t>LXEZ134286</t>
  </si>
  <si>
    <t>Improve Family Housing Infrastructure, Ph 2</t>
  </si>
  <si>
    <t>Tokyu Construction Co., Ltd. (Tokyo, Japan)</t>
  </si>
  <si>
    <t>W912HV13C0004</t>
  </si>
  <si>
    <t>QKKA133001P2</t>
  </si>
  <si>
    <t>Improve Family Housing, Ph 2</t>
  </si>
  <si>
    <t>Nishimatsu Construction Co., Ltd</t>
  </si>
  <si>
    <t>FZ520513C0005</t>
  </si>
  <si>
    <t>QKKA134001</t>
  </si>
  <si>
    <t>Improve Mfh Infrastructure, Phase 2</t>
  </si>
  <si>
    <t>Tokyu Construction Co., Ltd</t>
  </si>
  <si>
    <t>FZ520513C0006</t>
  </si>
  <si>
    <t>FBNV133500</t>
  </si>
  <si>
    <t>T-10 Engine Test Cell (AMARG)</t>
  </si>
  <si>
    <t>J.I. GARCIA CONSTRUCTION</t>
  </si>
  <si>
    <t>W912PL10D0110</t>
  </si>
  <si>
    <t>NKAK113003</t>
  </si>
  <si>
    <t>C130J Propeller Repair Training Facility</t>
  </si>
  <si>
    <t>HGL Construction</t>
  </si>
  <si>
    <t>FA446011D00075014</t>
  </si>
  <si>
    <t>WWYK120123A</t>
  </si>
  <si>
    <t>Correct Life Safety Code Deficiencies, Bldg 282</t>
  </si>
  <si>
    <t>Southwind Construction</t>
  </si>
  <si>
    <t>W912BV12D00180003</t>
  </si>
  <si>
    <t>RVKQ099095</t>
  </si>
  <si>
    <t>Flight Simulator Facility</t>
  </si>
  <si>
    <t>SCMS, LLC</t>
  </si>
  <si>
    <t>W912QR14C0012</t>
  </si>
  <si>
    <t>KYJM129022</t>
  </si>
  <si>
    <t>Add Simulator Bay, Building 191</t>
  </si>
  <si>
    <t>CCI</t>
  </si>
  <si>
    <t>W9127810D001180020</t>
  </si>
  <si>
    <t>HAYW109006</t>
  </si>
  <si>
    <t>F-15 Conversion</t>
  </si>
  <si>
    <t>RS Morris Construction</t>
  </si>
  <si>
    <t>W912LA11D00180010</t>
  </si>
  <si>
    <t>RS Morris Cosntruction</t>
  </si>
  <si>
    <t>W912LA11D00180011</t>
  </si>
  <si>
    <t>MHMV119001</t>
  </si>
  <si>
    <t>Alter Target Intelligence Facility</t>
  </si>
  <si>
    <t>K.L. HOUSE CONSTRUCTION CO.</t>
  </si>
  <si>
    <t>W912J314C1001</t>
  </si>
  <si>
    <t>DPEZ089017</t>
  </si>
  <si>
    <t>C-130 Flight Simulator Training Facility</t>
  </si>
  <si>
    <t>Faith Enterprises</t>
  </si>
  <si>
    <t>W912L313D0003</t>
  </si>
  <si>
    <t>FJRP079016</t>
  </si>
  <si>
    <t>BCE pavements and Grounds Facility</t>
  </si>
  <si>
    <t>Showalter Construction</t>
  </si>
  <si>
    <t>W9124209D0013N908</t>
  </si>
  <si>
    <t>NUEX093007</t>
  </si>
  <si>
    <t>Construct Addition, Field Training Facility, B936</t>
  </si>
  <si>
    <t>Candelaria Corp</t>
  </si>
  <si>
    <t>W912PL10D01080004</t>
  </si>
  <si>
    <t>NUEX093011</t>
  </si>
  <si>
    <t>Construct Squadron Operations/Aircraft Maintenance Unit (#3)</t>
  </si>
  <si>
    <t>Okland Construction Company</t>
  </si>
  <si>
    <t>W912PL14C0007</t>
  </si>
  <si>
    <t>BAEY143000</t>
  </si>
  <si>
    <t>Distributed Common Ground Station (DCGS) Operations Facility</t>
  </si>
  <si>
    <t>Swinerton Builders,Arvada,CO</t>
  </si>
  <si>
    <t>W9123814C0046</t>
  </si>
  <si>
    <t>AJJY143760</t>
  </si>
  <si>
    <t>Hardened Structures For POL Fuel Systems</t>
  </si>
  <si>
    <t>P&amp;S Construction Inc.</t>
  </si>
  <si>
    <t>N4019210D28040020</t>
  </si>
  <si>
    <t>AJJY153011</t>
  </si>
  <si>
    <t>Guam Strike Tactical Missile Maintenance Facility</t>
  </si>
  <si>
    <t>AIC International, Inc.</t>
  </si>
  <si>
    <t>N6274214C1318</t>
  </si>
  <si>
    <t>KNMD142222</t>
  </si>
  <si>
    <t>C-17 Modernize Hangar 35, Docks 1 and 2</t>
  </si>
  <si>
    <t>SRB International LLC</t>
  </si>
  <si>
    <t>N6274214C1312</t>
  </si>
  <si>
    <t>PRQE145117</t>
  </si>
  <si>
    <t>KC-46A 2-Bay Corrosion/Fuel Hangar</t>
  </si>
  <si>
    <t>Archer Western Aviation Part</t>
  </si>
  <si>
    <t>W912DQ14C4006</t>
  </si>
  <si>
    <t>SGBP100904C;</t>
  </si>
  <si>
    <t>PRQE145136</t>
  </si>
  <si>
    <t>KC-46A Alter Apron Fuels Distribution Systems</t>
  </si>
  <si>
    <t>MEB General Contractors, INC</t>
  </si>
  <si>
    <t>W912DQ14C4010</t>
  </si>
  <si>
    <t>PRQE145137</t>
  </si>
  <si>
    <t>KC-46A Alter Miscellaneous Facilities</t>
  </si>
  <si>
    <t>Red Cedar Enterprises, Inc</t>
  </si>
  <si>
    <t>W912DQ13D40010002</t>
  </si>
  <si>
    <t>PRQE145138</t>
  </si>
  <si>
    <t>KC-46A Alter Aircraft Parking Apron</t>
  </si>
  <si>
    <t>Archer Western Aviation Partn</t>
  </si>
  <si>
    <t>PRQE145142</t>
  </si>
  <si>
    <t>KC-46A 1-Bay Maintenance Hangar</t>
  </si>
  <si>
    <t>PRQE155119</t>
  </si>
  <si>
    <t>KC-46A 3-Bay General Purpose Maintenance Hangar</t>
  </si>
  <si>
    <t>PRQE155122</t>
  </si>
  <si>
    <t>KC-46A Pipeline Student Dormitory (48PN)</t>
  </si>
  <si>
    <t>PentaCon</t>
  </si>
  <si>
    <t>W912DQ14C4021</t>
  </si>
  <si>
    <t>ACC123183</t>
  </si>
  <si>
    <t>MACNAK Korte Group</t>
  </si>
  <si>
    <t>W912QR14C0027</t>
  </si>
  <si>
    <t>PAYZ130011</t>
  </si>
  <si>
    <t>U.S. Cyber Command Joint Operations Center</t>
  </si>
  <si>
    <t>W912DR14C0016</t>
  </si>
  <si>
    <t>YWHG111010</t>
  </si>
  <si>
    <t>WSA: Construct Two New MOP Igloos</t>
  </si>
  <si>
    <t>Record Steel And Construction</t>
  </si>
  <si>
    <t>W912DQ14C4005</t>
  </si>
  <si>
    <t>LKTC073101</t>
  </si>
  <si>
    <t>Land Acquisition</t>
  </si>
  <si>
    <t>USACE</t>
  </si>
  <si>
    <t>W81EYN42417577</t>
  </si>
  <si>
    <t>RKMF083002</t>
  </si>
  <si>
    <t>Dormitory</t>
  </si>
  <si>
    <t>Macnac-Korte</t>
  </si>
  <si>
    <t>W912PL14C0003</t>
  </si>
  <si>
    <t>RKMF103005</t>
  </si>
  <si>
    <t>F-35A ADAL AME Storage Facility</t>
  </si>
  <si>
    <t>RCDS Contractors</t>
  </si>
  <si>
    <t>W912PL10D0113</t>
  </si>
  <si>
    <t>RKMF103006</t>
  </si>
  <si>
    <t>F-35A Parts Store</t>
  </si>
  <si>
    <t>Sybrant Candelaria</t>
  </si>
  <si>
    <t>W912PL10D00970005</t>
  </si>
  <si>
    <t>RKMF103009</t>
  </si>
  <si>
    <t>F-35A Add/Alter Fuel Cell Hangar</t>
  </si>
  <si>
    <t>TeeHee Straub</t>
  </si>
  <si>
    <t>W912PL10D00960002</t>
  </si>
  <si>
    <t>RKMF113005</t>
  </si>
  <si>
    <t>RPA Weapons School</t>
  </si>
  <si>
    <t>W912PL14C0008</t>
  </si>
  <si>
    <t>CZQZ073050</t>
  </si>
  <si>
    <t>Dormitory (144 Rm)</t>
  </si>
  <si>
    <t>MACNAK Korte Team LLC, Lakewood, Washington</t>
  </si>
  <si>
    <t>W912PP14C0020</t>
  </si>
  <si>
    <t>MHMV103105B</t>
  </si>
  <si>
    <t>Nuclear Systems Wing &amp; Sustainment Center Ph 2</t>
  </si>
  <si>
    <t>K.L. House Construction</t>
  </si>
  <si>
    <t>W912PP14C0016</t>
  </si>
  <si>
    <t>QJVF092013</t>
  </si>
  <si>
    <t>B-52 Munitions Storage Igloos</t>
  </si>
  <si>
    <t>Raass Brother's Inc.</t>
  </si>
  <si>
    <t>W9128F14C0009</t>
  </si>
  <si>
    <t>AGGN143001</t>
  </si>
  <si>
    <t>KC-46A FTU Renovate Facility For 97 OG &amp; 97 MXTS</t>
  </si>
  <si>
    <t>The Ross Grp Construction Corp</t>
  </si>
  <si>
    <t>W912BV10D20140006</t>
  </si>
  <si>
    <t>AGGN143002</t>
  </si>
  <si>
    <t>KC-46A FTU ADAL Sq Ops/Amu</t>
  </si>
  <si>
    <t>AGGN143003</t>
  </si>
  <si>
    <t>KC-46A FTU Fuselage Trainer Phase 1</t>
  </si>
  <si>
    <t>The Ross Group Construction Corporation</t>
  </si>
  <si>
    <t>W912BV14C0015</t>
  </si>
  <si>
    <t>AGGN143004</t>
  </si>
  <si>
    <t>KC-46A FTU Ftc Simulator Facility Phase 1</t>
  </si>
  <si>
    <t>AETC176870</t>
  </si>
  <si>
    <t>Construct New BAK 12/14 Aircraft Arresting Syst At Rwy 3-21</t>
  </si>
  <si>
    <t>Head, Inc/Columbus/Ohio</t>
  </si>
  <si>
    <t>W9127S14C6000</t>
  </si>
  <si>
    <t>KRSM103011</t>
  </si>
  <si>
    <t>F-35 ADAL Hangar 45E/AMU</t>
  </si>
  <si>
    <t>CTI</t>
  </si>
  <si>
    <t>WWCX103028</t>
  </si>
  <si>
    <t>Consolidated Vehicle Maint And Pavements &amp; Grounds Facility</t>
  </si>
  <si>
    <t>Per Aarsleff</t>
  </si>
  <si>
    <t>W912DS14C0016</t>
  </si>
  <si>
    <t>LXEZ144287</t>
  </si>
  <si>
    <t>Improve MFH Infrastructure, Phase 3</t>
  </si>
  <si>
    <t>WITCO Industries Ltd (Stearley-Water&amp;Sewer)</t>
  </si>
  <si>
    <t>W912HV12D00020006</t>
  </si>
  <si>
    <t>Sumitomo Heavy Industries, Ltd (Kishaba-Water&amp;Sewer))</t>
  </si>
  <si>
    <t>W912HV12D00030005</t>
  </si>
  <si>
    <t>Sumitomo Heavy Industries, Ltd (Plaza-Electrical)</t>
  </si>
  <si>
    <t>W912HV12D00030006</t>
  </si>
  <si>
    <t>Sanken Setsubi Kogyo Co., Ltd/Tokyo, Japan</t>
  </si>
  <si>
    <t>W912HV14C0016</t>
  </si>
  <si>
    <t>QSEU123003</t>
  </si>
  <si>
    <t>Add HC-130J Aircraft Maintenance Unit Facility</t>
  </si>
  <si>
    <t>Artesian Construction Co.</t>
  </si>
  <si>
    <t>FA483014D00040001</t>
  </si>
  <si>
    <t>PSTE129092</t>
  </si>
  <si>
    <t>Construct North Overrun</t>
  </si>
  <si>
    <t>Carolina Siteworks</t>
  </si>
  <si>
    <t>W912420930003S401</t>
  </si>
  <si>
    <t xml:space="preserve">Improvements                                                   </t>
  </si>
  <si>
    <t>Military family housing projects to improve existing military family housing units and ancillary family housing support facilities pursuant to 10 USC 2825.</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</si>
  <si>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</si>
  <si>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Complete design of FY07 MILCON; design of FY06 Congressional Inserts; start design of FY08 MILCON; fund Congressionally directed designs; fund PACES Cost Engineering; fund misc Air Staff &amp; MAJCOM design requirements</t>
  </si>
  <si>
    <t>Design for MILCON Projects Supporting the Global War on Terror (GWOT)</t>
  </si>
  <si>
    <t>Unspecified minor military construction projects with an approved cost not exceeding the minor construciton thresholds specified in 10 USC 2805(a).</t>
  </si>
  <si>
    <t>Complete design of FY07 MILCON; design of FY06 Congressional Inserts; start design of FY08 MILCON; fund Congressionally directed designs.</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</si>
  <si>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</si>
  <si>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 fund PACES Cost Engineering; fund misc Air Staff &amp; MAJCOM design requirements</t>
  </si>
  <si>
    <t>Complete design of FY08 MILCON; design of FY07 Congressional Inserts; start design of FY09 MILCON; fund Congressionally directed designs.</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</si>
  <si>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</si>
  <si>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 fund PACES Cost Engineering; fund misc Air Staff &amp; MAJCOM design requirements</t>
  </si>
  <si>
    <t>Complete design of FY09 MILCON; design of FY08 Congressional Inserts; start design of FY10 MILCON; fund Congressionally directed designs.</t>
  </si>
  <si>
    <t>Approved Air Force program for all MFH Operations and Maintenance accounts supporting Air Force Military Family Housing</t>
  </si>
  <si>
    <t>Supplemental appropriations for MFH Operations and Maintenance provided by the American Recovery and Reinvestment Act of 2009 (ARRA - P.L. 111-5)</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</si>
  <si>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</si>
  <si>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 fund PACES Cost Engineering; fund misc Air Staff &amp; MAJCOM design requirements</t>
  </si>
  <si>
    <t>Complete design of FY10 MILCON; design of FY09 Congressional Inserts; start design of FY11 MILCON; fund Congressionally directed designs.</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</si>
  <si>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</si>
  <si>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</si>
  <si>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Design for MILCON Projects Supporting the Overseas Contingency Operations (OCO)</t>
  </si>
  <si>
    <t>(OCO) Unspecified minor military construction projects with an approved cost not exceeding the minor construciton thresholds specified in 10 USC 2805(a).</t>
  </si>
  <si>
    <t>Complete design of FY11 MILCON; design of FY10 Congressional Inserts; start design of FY12 MILCON; fund Congressionally directed designs.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</si>
  <si>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</si>
  <si>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 fund PACES Cost Engineering; fund misc Air Staff &amp; MAJCOM design requirements; Overseas Contingency Operations</t>
  </si>
  <si>
    <t>Complete design of FY12 MILCON; start design of FY13 MILCON; fund Congressionally directed designs.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</si>
  <si>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</si>
  <si>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 Overseas Contingency Operations</t>
  </si>
  <si>
    <t>Complete design of FY13 MILCON; start design of FY14 MILCON; fund Congressionally directed designs.</t>
  </si>
  <si>
    <t>Complete design of Active AF Military Family Housing FY15 MILCON; design of FY14 non-PB projects if any; start design of FY16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</si>
  <si>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</si>
  <si>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FY15 MILCON; start design of FY16 MILCON; fund Congressionally directed designs.</t>
  </si>
  <si>
    <t>71569</t>
  </si>
  <si>
    <t>Westside Utilities Infrastructure</t>
  </si>
  <si>
    <t>Contrack International  Inc.</t>
  </si>
  <si>
    <t>W912ER-11-D-0009</t>
  </si>
  <si>
    <t>71602</t>
  </si>
  <si>
    <t>Barracks</t>
  </si>
  <si>
    <t>Bryan 77 Construction JV</t>
  </si>
  <si>
    <t>71604</t>
  </si>
  <si>
    <t>Eastside Utilities Infrastructure</t>
  </si>
  <si>
    <t>ANHAM-ICSS Joint Venture</t>
  </si>
  <si>
    <t>W912ER-11-D-0003</t>
  </si>
  <si>
    <t>72125</t>
  </si>
  <si>
    <t>SOF Alpha Ramp Facilities</t>
  </si>
  <si>
    <t>Prime Projects Int'l (Const) Limited</t>
  </si>
  <si>
    <t>W912ER-12-C-0040</t>
  </si>
  <si>
    <t>72477</t>
  </si>
  <si>
    <t>USFOR-A Headquarters &amp; Housing</t>
  </si>
  <si>
    <t>W912ER-11-C-0049</t>
  </si>
  <si>
    <t>73090</t>
  </si>
  <si>
    <t>Utilities, Ph 1</t>
  </si>
  <si>
    <t>Road &amp; Roof Construction Company</t>
  </si>
  <si>
    <t>W912ER-09-C-0038</t>
  </si>
  <si>
    <t>74067</t>
  </si>
  <si>
    <t>Construct Drainage System, Ph 3</t>
  </si>
  <si>
    <t>ANHAM-ICSS JV</t>
  </si>
  <si>
    <t>74084</t>
  </si>
  <si>
    <t>Barracks, Ph 5</t>
  </si>
  <si>
    <t>W912ER-11-D-0004</t>
  </si>
  <si>
    <t>79762</t>
  </si>
  <si>
    <t>PRIMARY WASTE WATER TREATMENT</t>
  </si>
  <si>
    <t>79770</t>
  </si>
  <si>
    <t>WATER WELL, POTABLE</t>
  </si>
  <si>
    <t>55985</t>
  </si>
  <si>
    <t>Chapel</t>
  </si>
  <si>
    <t>Bauamt Amberg-Sulzbach</t>
  </si>
  <si>
    <t>W912GB-06-C-0005</t>
  </si>
  <si>
    <t>57594</t>
  </si>
  <si>
    <t>Satellite Communications Center</t>
  </si>
  <si>
    <t>JV PGWM SATCOM</t>
  </si>
  <si>
    <t>W912GB-14-C-0003</t>
  </si>
  <si>
    <t>58925</t>
  </si>
  <si>
    <t>W912GB-14-C-0037</t>
  </si>
  <si>
    <t>71485</t>
  </si>
  <si>
    <t>59434</t>
  </si>
  <si>
    <t>Physical Fitness Center</t>
  </si>
  <si>
    <t>Staatliches Hochbauamt Nurnberg II</t>
  </si>
  <si>
    <t>W912GB-09-C-0040</t>
  </si>
  <si>
    <t>60555</t>
  </si>
  <si>
    <t>Information Processing Center</t>
  </si>
  <si>
    <t>Hessisches Baumanagement Wiesbaden</t>
  </si>
  <si>
    <t>W912GB-08-C-0005</t>
  </si>
  <si>
    <t>63394</t>
  </si>
  <si>
    <t>66318</t>
  </si>
  <si>
    <t>Family Housing Replacement Construction</t>
  </si>
  <si>
    <t>Federal Republic of Germany</t>
  </si>
  <si>
    <t>66465</t>
  </si>
  <si>
    <t>Confinement Facility</t>
  </si>
  <si>
    <t>LBB Kaiserslautern</t>
  </si>
  <si>
    <t>W912GB-09-C-0039</t>
  </si>
  <si>
    <t>66596</t>
  </si>
  <si>
    <t>W912GB-09-C-0012</t>
  </si>
  <si>
    <t>66834</t>
  </si>
  <si>
    <t>Vehicle Maintenance Shop</t>
  </si>
  <si>
    <t>W912GB-09-C-0030</t>
  </si>
  <si>
    <t>68074</t>
  </si>
  <si>
    <t>Construct New ACP</t>
  </si>
  <si>
    <t>68866</t>
  </si>
  <si>
    <t>Sensitive Compartmented Information Fac</t>
  </si>
  <si>
    <t>ECC International LLC</t>
  </si>
  <si>
    <t>W912GB-13-C-0003</t>
  </si>
  <si>
    <t>65714, 68822, 69936</t>
  </si>
  <si>
    <t>69614</t>
  </si>
  <si>
    <t>Staatliches Hochbauamt Amberg</t>
  </si>
  <si>
    <t>W912GB-10-C-0043</t>
  </si>
  <si>
    <t>69615</t>
  </si>
  <si>
    <t>W912GB-10-C-0007</t>
  </si>
  <si>
    <t>69616</t>
  </si>
  <si>
    <t>W912GB-09-C-0010</t>
  </si>
  <si>
    <t>71421</t>
  </si>
  <si>
    <t>LBB Niederlassung Idar-Oberstein</t>
  </si>
  <si>
    <t>W912GB-07-D-0026</t>
  </si>
  <si>
    <t>71422</t>
  </si>
  <si>
    <t>W912GB-09-C-0007</t>
  </si>
  <si>
    <t>78475</t>
  </si>
  <si>
    <t>Family Housing Improvements</t>
  </si>
  <si>
    <t>Klebl GmbH</t>
  </si>
  <si>
    <t>W912GB-15-C-0003</t>
  </si>
  <si>
    <t>78505</t>
  </si>
  <si>
    <t>Family Housing New Construction</t>
  </si>
  <si>
    <t>78506</t>
  </si>
  <si>
    <t>78841</t>
  </si>
  <si>
    <t>W912GB-12-C-0018</t>
  </si>
  <si>
    <t>WAYSS &amp; FREYTAG INGENIEURBAU AG</t>
  </si>
  <si>
    <t>79097</t>
  </si>
  <si>
    <t>W912GB-12-C-0017</t>
  </si>
  <si>
    <t>61383</t>
  </si>
  <si>
    <t>Contracting, Consulting, Engineering, LLC</t>
  </si>
  <si>
    <t>W91278-11-C-0028</t>
  </si>
  <si>
    <t>62783</t>
  </si>
  <si>
    <t>Satellite Communications Facility</t>
  </si>
  <si>
    <t>Prime Projects International Japan Co., Ltd.</t>
  </si>
  <si>
    <t>W912HV-14-C-0007</t>
  </si>
  <si>
    <t>36113, 61562, 64474, 66441, 69999, 71472, 71485, 72242</t>
  </si>
  <si>
    <t>58784</t>
  </si>
  <si>
    <t>Barracks Complex</t>
  </si>
  <si>
    <t>ECC International, LLC (ECC)</t>
  </si>
  <si>
    <t>W912UM-12-C-0058</t>
  </si>
  <si>
    <t>55313, 59557, 59804, 60045, 60151, 60241, 61148, 61355, 61873, 62077, 63662, 64143, 64903, 65795, 65796, 67038, 67169, 68458, 68763, 68769, 68784, 68840, 68847, 68863, 68877, 70979</t>
  </si>
  <si>
    <t>Shinsung Engr. &amp; Const. Co., Ltd.</t>
  </si>
  <si>
    <t>72650</t>
  </si>
  <si>
    <t>Samsung C&amp;T Corporation</t>
  </si>
  <si>
    <t>W912UM-12-C-0012</t>
  </si>
  <si>
    <t>Hanmi C&amp;E Co., LTD.</t>
  </si>
  <si>
    <t>76196</t>
  </si>
  <si>
    <t>Battalion Headquarters Complex</t>
  </si>
  <si>
    <t>Hyosung Corporation</t>
  </si>
  <si>
    <t>W912UM-13-C-0021</t>
  </si>
  <si>
    <t>76235</t>
  </si>
  <si>
    <t>Fine Construction Co., Ltd.</t>
  </si>
  <si>
    <t>W912UM-12-C-0022</t>
  </si>
  <si>
    <t>APS Warehouses</t>
  </si>
  <si>
    <t>Contrack International, Inc.</t>
  </si>
  <si>
    <t>W912ER-13-C-0032</t>
  </si>
  <si>
    <t>81462</t>
  </si>
  <si>
    <t>DIESEL OIL/JP8 STORAGE, ABOVE GROUND, BULK</t>
  </si>
  <si>
    <t>Nan Inc</t>
  </si>
  <si>
    <t>W9128A-12-D-0012</t>
  </si>
  <si>
    <t>82371</t>
  </si>
  <si>
    <t>Power Plant Facility 994</t>
  </si>
  <si>
    <t>San Juan Construction, Inc.</t>
  </si>
  <si>
    <t>W9128A-12-D-0010</t>
  </si>
  <si>
    <t>69568</t>
  </si>
  <si>
    <t>Army Reserve Center/Land</t>
  </si>
  <si>
    <t>RBC Construction Coporation</t>
  </si>
  <si>
    <t>W912QR-11-C-0046</t>
  </si>
  <si>
    <t>60463</t>
  </si>
  <si>
    <t>Aviation Component Maintenance Shop</t>
  </si>
  <si>
    <t>Carothers Construction, Inc</t>
  </si>
  <si>
    <t>W91278-07-D-0033</t>
  </si>
  <si>
    <t>57369</t>
  </si>
  <si>
    <t>Simulations Center</t>
  </si>
  <si>
    <t>UNIT COMPANY</t>
  </si>
  <si>
    <t>W911KB-07-D-0014</t>
  </si>
  <si>
    <t>61515</t>
  </si>
  <si>
    <t>Physical Fitness Facility</t>
  </si>
  <si>
    <t>Bristol General Contractors, LLC</t>
  </si>
  <si>
    <t>W911KB-13-C-0002</t>
  </si>
  <si>
    <t>67113</t>
  </si>
  <si>
    <t>Aviation Complex, Ph 3A</t>
  </si>
  <si>
    <t>Watterson Construction Company</t>
  </si>
  <si>
    <t>W911KB-12-C-0008</t>
  </si>
  <si>
    <t>68962, 71539</t>
  </si>
  <si>
    <t>67116</t>
  </si>
  <si>
    <t xml:space="preserve">Aviation Battalion Complex </t>
  </si>
  <si>
    <t>Silver Mountain Construction, LLC</t>
  </si>
  <si>
    <t>W911KB-14-C-0008</t>
  </si>
  <si>
    <t>63799</t>
  </si>
  <si>
    <t>Arctic-American JV</t>
  </si>
  <si>
    <t>76601</t>
  </si>
  <si>
    <t>Aviation Storage Hangar</t>
  </si>
  <si>
    <t>W911KB-14-C-0021</t>
  </si>
  <si>
    <t>Tunista Construction, LLC</t>
  </si>
  <si>
    <t>79679</t>
  </si>
  <si>
    <t>Materials Analysis Lab</t>
  </si>
  <si>
    <t>Au' Authum Ki, Inc</t>
  </si>
  <si>
    <t>W912PL-10-D-0109</t>
  </si>
  <si>
    <t>56425</t>
  </si>
  <si>
    <t>General Instruction Building</t>
  </si>
  <si>
    <t>Souza Construction, Inc.</t>
  </si>
  <si>
    <t>W91238-10-D-0010</t>
  </si>
  <si>
    <t>60285</t>
  </si>
  <si>
    <t>RQ Construction, LLC</t>
  </si>
  <si>
    <t>W91238-11-C-0005</t>
  </si>
  <si>
    <t>60859</t>
  </si>
  <si>
    <t>Water Treatment Plant</t>
  </si>
  <si>
    <t>Cushman Contracting Corporation</t>
  </si>
  <si>
    <t>W91238-09-C-0009</t>
  </si>
  <si>
    <t>62657</t>
  </si>
  <si>
    <t>CDM CONSTRUCTORS INC.</t>
  </si>
  <si>
    <t>W912PL-12-C-0022</t>
  </si>
  <si>
    <t>63015</t>
  </si>
  <si>
    <t>Watts Constructors, LLC</t>
  </si>
  <si>
    <t>W912PP-08-C-0019</t>
  </si>
  <si>
    <t>73686</t>
  </si>
  <si>
    <t>71482</t>
  </si>
  <si>
    <t>ORTC</t>
  </si>
  <si>
    <t>Sauer Incorporated</t>
  </si>
  <si>
    <t>W912QR-14-C-0006</t>
  </si>
  <si>
    <t>72160</t>
  </si>
  <si>
    <t>UPH Barracks</t>
  </si>
  <si>
    <t>Pre Con Industries, Inc.</t>
  </si>
  <si>
    <t>W912QR-13-C-0027</t>
  </si>
  <si>
    <t>72284</t>
  </si>
  <si>
    <t>TASS Training Center (TTC)</t>
  </si>
  <si>
    <t>Bara Infoware Inc.</t>
  </si>
  <si>
    <t>W912QR-14-C-0053</t>
  </si>
  <si>
    <t>74731</t>
  </si>
  <si>
    <t>Training Exercise Warehouse</t>
  </si>
  <si>
    <t>Total Team Construction Services</t>
  </si>
  <si>
    <t>W912QR-12-C-0042</t>
  </si>
  <si>
    <t>76086</t>
  </si>
  <si>
    <t>Lightning Protection System</t>
  </si>
  <si>
    <t>Hal Hays Construction Inc.</t>
  </si>
  <si>
    <t>W91238-14-C-0050</t>
  </si>
  <si>
    <t>76091</t>
  </si>
  <si>
    <t>Engineering/Housing Maintenance Shop</t>
  </si>
  <si>
    <t>Federal Solutions Group</t>
  </si>
  <si>
    <t>W91238-14-C-0051</t>
  </si>
  <si>
    <t>81367</t>
  </si>
  <si>
    <t>EXPLOSIVES RECEIVING/SERVICE BUILDING, DEP</t>
  </si>
  <si>
    <t>Cyber Professional Solution Corp</t>
  </si>
  <si>
    <t>W912PL-14-C-0006</t>
  </si>
  <si>
    <t>13852</t>
  </si>
  <si>
    <t>Native American Services Corp.</t>
  </si>
  <si>
    <t>W9128F-11-C-0061</t>
  </si>
  <si>
    <t>59626</t>
  </si>
  <si>
    <t>Digital Multipurpose Training Range</t>
  </si>
  <si>
    <t>NEU Security Services, LLC</t>
  </si>
  <si>
    <t>W9128F-13-C-0016</t>
  </si>
  <si>
    <t>67658</t>
  </si>
  <si>
    <t>Army Reserve Center</t>
  </si>
  <si>
    <t>Liberty Mutual Insurance Company</t>
  </si>
  <si>
    <t>W912QR-12-C-0028</t>
  </si>
  <si>
    <t>71221</t>
  </si>
  <si>
    <t>Fire Station</t>
  </si>
  <si>
    <t>Mountain West Precast Concrete</t>
  </si>
  <si>
    <t>W9128F-14-C-0022</t>
  </si>
  <si>
    <t>77262</t>
  </si>
  <si>
    <t>Mirador Enterprises, Inc.</t>
  </si>
  <si>
    <t>W9128F-14-C-0020</t>
  </si>
  <si>
    <t>Medvolt, LLC</t>
  </si>
  <si>
    <t>77304</t>
  </si>
  <si>
    <t>Aircraft Maintenance Hangar</t>
  </si>
  <si>
    <t>Swinerton Builders</t>
  </si>
  <si>
    <t>W9128F-14-C-0031</t>
  </si>
  <si>
    <t>SEK JV</t>
  </si>
  <si>
    <t>77306</t>
  </si>
  <si>
    <t>Hensel Phelps Construction Co.</t>
  </si>
  <si>
    <t>W9128F-12-C-0055</t>
  </si>
  <si>
    <t>M.A. Mortenson Company dba Mortenson Construction</t>
  </si>
  <si>
    <t>77405</t>
  </si>
  <si>
    <t>David Boland, Inc.</t>
  </si>
  <si>
    <t>W9128F-14-C-0068</t>
  </si>
  <si>
    <t>77885</t>
  </si>
  <si>
    <t>Runway</t>
  </si>
  <si>
    <t>Federal Contracting Inc dba Bryan Construction</t>
  </si>
  <si>
    <t>W9128F-14-C-0012</t>
  </si>
  <si>
    <t>79618</t>
  </si>
  <si>
    <t>Simulator Building</t>
  </si>
  <si>
    <t>W9128F-14-C-0021</t>
  </si>
  <si>
    <t>81300</t>
  </si>
  <si>
    <t>AIRCRAFT MAINTENANCE HANGAR</t>
  </si>
  <si>
    <t>CMS of Colorado Springs, Inc. dba CMS</t>
  </si>
  <si>
    <t>W9128F-13-C-0023</t>
  </si>
  <si>
    <t>82067</t>
  </si>
  <si>
    <t>Unheated Storage Building</t>
  </si>
  <si>
    <t>Komada, LLC</t>
  </si>
  <si>
    <t>W912QR-14-C-0003</t>
  </si>
  <si>
    <t>81431</t>
  </si>
  <si>
    <t>ADMINISTRATIVE BUILDING, GENERAL PURPOSE</t>
  </si>
  <si>
    <t>PORTICO SERVICES, LLC</t>
  </si>
  <si>
    <t>W912DR-14-C-0028</t>
  </si>
  <si>
    <t>69471</t>
  </si>
  <si>
    <t>Blackhawk-Jamco, A SDVOB Joint Venture</t>
  </si>
  <si>
    <t>W912QR-12-C-0022</t>
  </si>
  <si>
    <t>74220</t>
  </si>
  <si>
    <t>W912QR-11-C-0048</t>
  </si>
  <si>
    <t>77539</t>
  </si>
  <si>
    <t>Automated Sniper Field Fire Range</t>
  </si>
  <si>
    <t>Barlovento LLC</t>
  </si>
  <si>
    <t>W91278-10-D-0072</t>
  </si>
  <si>
    <t>81597</t>
  </si>
  <si>
    <t>AMSA Addition/Alteration</t>
  </si>
  <si>
    <t>FutureNet Group, Inc.</t>
  </si>
  <si>
    <t>W912QR-13-D-0023</t>
  </si>
  <si>
    <t>57794</t>
  </si>
  <si>
    <t>Caddell Construction Co. (DE),  LLC</t>
  </si>
  <si>
    <t>W912HN-10-D-0044</t>
  </si>
  <si>
    <t>67017</t>
  </si>
  <si>
    <t>Multipurpose Machine Gun Range</t>
  </si>
  <si>
    <t>Bristol Environmental Remediation Service</t>
  </si>
  <si>
    <t>W912DY-12-D-0053</t>
  </si>
  <si>
    <t>72324</t>
  </si>
  <si>
    <t>Trainee Barracks Ph 2</t>
  </si>
  <si>
    <t>Caddell Construction</t>
  </si>
  <si>
    <t>Leebcor Services, LLC</t>
  </si>
  <si>
    <t>73008</t>
  </si>
  <si>
    <t>Unmanned Aerial Vehicle Complex</t>
  </si>
  <si>
    <t>Caddell Construction CO. (DE), LLC</t>
  </si>
  <si>
    <t>77416</t>
  </si>
  <si>
    <t>Ground Source Heat Transfer System</t>
  </si>
  <si>
    <t>R. C. Construction Co., Inc.</t>
  </si>
  <si>
    <t>W912HN-10-D-0058</t>
  </si>
  <si>
    <t>81273</t>
  </si>
  <si>
    <t>CIDC FIELD OPERATIONS BUILDING</t>
  </si>
  <si>
    <t>Wolf Creek Federal Services, Inc.</t>
  </si>
  <si>
    <t>W912HN-13-C-0014</t>
  </si>
  <si>
    <t>85260</t>
  </si>
  <si>
    <t xml:space="preserve">Secure Operations Center </t>
  </si>
  <si>
    <t>Kaiserkane, Inc.</t>
  </si>
  <si>
    <t>W912HN-14-C-0022</t>
  </si>
  <si>
    <t>50950</t>
  </si>
  <si>
    <t>Kiewit Building Group Inc.</t>
  </si>
  <si>
    <t>W9128A-10-C-0005</t>
  </si>
  <si>
    <t>52269</t>
  </si>
  <si>
    <t>Nan, Inc. dba Ocean House Builders</t>
  </si>
  <si>
    <t>W9128A-11-C-0016</t>
  </si>
  <si>
    <t>56024</t>
  </si>
  <si>
    <t>Flood Mitigation</t>
  </si>
  <si>
    <t>W9128A-12-C-0019</t>
  </si>
  <si>
    <t>57176</t>
  </si>
  <si>
    <t>Wideband SATCOM Operations Center</t>
  </si>
  <si>
    <t>NCASI JV, LLC</t>
  </si>
  <si>
    <t>W9128A-12-D-0007</t>
  </si>
  <si>
    <t>59581</t>
  </si>
  <si>
    <t>Centralized Wash Facility</t>
  </si>
  <si>
    <t>Watts Constructors,  LLC</t>
  </si>
  <si>
    <t>W9128A-12-C-0001</t>
  </si>
  <si>
    <t>64760</t>
  </si>
  <si>
    <t>Training Aids Center</t>
  </si>
  <si>
    <t>W9128A-12-C-0013</t>
  </si>
  <si>
    <t>64967</t>
  </si>
  <si>
    <t>Child Development Center</t>
  </si>
  <si>
    <t>57 Builders, Ltd.</t>
  </si>
  <si>
    <t>W9128A-12-C-0002</t>
  </si>
  <si>
    <t>65650</t>
  </si>
  <si>
    <t>Command and Control Facility, Ph 1</t>
  </si>
  <si>
    <t>Niking Corporation</t>
  </si>
  <si>
    <t>W9128A-12-C-0003</t>
  </si>
  <si>
    <t>66023</t>
  </si>
  <si>
    <t>Automated Infantry Platoon Battle Course</t>
  </si>
  <si>
    <t>Goodfellow Bros., Inc.</t>
  </si>
  <si>
    <t>W9128A-14-C-0005</t>
  </si>
  <si>
    <t>68786</t>
  </si>
  <si>
    <t>Brigade Complex</t>
  </si>
  <si>
    <t>dck-ecc pacific, LLC</t>
  </si>
  <si>
    <t>W9128A-11-C-0004</t>
  </si>
  <si>
    <t>68821</t>
  </si>
  <si>
    <t>Battalion Complex</t>
  </si>
  <si>
    <t>68822</t>
  </si>
  <si>
    <t>69308</t>
  </si>
  <si>
    <t>Infrastructure Expansion</t>
  </si>
  <si>
    <t>69489</t>
  </si>
  <si>
    <t>Combat Aviation Brigade Complex, Ph 1</t>
  </si>
  <si>
    <t>W9128A-12-C-0009</t>
  </si>
  <si>
    <t>69521</t>
  </si>
  <si>
    <t>Warrior in Transition (WT) Barracks</t>
  </si>
  <si>
    <t>Nordic PCL Construction, Inc.</t>
  </si>
  <si>
    <t>W9128A-11-C-0003</t>
  </si>
  <si>
    <t>71553</t>
  </si>
  <si>
    <t>Warrior in Transition Complex</t>
  </si>
  <si>
    <t>76586</t>
  </si>
  <si>
    <t>W9128A-13-C-0001</t>
  </si>
  <si>
    <t>76587</t>
  </si>
  <si>
    <t>76903</t>
  </si>
  <si>
    <t>Combat Aviation Brigade Barracks</t>
  </si>
  <si>
    <t>Nan-Samsung, LLC</t>
  </si>
  <si>
    <t>W9128A-14-C-0002</t>
  </si>
  <si>
    <t>67659</t>
  </si>
  <si>
    <t>Accel/Pacific Joint Venture</t>
  </si>
  <si>
    <t>W912QR-13-C-0024</t>
  </si>
  <si>
    <t>67713</t>
  </si>
  <si>
    <t>Accel/Pacific J.V.</t>
  </si>
  <si>
    <t>W912QR-12-C-0068</t>
  </si>
  <si>
    <t>67673</t>
  </si>
  <si>
    <t>Hunt Construction Group</t>
  </si>
  <si>
    <t>W912QR-12-C-0029</t>
  </si>
  <si>
    <t>70654</t>
  </si>
  <si>
    <t>The Vertex Companies</t>
  </si>
  <si>
    <t>W912QR-12-C-0014</t>
  </si>
  <si>
    <t>Better Built Construction Services Inc.</t>
  </si>
  <si>
    <t>W912DQ-10-D-4006</t>
  </si>
  <si>
    <t>Zieson Construction Co.</t>
  </si>
  <si>
    <t>69834</t>
  </si>
  <si>
    <t>Unmanned Aerial Vehicle Maintenance Hangar</t>
  </si>
  <si>
    <t>Law Company, Inc.</t>
  </si>
  <si>
    <t>W912DQ-14-C-4003</t>
  </si>
  <si>
    <t>Arch Insurance Company</t>
  </si>
  <si>
    <t>76024</t>
  </si>
  <si>
    <t>Carothers Construction, Inc.</t>
  </si>
  <si>
    <t>W912DQ-14-C-4008</t>
  </si>
  <si>
    <t>Automated Infantry Squad Battle Course</t>
  </si>
  <si>
    <t>Howard W. Pence, Inc.</t>
  </si>
  <si>
    <t>W912QR-13-C-0020</t>
  </si>
  <si>
    <t>61810</t>
  </si>
  <si>
    <t>Sundt Construction Inc.</t>
  </si>
  <si>
    <t>W912QR-14-C-0007</t>
  </si>
  <si>
    <t>Orocon-Carothers JV1</t>
  </si>
  <si>
    <t>69501</t>
  </si>
  <si>
    <t>Archer Western Federal JV</t>
  </si>
  <si>
    <t>W912QR-12-C-0058</t>
  </si>
  <si>
    <t>76239</t>
  </si>
  <si>
    <t>W912QR-13-C-0012</t>
  </si>
  <si>
    <t>77980</t>
  </si>
  <si>
    <t>Cantonment Area, Roads, Paved</t>
  </si>
  <si>
    <t>W912QR-09-D-0050</t>
  </si>
  <si>
    <t>78778</t>
  </si>
  <si>
    <t>Battlefield Weather Support Facility</t>
  </si>
  <si>
    <t>TJC Engineering</t>
  </si>
  <si>
    <t>W912QR-14-C-0018</t>
  </si>
  <si>
    <t>17220</t>
  </si>
  <si>
    <t>W9126G-09-D-0101</t>
  </si>
  <si>
    <t>65745</t>
  </si>
  <si>
    <t>54785</t>
  </si>
  <si>
    <t>ASSET Group, Inc.</t>
  </si>
  <si>
    <t>W9127S-11-C-6011</t>
  </si>
  <si>
    <t>68772</t>
  </si>
  <si>
    <t>64415</t>
  </si>
  <si>
    <t>Blackhawk Ventures, LLC</t>
  </si>
  <si>
    <t>67033</t>
  </si>
  <si>
    <t>Jamco Ventures, LLC.</t>
  </si>
  <si>
    <t>W9126G-09-D-0096</t>
  </si>
  <si>
    <t>81515</t>
  </si>
  <si>
    <t>Guyco, Inc.</t>
  </si>
  <si>
    <t>W9126G-09-D-0095</t>
  </si>
  <si>
    <t>82268</t>
  </si>
  <si>
    <t>Illinois Ave (PREPO) Yd</t>
  </si>
  <si>
    <t>Tarver Land Development, LLC</t>
  </si>
  <si>
    <t>W9126G-14-C-0059</t>
  </si>
  <si>
    <t>60027</t>
  </si>
  <si>
    <t>Auditorium and Training Center Expansion</t>
  </si>
  <si>
    <t>Grunley/Goel JV D LLC</t>
  </si>
  <si>
    <t>W912DR-11-C-0027</t>
  </si>
  <si>
    <t>64939</t>
  </si>
  <si>
    <t>Applied Instruction Facility</t>
  </si>
  <si>
    <t>Grimberg/Amatea JV</t>
  </si>
  <si>
    <t>W912DR-12-C-0023</t>
  </si>
  <si>
    <t>65755</t>
  </si>
  <si>
    <t>Skanska USA Building Inc.</t>
  </si>
  <si>
    <t>W912DR-13-C-0002</t>
  </si>
  <si>
    <t>34129, 52856, 64797, 65138, 69167, 69999, 71539</t>
  </si>
  <si>
    <t>65793</t>
  </si>
  <si>
    <t>Indoor Firing Range</t>
  </si>
  <si>
    <t>John C. Grimberg Co., Inc.</t>
  </si>
  <si>
    <t>W912DR-11-C-0018</t>
  </si>
  <si>
    <t>Aisow Technologies Corporation</t>
  </si>
  <si>
    <t>68077</t>
  </si>
  <si>
    <t>Add/Alt Army Reserve Center</t>
  </si>
  <si>
    <t>Arriba Corporation</t>
  </si>
  <si>
    <t>W912QR-14-C-0023</t>
  </si>
  <si>
    <t>81875</t>
  </si>
  <si>
    <t>Operations and Maintenance Facilities</t>
  </si>
  <si>
    <t>Edifice-Schlosser JV, LLC</t>
  </si>
  <si>
    <t>W912DR-14-C-0017</t>
  </si>
  <si>
    <t>71721</t>
  </si>
  <si>
    <t>Combat Pistol/MP Firearms Qualification</t>
  </si>
  <si>
    <t>Security Construction Services, Inc.</t>
  </si>
  <si>
    <t>W912QR-13-C-0025</t>
  </si>
  <si>
    <t>80477</t>
  </si>
  <si>
    <t>Fragmentation Simulation Lab</t>
  </si>
  <si>
    <t>The Clement Group, L.L.C.</t>
  </si>
  <si>
    <t>W91278-11-D-0029</t>
  </si>
  <si>
    <t>54489</t>
  </si>
  <si>
    <t>Trainee Barracks Complex 3, Ph 2</t>
  </si>
  <si>
    <t>Caddell Construction Co. (DE), LLC</t>
  </si>
  <si>
    <t>W912DQ-13-C-4024</t>
  </si>
  <si>
    <t>Donald Maggi, Inc.</t>
  </si>
  <si>
    <t>64365</t>
  </si>
  <si>
    <t>KCI Construction Company</t>
  </si>
  <si>
    <t>W912DQ-12-C-4009</t>
  </si>
  <si>
    <t>Robinson Mechanical Contractors, Inc.</t>
  </si>
  <si>
    <t>65679</t>
  </si>
  <si>
    <t>ACC Construction Co., Inc.</t>
  </si>
  <si>
    <t>W912DQ-13-C-4011</t>
  </si>
  <si>
    <t>66099</t>
  </si>
  <si>
    <t>Battalion Complex Facilities</t>
  </si>
  <si>
    <t>MW Builders, Inc.</t>
  </si>
  <si>
    <t>W912HN-11-D-0035</t>
  </si>
  <si>
    <t>71502</t>
  </si>
  <si>
    <t>Adv Individual Training Barracks Cplx, Ph1</t>
  </si>
  <si>
    <t>W912DQ-14-C-4009</t>
  </si>
  <si>
    <t>75019</t>
  </si>
  <si>
    <t>W912DQ-15-C-4000</t>
  </si>
  <si>
    <t>79980</t>
  </si>
  <si>
    <t>WATER SUPPLY/TREATMENT BUILDING, POTABLE</t>
  </si>
  <si>
    <t>Huffman Construction, LLC</t>
  </si>
  <si>
    <t>67660</t>
  </si>
  <si>
    <t>Army Reserve Center/AMSA</t>
  </si>
  <si>
    <t>MACNAK Korte Team LLC</t>
  </si>
  <si>
    <t>W912QR-13-C-0014</t>
  </si>
  <si>
    <t>51519</t>
  </si>
  <si>
    <t>Ballistic Evaluation Center</t>
  </si>
  <si>
    <t>Benard Associates, Inc.</t>
  </si>
  <si>
    <t>W912DS-13-C-0049</t>
  </si>
  <si>
    <t>APS Contracting Inc.</t>
  </si>
  <si>
    <t>65277</t>
  </si>
  <si>
    <t>Consolidated Dining Facility</t>
  </si>
  <si>
    <t>Boro Developers, Inc. d.b.a. Boro Construction</t>
  </si>
  <si>
    <t>W912QR-14-C-0015</t>
  </si>
  <si>
    <t>66725</t>
  </si>
  <si>
    <t>Ballistic Evaluation Facility Ph 1</t>
  </si>
  <si>
    <t>W912DS-12-C-0030</t>
  </si>
  <si>
    <t>66726</t>
  </si>
  <si>
    <t>Ballistic Evaluation Facility, Ph 2</t>
  </si>
  <si>
    <t>69669</t>
  </si>
  <si>
    <t>Central Issue Facility</t>
  </si>
  <si>
    <t>Ranco Construction, Inc.</t>
  </si>
  <si>
    <t>W912QR-14-C-0021</t>
  </si>
  <si>
    <t>71675</t>
  </si>
  <si>
    <t>Flight Equipment Complex</t>
  </si>
  <si>
    <t>The Bedwell Company</t>
  </si>
  <si>
    <t>W912DS-14-C-0004</t>
  </si>
  <si>
    <t>71720</t>
  </si>
  <si>
    <t>Eastern Construction &amp; Electric, Inc.</t>
  </si>
  <si>
    <t>W912QR-13-C-0015</t>
  </si>
  <si>
    <t>71769</t>
  </si>
  <si>
    <t>Modified Record Fire Range</t>
  </si>
  <si>
    <t>RACC/ Nelcorp JV</t>
  </si>
  <si>
    <t>W912QR-14-C-0060</t>
  </si>
  <si>
    <t>74943</t>
  </si>
  <si>
    <t>Igloo Storage, Installation</t>
  </si>
  <si>
    <t>Senate Builders &amp; Construction Managers Inc.</t>
  </si>
  <si>
    <t>W912DS-12-C-0017</t>
  </si>
  <si>
    <t>59044</t>
  </si>
  <si>
    <t>Science Facility, Ph 2</t>
  </si>
  <si>
    <t>Walsh Construction Company II L.L.C.</t>
  </si>
  <si>
    <t>W912DS-11-C-0023</t>
  </si>
  <si>
    <t>67579</t>
  </si>
  <si>
    <t>E. W. Howell Company, Inc.</t>
  </si>
  <si>
    <t>W912QR-09-C-0040</t>
  </si>
  <si>
    <t>67691</t>
  </si>
  <si>
    <t>SCMC, LLC</t>
  </si>
  <si>
    <t>W912QR-12-C-0025</t>
  </si>
  <si>
    <t>69432</t>
  </si>
  <si>
    <t>MACNAK-Korte Design Build LLC</t>
  </si>
  <si>
    <t>W912QR-13-C-0009</t>
  </si>
  <si>
    <t>69599</t>
  </si>
  <si>
    <t>J. Kokolakis Contracting, Inc.</t>
  </si>
  <si>
    <t>W912QR-12-C-0057</t>
  </si>
  <si>
    <t>79933</t>
  </si>
  <si>
    <t>Cadet Barracks</t>
  </si>
  <si>
    <t>Walsh Construction Company II, LLC</t>
  </si>
  <si>
    <t>W912DS-13-C-0032</t>
  </si>
  <si>
    <t>80246</t>
  </si>
  <si>
    <t>VETCO Contracting Services, LLC</t>
  </si>
  <si>
    <t>W912DS-09-D-0007</t>
  </si>
  <si>
    <t>81186</t>
  </si>
  <si>
    <t>Cadet Barracks, Incr 2</t>
  </si>
  <si>
    <t>43335</t>
  </si>
  <si>
    <t>NCO Academy</t>
  </si>
  <si>
    <t>Caddell Construction CO., INC</t>
  </si>
  <si>
    <t>53555</t>
  </si>
  <si>
    <t>ACC Construction Co. Inc.</t>
  </si>
  <si>
    <t>W912HN-11-C-0013</t>
  </si>
  <si>
    <t>Polote Corp.</t>
  </si>
  <si>
    <t>57317</t>
  </si>
  <si>
    <t>67466</t>
  </si>
  <si>
    <t>IKHANA, LL</t>
  </si>
  <si>
    <t>W912QR-12-C-0055</t>
  </si>
  <si>
    <t>69624</t>
  </si>
  <si>
    <t>Command and Control Facility</t>
  </si>
  <si>
    <t>Brantley Construction Services, LLC</t>
  </si>
  <si>
    <t>W912HN-10-D-0056</t>
  </si>
  <si>
    <t>70751</t>
  </si>
  <si>
    <t>Brigade Complex Facilities</t>
  </si>
  <si>
    <t>71900</t>
  </si>
  <si>
    <t>ACC Construction Co Inc.</t>
  </si>
  <si>
    <t>W912QR-14-C-0054</t>
  </si>
  <si>
    <t>80066</t>
  </si>
  <si>
    <t>Controlled Humidity Warehouse, Installatio</t>
  </si>
  <si>
    <t>Tyler Construction Co., INC</t>
  </si>
  <si>
    <t>W912HN-10-D-0060</t>
  </si>
  <si>
    <t>62955</t>
  </si>
  <si>
    <t>80087</t>
  </si>
  <si>
    <t>Storage Building, General Purpose</t>
  </si>
  <si>
    <t>74757</t>
  </si>
  <si>
    <t>Fire Alarm System</t>
  </si>
  <si>
    <t>Custom Mechanical Systems, Corp</t>
  </si>
  <si>
    <t>W912QR-12-C-0050</t>
  </si>
  <si>
    <t>Grahams Construction Inc.</t>
  </si>
  <si>
    <t>W912DY-11-D-0040</t>
  </si>
  <si>
    <t>20697</t>
  </si>
  <si>
    <t>W912BV-12-C-0018</t>
  </si>
  <si>
    <t>58207</t>
  </si>
  <si>
    <t>Railroad Tracks</t>
  </si>
  <si>
    <t>McAlester Contract</t>
  </si>
  <si>
    <t>W44XGQ80956921</t>
  </si>
  <si>
    <t>58537</t>
  </si>
  <si>
    <t>Reception Station, Ph 1</t>
  </si>
  <si>
    <t>Zachry Federal Construction Corporation</t>
  </si>
  <si>
    <t>W912BV-12-C-0010</t>
  </si>
  <si>
    <t>64753</t>
  </si>
  <si>
    <t>Harper Construction Company, Inc.</t>
  </si>
  <si>
    <t>W912BV-12-C-0012</t>
  </si>
  <si>
    <t>GSC Construction, Inc.</t>
  </si>
  <si>
    <t>67037</t>
  </si>
  <si>
    <t>Diversified Construction of Oklahoma, Inc.</t>
  </si>
  <si>
    <t>W912BV-13-D-0005</t>
  </si>
  <si>
    <t>74690</t>
  </si>
  <si>
    <t>THAAD Instruction Facility</t>
  </si>
  <si>
    <t>Roy Anderson Corp.</t>
  </si>
  <si>
    <t>W912BV-12-C-0002</t>
  </si>
  <si>
    <t>69430</t>
  </si>
  <si>
    <t>Lobar Inc.</t>
  </si>
  <si>
    <t>W912QR-11-C-0062</t>
  </si>
  <si>
    <t>79315</t>
  </si>
  <si>
    <t>Heated Storage Building</t>
  </si>
  <si>
    <t>Q.B.S., Inc.</t>
  </si>
  <si>
    <t>W912QR-09-D-0018</t>
  </si>
  <si>
    <t>58970</t>
  </si>
  <si>
    <t>Trainee Barracks Complex 2, Ph 2</t>
  </si>
  <si>
    <t>ACC Construction Co., Inc</t>
  </si>
  <si>
    <t>W912HP-14-C-0003</t>
  </si>
  <si>
    <t>Trainee Barracks Complex, Ph 2</t>
  </si>
  <si>
    <t>CLARK CONSTRUCTION GROUP LLC</t>
  </si>
  <si>
    <t>W9126G-11-D-0049</t>
  </si>
  <si>
    <t>67672</t>
  </si>
  <si>
    <t>Group III Mgt. Inc</t>
  </si>
  <si>
    <t>W912QR-12-C-0021</t>
  </si>
  <si>
    <t>69417</t>
  </si>
  <si>
    <t>Training Battalion Complex</t>
  </si>
  <si>
    <t>BL Harbert International, LLC</t>
  </si>
  <si>
    <t>71119</t>
  </si>
  <si>
    <t>PENTACON, LLC</t>
  </si>
  <si>
    <t>W912HP-11-D-0007</t>
  </si>
  <si>
    <t>Anthony &amp; Gordon Construction Co. Inc.</t>
  </si>
  <si>
    <t>W9126G-13-C-0005</t>
  </si>
  <si>
    <t>57434</t>
  </si>
  <si>
    <t>Indoor Swimming Pool</t>
  </si>
  <si>
    <t>Megen Construction Company, Inc.</t>
  </si>
  <si>
    <t>W912DY-11-D-0039</t>
  </si>
  <si>
    <t>64209</t>
  </si>
  <si>
    <t>Access Control Point and Road Improvements</t>
  </si>
  <si>
    <t>Liberty A / Vertex</t>
  </si>
  <si>
    <t>W9128F-10-C-0056</t>
  </si>
  <si>
    <t>65374</t>
  </si>
  <si>
    <t>Operational Readiness Training Complex</t>
  </si>
  <si>
    <t>AMG &amp; Satterfield &amp; Pontikes, a JV</t>
  </si>
  <si>
    <t>W9126G-12-C-0043</t>
  </si>
  <si>
    <t>Turner Strategic Technologies, LLC</t>
  </si>
  <si>
    <t>66691</t>
  </si>
  <si>
    <t>Maneuver Systems Sustainment Ctr, Ph 3</t>
  </si>
  <si>
    <t>GCC McCarthy Joint Venture IV</t>
  </si>
  <si>
    <t>W9126G-12-C-0015</t>
  </si>
  <si>
    <t>Alamo City Constructors, Inc.</t>
  </si>
  <si>
    <t>66911</t>
  </si>
  <si>
    <t>W9126G-09-D-0093</t>
  </si>
  <si>
    <t>67020</t>
  </si>
  <si>
    <t>Better Built Construction Services, Inc</t>
  </si>
  <si>
    <t>W912DY-12-D-0026</t>
  </si>
  <si>
    <t>67194</t>
  </si>
  <si>
    <t>Blackhawk Ventrues, LLC</t>
  </si>
  <si>
    <t>68993</t>
  </si>
  <si>
    <t>Electronics Maintenance Facility</t>
  </si>
  <si>
    <t>Walbridge Aldinger Company</t>
  </si>
  <si>
    <t>W912BV-12-C-0003</t>
  </si>
  <si>
    <t>Venegas Engineering &amp; Management Construction Company</t>
  </si>
  <si>
    <t>69286</t>
  </si>
  <si>
    <t>Infrastructure</t>
  </si>
  <si>
    <t>W9126G-12-C-0044</t>
  </si>
  <si>
    <t>69421</t>
  </si>
  <si>
    <t>Highmark Construction Company, LLC</t>
  </si>
  <si>
    <t>W912QR-12-C-0047</t>
  </si>
  <si>
    <t>69828</t>
  </si>
  <si>
    <t>JAM-MAP JV</t>
  </si>
  <si>
    <t>W9126G-14-C-0016</t>
  </si>
  <si>
    <t>70514</t>
  </si>
  <si>
    <t>Urban Associates, Inc.</t>
  </si>
  <si>
    <t>W912BV-12-C-0005</t>
  </si>
  <si>
    <t>J&amp;M Contractors</t>
  </si>
  <si>
    <t>71120</t>
  </si>
  <si>
    <t>W912DY-12-D-0030</t>
  </si>
  <si>
    <t>71462</t>
  </si>
  <si>
    <t>JAMA Constructors</t>
  </si>
  <si>
    <t>Sundt Construction Inc</t>
  </si>
  <si>
    <t>71465</t>
  </si>
  <si>
    <t>Company Operations Facilities</t>
  </si>
  <si>
    <t>MW Builders</t>
  </si>
  <si>
    <t>71639</t>
  </si>
  <si>
    <t>W9126G-13-C-0061</t>
  </si>
  <si>
    <t>71682</t>
  </si>
  <si>
    <t>Alutiiq Diversified Services, LLC</t>
  </si>
  <si>
    <t>W9126G-12-C-0018</t>
  </si>
  <si>
    <t>STREETER-SUMMIT JV 1, LLC</t>
  </si>
  <si>
    <t>75110</t>
  </si>
  <si>
    <t>Tactical Equipment Maintenance Facility</t>
  </si>
  <si>
    <t>Leetex Construction LLC</t>
  </si>
  <si>
    <t>W912QR-12-C-0010</t>
  </si>
  <si>
    <t>77187</t>
  </si>
  <si>
    <t>80113</t>
  </si>
  <si>
    <t>J&amp;S Construction Company, Inc</t>
  </si>
  <si>
    <t>W9126G-13-C-0039</t>
  </si>
  <si>
    <t>81155</t>
  </si>
  <si>
    <t>W9126G-14-P-0032</t>
  </si>
  <si>
    <t>55823</t>
  </si>
  <si>
    <t>Life Sciences Test Facility Addition</t>
  </si>
  <si>
    <t>Big-D Construction Corp</t>
  </si>
  <si>
    <t>W91238-12-C-0024</t>
  </si>
  <si>
    <t>81106</t>
  </si>
  <si>
    <t>POLICE/MP STATION</t>
  </si>
  <si>
    <t>W91238-11-D-0026</t>
  </si>
  <si>
    <t>33771</t>
  </si>
  <si>
    <t>Adv Individual Training Barracks Cplx, Ph2</t>
  </si>
  <si>
    <t>Purcell Construction Corporation</t>
  </si>
  <si>
    <t>W91236-13-C-0064</t>
  </si>
  <si>
    <t>VISTA Construction LLC</t>
  </si>
  <si>
    <t>53584</t>
  </si>
  <si>
    <t>Adv Individual Training Barracks Cplx, Ph3</t>
  </si>
  <si>
    <t>W91236-14-C-0046</t>
  </si>
  <si>
    <t>53663</t>
  </si>
  <si>
    <t>Upgrade Marshalling Area</t>
  </si>
  <si>
    <t>W91236-08-D-0077</t>
  </si>
  <si>
    <t>57508</t>
  </si>
  <si>
    <t>Information Dominance Center, Ph 1</t>
  </si>
  <si>
    <t>W912DR-13-C-0035</t>
  </si>
  <si>
    <t>59005</t>
  </si>
  <si>
    <t>Aviation Training Facility</t>
  </si>
  <si>
    <t>Oyster Point Construction Company</t>
  </si>
  <si>
    <t>W91236-12-C-0035</t>
  </si>
  <si>
    <t>61453</t>
  </si>
  <si>
    <t>TMG SERVICES, INC. Linda Frazier</t>
  </si>
  <si>
    <t>W912DR-13-C-0030</t>
  </si>
  <si>
    <t>68961</t>
  </si>
  <si>
    <t>65789</t>
  </si>
  <si>
    <t>Jordan-Versar, LLC</t>
  </si>
  <si>
    <t>W91236-08-D-0056</t>
  </si>
  <si>
    <t>70641</t>
  </si>
  <si>
    <t>Anthony &amp; Gordon Construction Co, Inc.</t>
  </si>
  <si>
    <t>W912QR-12-C-0004</t>
  </si>
  <si>
    <t>74885</t>
  </si>
  <si>
    <t>ARGO SYSTEMS, LLC</t>
  </si>
  <si>
    <t>W912DR-12-C-0010</t>
  </si>
  <si>
    <t>80317</t>
  </si>
  <si>
    <t>WATER DISTRIBUTION LINES, POTABLE</t>
  </si>
  <si>
    <t>FLBE, INC.</t>
  </si>
  <si>
    <t>W912DR-14-C-0006</t>
  </si>
  <si>
    <t>81629</t>
  </si>
  <si>
    <t>AIR CONDITIONING/REFRIGERATION PLANT</t>
  </si>
  <si>
    <t>Team Henry Enterprises, LLC</t>
  </si>
  <si>
    <t>54106</t>
  </si>
  <si>
    <t>Automated Multipurpose Machine Gun Range</t>
  </si>
  <si>
    <t>TSS-Garco Joint Venture</t>
  </si>
  <si>
    <t>W912DW-14-C-0012</t>
  </si>
  <si>
    <t>58046</t>
  </si>
  <si>
    <t>Operational Readiness Training Cplx, Ph 1</t>
  </si>
  <si>
    <t>W912DW-12-C-0043</t>
  </si>
  <si>
    <t>64014</t>
  </si>
  <si>
    <t>3D Contracting Inc.</t>
  </si>
  <si>
    <t>W9126G-08-D-0045</t>
  </si>
  <si>
    <t>MEGEN Construction Company, Inc.</t>
  </si>
  <si>
    <t>66206</t>
  </si>
  <si>
    <t>Infrastructure, Ph 1</t>
  </si>
  <si>
    <t>CeSight Joint Venture</t>
  </si>
  <si>
    <t>W912DW-13-C-0024</t>
  </si>
  <si>
    <t>Vet Industrial, Inc.</t>
  </si>
  <si>
    <t>67545</t>
  </si>
  <si>
    <t>Convoy Live Fire Range</t>
  </si>
  <si>
    <t>Vet Industrial Inc.</t>
  </si>
  <si>
    <t>W912DW-10-D-1021</t>
  </si>
  <si>
    <t>67715</t>
  </si>
  <si>
    <t>S.M. Wilson &amp; Co.</t>
  </si>
  <si>
    <t>W912QR-13-C-0017</t>
  </si>
  <si>
    <t>72854</t>
  </si>
  <si>
    <t>Regional Logistic Support Complex</t>
  </si>
  <si>
    <t>Garco Construction, Inc.</t>
  </si>
  <si>
    <t>W912DW-13-C-0020</t>
  </si>
  <si>
    <t>Wm. Dickson Company</t>
  </si>
  <si>
    <t>74408</t>
  </si>
  <si>
    <t>Ft Lewis-McChord AFB Joint Access</t>
  </si>
  <si>
    <t>W912DW-13-C-0040</t>
  </si>
  <si>
    <t>75165</t>
  </si>
  <si>
    <t>Waste Water Treatment Plant</t>
  </si>
  <si>
    <t>CDM Constructors Inc.</t>
  </si>
  <si>
    <t>W912DW-14-C-0002</t>
  </si>
  <si>
    <t>76768</t>
  </si>
  <si>
    <t>Aviation Complex, Ph 1B</t>
  </si>
  <si>
    <t>CJW Construction, Inc.</t>
  </si>
  <si>
    <t>W912DW-12-C-0051</t>
  </si>
  <si>
    <t>Glen/Mar Construction, Inc.</t>
  </si>
  <si>
    <t>76777</t>
  </si>
  <si>
    <t>W912DW-14-C-0023</t>
  </si>
  <si>
    <t>The Renew Group, Inc.</t>
  </si>
  <si>
    <t>79128</t>
  </si>
  <si>
    <t>DEPMEDS</t>
  </si>
  <si>
    <t>Imperial Construction</t>
  </si>
  <si>
    <t>W912QR-13-C-0046</t>
  </si>
  <si>
    <t>80919</t>
  </si>
  <si>
    <t>Underground Electric Lines</t>
  </si>
  <si>
    <t>W912DW-14-C-0029</t>
  </si>
  <si>
    <t>81320</t>
  </si>
  <si>
    <t>STORAGE BUILDING, GENERAL PURPOSE, INSTALL</t>
  </si>
  <si>
    <t>Northcon, Inc.</t>
  </si>
  <si>
    <t>W912DW-13-C-0047</t>
  </si>
  <si>
    <t>67684</t>
  </si>
  <si>
    <t>Container Loading Facility</t>
  </si>
  <si>
    <t>Carntribe-Clement 3,  A Joint Venture</t>
  </si>
  <si>
    <t>W912QR-12-C-0023</t>
  </si>
  <si>
    <t>67689</t>
  </si>
  <si>
    <t>KEPA-TCI JV LLC</t>
  </si>
  <si>
    <t>W912QR-13-C-0016</t>
  </si>
  <si>
    <t>71997</t>
  </si>
  <si>
    <t>Dining Facility</t>
  </si>
  <si>
    <t>TCI Architects Engineers Contractor Inc.</t>
  </si>
  <si>
    <t>W912QR-13-C-0026</t>
  </si>
  <si>
    <t>71999</t>
  </si>
  <si>
    <t>NCO Academy Dining Facility</t>
  </si>
  <si>
    <t>Wilson Brigadier Joint Venture</t>
  </si>
  <si>
    <t>W912QR-14-C-0013</t>
  </si>
  <si>
    <t>72088</t>
  </si>
  <si>
    <t>ECS TEMF</t>
  </si>
  <si>
    <t>W912QR-13-C-0018</t>
  </si>
  <si>
    <t>74861</t>
  </si>
  <si>
    <t>Carlson Constructors Corporation</t>
  </si>
  <si>
    <t>W9128F-14-C-0050</t>
  </si>
  <si>
    <t>79652</t>
  </si>
  <si>
    <t>Radar Security and Support Facilities</t>
  </si>
  <si>
    <t>American Assurance Underwriters Group</t>
  </si>
  <si>
    <t>American Int'l Contractors Inc</t>
  </si>
  <si>
    <t>79749</t>
  </si>
  <si>
    <t>Forward Operating Site</t>
  </si>
  <si>
    <t>EMTA INSAAT A.S</t>
  </si>
  <si>
    <t>W912GB-12-D-0033</t>
  </si>
  <si>
    <t>PIRIL INSAAT TIC. BILG. ELEKTR. BURO. DONANIMLARI A.S.</t>
  </si>
  <si>
    <t>Host Nation Support</t>
  </si>
  <si>
    <t>Funding used to represent US interests during the planning, design, and construction of projects funded by foreign governments, when US Forces are the sole or primary users.</t>
  </si>
  <si>
    <t>$29,944 Appropriated + $13,000 ATR</t>
  </si>
  <si>
    <t>Funding used to represent US interests during the planning, design, and construction of projects funded by foreign governments, when US Forces are the sole or primary users.  $25,500 Appropriated + $1,500 BTR + $9,000 ATR</t>
  </si>
  <si>
    <t>Army Family Housing O&amp;M</t>
  </si>
  <si>
    <t>Unspecified Minor Construction for Projects &lt; $2.M</t>
  </si>
  <si>
    <t>Complete design of FY10 MILCON; design of FY09 Congressional Inserts; start design of FY11 MILCON; fund Congressionally directed design; fund PACES cost engineering; fund other design requirements.</t>
  </si>
  <si>
    <t>Army Family Housing Construction for Projects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</si>
  <si>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</si>
  <si>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</si>
  <si>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</si>
  <si>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</si>
  <si>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010154</t>
  </si>
  <si>
    <t>HDH General Contractors, Inc.</t>
  </si>
  <si>
    <t>AC-09-C-0014-S</t>
  </si>
  <si>
    <t>PL 111-117 Rescission &amp; PL 112-25 (Budget Control Act, 2011)</t>
  </si>
  <si>
    <t>130109</t>
  </si>
  <si>
    <t>Armed Forces Reserve Center</t>
  </si>
  <si>
    <t xml:space="preserve">New South Construction Company, Inc.   </t>
  </si>
  <si>
    <t xml:space="preserve">41100-044-0000070579 </t>
  </si>
  <si>
    <t>230070</t>
  </si>
  <si>
    <t>Regional Training Institute, PH 1</t>
  </si>
  <si>
    <t xml:space="preserve">Nickerson &amp; O'Day, Inc.                                   </t>
  </si>
  <si>
    <t>230070-D</t>
  </si>
  <si>
    <t>240189</t>
  </si>
  <si>
    <t>Army Aviation Support Facility, Add/Alt</t>
  </si>
  <si>
    <t xml:space="preserve">Tetra-Tech Facilities Construction, LLC  </t>
  </si>
  <si>
    <t xml:space="preserve">W912K6-09-C-0002 </t>
  </si>
  <si>
    <t>PL 111-117 Rescission &amp; PL 112-25 (Budget Control Act, 2011), Project has claim with ASBC and claim has not been finalized, schedule to go to trial in Oct 15</t>
  </si>
  <si>
    <t>260212</t>
  </si>
  <si>
    <t>Infantry Squad Battle Course</t>
  </si>
  <si>
    <t>The Garrison Company</t>
  </si>
  <si>
    <t>Y09127</t>
  </si>
  <si>
    <t>Congressional Add, PL 111-117 Rescission &amp; PL 112-25 (Budget Control Act, 2011)</t>
  </si>
  <si>
    <t>270260</t>
  </si>
  <si>
    <t>Readiness Center</t>
  </si>
  <si>
    <t xml:space="preserve">Holte/Graham, JV    </t>
  </si>
  <si>
    <t xml:space="preserve">W912LM-09-C-0005 </t>
  </si>
  <si>
    <t>320069</t>
  </si>
  <si>
    <t xml:space="preserve">Nevada State Public Works        </t>
  </si>
  <si>
    <t xml:space="preserve"> W9124X-11-2-2001 </t>
  </si>
  <si>
    <t>Congressional Add, PL 111-117 Rescission &amp; PL 112-25 (Budget Control Act, 2011) (Closeout procedures are in progress)</t>
  </si>
  <si>
    <t>320152</t>
  </si>
  <si>
    <t>Paint Booth</t>
  </si>
  <si>
    <t>Nevada State Public Works</t>
  </si>
  <si>
    <t>W9124X-09-2-2003</t>
  </si>
  <si>
    <t>Congressionally Directed</t>
  </si>
  <si>
    <t>360191</t>
  </si>
  <si>
    <t>Maneauver Area Training and Equipment Site, PH 3</t>
  </si>
  <si>
    <t>Beardsley Design Associates</t>
  </si>
  <si>
    <t xml:space="preserve">DAHA30-00-0009 </t>
  </si>
  <si>
    <t>390270</t>
  </si>
  <si>
    <t>Ravenna TTB Utilities</t>
  </si>
  <si>
    <t>Portage County Water Resources Department</t>
  </si>
  <si>
    <t>420511</t>
  </si>
  <si>
    <t>Readiness Center, Add/Alt</t>
  </si>
  <si>
    <t>440039</t>
  </si>
  <si>
    <t xml:space="preserve">Lobar Incorporated </t>
  </si>
  <si>
    <t xml:space="preserve">DGS 961-20.1 </t>
  </si>
  <si>
    <t>Army Aviation Support Facility, Add/Alt 
(additional funds for FY08 project)</t>
  </si>
  <si>
    <t xml:space="preserve">Bacon Construction Co., Inc.   </t>
  </si>
  <si>
    <t xml:space="preserve">W912LD-08-C-0036 </t>
  </si>
  <si>
    <t>460077</t>
  </si>
  <si>
    <t>J Scull Construction</t>
  </si>
  <si>
    <t xml:space="preserve">W912MM-04-2-2001 </t>
  </si>
  <si>
    <t>460132</t>
  </si>
  <si>
    <t>Barracks/Dining/Admin &amp; Parking Complex, PH1</t>
  </si>
  <si>
    <t xml:space="preserve">W912-MM-09-2-2001 </t>
  </si>
  <si>
    <t>470043</t>
  </si>
  <si>
    <t xml:space="preserve">Sain Construction Co.                  </t>
  </si>
  <si>
    <t xml:space="preserve">W912L7-09-C-0008 </t>
  </si>
  <si>
    <t xml:space="preserve">Congressional Add, PL 111-117 Rescission &amp; PL 112-25 (Budget Control Act, 2011) </t>
  </si>
  <si>
    <t>490101</t>
  </si>
  <si>
    <t>Ammunition Supply Point</t>
  </si>
  <si>
    <t>Creative Times Inc.</t>
  </si>
  <si>
    <t>530012</t>
  </si>
  <si>
    <t xml:space="preserve">Wade Perrow Construction, LLC                         </t>
  </si>
  <si>
    <t xml:space="preserve">W912K3-09-C-0001 </t>
  </si>
  <si>
    <t>540105</t>
  </si>
  <si>
    <t>Joint Interagency Training Education Center, PH 1</t>
  </si>
  <si>
    <t>The Whiting-Turner Contracting Company</t>
  </si>
  <si>
    <t xml:space="preserve">DEFK10003 </t>
  </si>
  <si>
    <t>Emerging Requirement, PL 111-117 Rescission &amp; PL 112-25 (Budget Control Act, 2011), Generator work being completed</t>
  </si>
  <si>
    <t>540205</t>
  </si>
  <si>
    <t>Access Control Point</t>
  </si>
  <si>
    <t>DanHill Construction</t>
  </si>
  <si>
    <t xml:space="preserve">DEFK13007 </t>
  </si>
  <si>
    <t>Congressional Add, PL 111-117 Rescission &amp; PL 112-25 (Budget Control Act, 2011), Formal Reprogramming $2,358 funds from FY09 project savings {PN: 490101}, PM Assigned</t>
  </si>
  <si>
    <t>540206</t>
  </si>
  <si>
    <t>Multi-Purpose Building, PH II</t>
  </si>
  <si>
    <t xml:space="preserve">Rycon Construction Inc. </t>
  </si>
  <si>
    <t>DEFK10004</t>
  </si>
  <si>
    <t>Congressional Add, PL 111-117 Rescission &amp; PL 112-25 (Budget Control Act, 2011), Final Settlement Actions - PM to complete upon execution</t>
  </si>
  <si>
    <t>540208</t>
  </si>
  <si>
    <t>Tri-State Armory Addition</t>
  </si>
  <si>
    <t xml:space="preserve">Neighborgall Construction Company                                 </t>
  </si>
  <si>
    <t>Congressionally Directed, PM Assigned</t>
  </si>
  <si>
    <t>010279</t>
  </si>
  <si>
    <t>Urban Assault Course</t>
  </si>
  <si>
    <t>Baggette Construction, Inc.</t>
  </si>
  <si>
    <t>AC-10-C-0045-S</t>
  </si>
  <si>
    <t>PL 112-25 (Budget Control Act, 2011)</t>
  </si>
  <si>
    <t>040227</t>
  </si>
  <si>
    <t>Combat Pistol Qualification Course</t>
  </si>
  <si>
    <t>Norquay Construction</t>
  </si>
  <si>
    <t xml:space="preserve">M10-0015 </t>
  </si>
  <si>
    <t>060115</t>
  </si>
  <si>
    <t>Readiness Center, PH 1</t>
  </si>
  <si>
    <t>Bethel Services, Inc.</t>
  </si>
  <si>
    <t>W912LA-10-C-0009</t>
  </si>
  <si>
    <t>PL 112-25 (Budget Control Act, 2011)/2853 Notification ($20,505)</t>
  </si>
  <si>
    <t>Commander, NAVFAC Pacific</t>
  </si>
  <si>
    <t xml:space="preserve">N40192-10-C-1335 </t>
  </si>
  <si>
    <t>PL 112-25 (Budget Control Act, 2011)/2853 Notification ($20,537)</t>
  </si>
  <si>
    <t xml:space="preserve">Capital Development Board  </t>
  </si>
  <si>
    <t>W91SMC-10-2-2001-100</t>
  </si>
  <si>
    <t>Congressional Add, PL 112-25 (Budget Control Act, 2011) Completed (Pending dispute resolution w/State for paperwork)</t>
  </si>
  <si>
    <t>A &amp; K Construction Company, Inc.</t>
  </si>
  <si>
    <t>CT2 785 1000000319 1</t>
  </si>
  <si>
    <t>Programmatic Plus Up, PL 112-25 (Budget Control Act, 2011) (NGB 593 being reviewed)</t>
  </si>
  <si>
    <t>Regional Training Institute, PH II</t>
  </si>
  <si>
    <t>Nickerson &amp; O'Day, Inc.</t>
  </si>
  <si>
    <t>Programmatic Plus Up, PL 112-25 (Budget Control Act, 2011)</t>
  </si>
  <si>
    <t>Armed Forces Reserve Center (JFHQ)</t>
  </si>
  <si>
    <t>CTA Construction</t>
  </si>
  <si>
    <t>060413</t>
  </si>
  <si>
    <t>Organizational Maintenance Shop (ADRS)</t>
  </si>
  <si>
    <t>LD Dosca Associates, Inc.</t>
  </si>
  <si>
    <t xml:space="preserve">W912JB-09-D-2014 </t>
  </si>
  <si>
    <t>Congressional Add, PL 112-25 (Budget Control Act, 2011)</t>
  </si>
  <si>
    <t>260232</t>
  </si>
  <si>
    <t>Ripman Construction Co., Inc.</t>
  </si>
  <si>
    <t>Y10342</t>
  </si>
  <si>
    <t>270252</t>
  </si>
  <si>
    <t>Saginaw Contracting, Inc.</t>
  </si>
  <si>
    <t>W912LM-10-D-0016</t>
  </si>
  <si>
    <t>270261</t>
  </si>
  <si>
    <t>Readiness Center, PH 2</t>
  </si>
  <si>
    <t xml:space="preserve">MAVCON </t>
  </si>
  <si>
    <t xml:space="preserve">W912LM-10-C-0003 </t>
  </si>
  <si>
    <t>PL 112-25 (Budget Control Act, 2011)/2853 Notification ($3,184)</t>
  </si>
  <si>
    <t>270263</t>
  </si>
  <si>
    <t>CST, Add/Alt</t>
  </si>
  <si>
    <t xml:space="preserve">LS Black Constructors </t>
  </si>
  <si>
    <t xml:space="preserve">W912LM-10-D-0004 </t>
  </si>
  <si>
    <t>320143</t>
  </si>
  <si>
    <t>The Penta Building Company</t>
  </si>
  <si>
    <t>PL 112-25 (Budget Control Act, 2011) (Closeout procedures are in progress)</t>
  </si>
  <si>
    <t>320197</t>
  </si>
  <si>
    <t>Renewable Energy Sustainable Projects</t>
  </si>
  <si>
    <t>Ray Heating Products Inc.</t>
  </si>
  <si>
    <t>W9124X-10-2-2001</t>
  </si>
  <si>
    <t>350043</t>
  </si>
  <si>
    <t>PCL Construction Services Inc.</t>
  </si>
  <si>
    <t xml:space="preserve">W912PP-10-C-0022 </t>
  </si>
  <si>
    <t>080067</t>
  </si>
  <si>
    <t>370896</t>
  </si>
  <si>
    <t>Architectural Design Studio</t>
  </si>
  <si>
    <t>380120</t>
  </si>
  <si>
    <t>Dike Construction</t>
  </si>
  <si>
    <t>Ames Construction</t>
  </si>
  <si>
    <t>NGB 593 will be completed once the Dept of Transportation asks for final payment</t>
  </si>
  <si>
    <t>410120</t>
  </si>
  <si>
    <t>Lease Crutcher Lewis</t>
  </si>
  <si>
    <t xml:space="preserve">410120D002 </t>
  </si>
  <si>
    <t>410820</t>
  </si>
  <si>
    <t>Water Supply Company</t>
  </si>
  <si>
    <t xml:space="preserve">Hoffman Construction Company  </t>
  </si>
  <si>
    <t>410820D002</t>
  </si>
  <si>
    <t>436019</t>
  </si>
  <si>
    <t>Remex Co.</t>
  </si>
  <si>
    <t>W912LR-10-B-0001</t>
  </si>
  <si>
    <t>450252</t>
  </si>
  <si>
    <t>Willis Mechanical, Inc.</t>
  </si>
  <si>
    <t>090115, 220241 and 220243</t>
  </si>
  <si>
    <t>PL 112-25 (Budget Control Act, 2011)/2853 Notification ($14,759)</t>
  </si>
  <si>
    <t>450353</t>
  </si>
  <si>
    <t xml:space="preserve">Hendrick Construction </t>
  </si>
  <si>
    <t>460114576</t>
  </si>
  <si>
    <t>220241, 220243, and 530035</t>
  </si>
  <si>
    <t>PL 112-25 (Budget Control Act, 2011)/2853 Notification ($27,9369)</t>
  </si>
  <si>
    <t>460141</t>
  </si>
  <si>
    <t>Joint Force HQ Readiness Center, Supplemental</t>
  </si>
  <si>
    <t>J. Scull Construction Services, Inc.</t>
  </si>
  <si>
    <t xml:space="preserve">W912MM-09-2-2003 </t>
  </si>
  <si>
    <t>Congressional Add, PL 112-25 (Budget Control Act, 2011)/2853 Notification ($5,705), Delays in getting LEED Certification, State holding funds from A-E for this.  Tentative submission date is May 2015</t>
  </si>
  <si>
    <t>480175</t>
  </si>
  <si>
    <t>Satterfield &amp; Pontikes Construction, Inc.</t>
  </si>
  <si>
    <t>TX10-ENG-25</t>
  </si>
  <si>
    <t>480176</t>
  </si>
  <si>
    <t>Field Maintenance Shop, Joint</t>
  </si>
  <si>
    <t>510302</t>
  </si>
  <si>
    <t>Regional Training Institute, PH 2</t>
  </si>
  <si>
    <t>Barton Marlow Company</t>
  </si>
  <si>
    <t>W91236-08-C-0079-P00001</t>
  </si>
  <si>
    <t>PL 112-25 (Budget Control Act, 2011) (NGB 593)</t>
  </si>
  <si>
    <t>VIRGIN ISLAND</t>
  </si>
  <si>
    <t>VIRGIN ISLANDS, U.S.</t>
  </si>
  <si>
    <t>520014</t>
  </si>
  <si>
    <t>Tip Top Construction, Inc.</t>
  </si>
  <si>
    <t>W9127P-10-C-0001</t>
  </si>
  <si>
    <t>540217</t>
  </si>
  <si>
    <t>Readiness Center Addition/Life Safety Upgrades</t>
  </si>
  <si>
    <t xml:space="preserve">Hayslett Construction Company      </t>
  </si>
  <si>
    <t>DEFK11013</t>
  </si>
  <si>
    <t>040023</t>
  </si>
  <si>
    <t>Haydon Building Corporation-Tem</t>
  </si>
  <si>
    <t>M11-31</t>
  </si>
  <si>
    <t>PL 112-10 SEC 1119 (a) 0.2% Recission &amp; PL 112-25 (Budget Control Act, 2011) (NGB 593 being reviewed)</t>
  </si>
  <si>
    <t>050043</t>
  </si>
  <si>
    <t>Combined Support Maintenance Shop</t>
  </si>
  <si>
    <t>CDI Contractor, LLC</t>
  </si>
  <si>
    <t>970816</t>
  </si>
  <si>
    <t>PL 112-10 SEC 1119 (a) 0.2% Recission &amp; PL 112-25 (Budget Control Act, 2011)</t>
  </si>
  <si>
    <t>050163</t>
  </si>
  <si>
    <t>Combined Arms Collective Training Facility</t>
  </si>
  <si>
    <t>Crossland Construction Company, Inc.</t>
  </si>
  <si>
    <t>9751022</t>
  </si>
  <si>
    <t>530035</t>
  </si>
  <si>
    <t>PL 112-10 SEC 1119 (a) 0.2% Recission &amp; PL 112-25 (Budget Control Act, 2011)/2853 Notification ($8,858)</t>
  </si>
  <si>
    <t>050173</t>
  </si>
  <si>
    <t>Live Fire Shoot House</t>
  </si>
  <si>
    <t>Ross Sparks Builders, Inc.</t>
  </si>
  <si>
    <t>9751028</t>
  </si>
  <si>
    <t>060429</t>
  </si>
  <si>
    <t>Cox Construction Company</t>
  </si>
  <si>
    <t>W912LA-11-R-0005</t>
  </si>
  <si>
    <t>361103</t>
  </si>
  <si>
    <t>PL 112-10 SEC 1119 (a) 0.2% Recission &amp; PL 112-25 (Budget Control Act, 2011)/2853 Notification ($12,379)</t>
  </si>
  <si>
    <t>080062</t>
  </si>
  <si>
    <t>HAATS/AASF</t>
  </si>
  <si>
    <t>Hensel Phelps Construction Company</t>
  </si>
  <si>
    <t>Mass Service &amp; Supply, LLC</t>
  </si>
  <si>
    <t>PL 112-10 SEC 1119 (a) 0.2% Recission &amp; PL 112-25 (Budget Control Act, 2011), Informal Reprogramming $2,000 Formal Reprogramming $9,300 funds from FY10 project savings {PNs: 160120 ($6,000) &amp; 350043 ($3,300)}</t>
  </si>
  <si>
    <t>080201</t>
  </si>
  <si>
    <t>Smith Construction Management, LLC</t>
  </si>
  <si>
    <t>080202</t>
  </si>
  <si>
    <t>AP Mountain States</t>
  </si>
  <si>
    <t>PL 112-10 SEC 1119 (a) 0.2% Recission &amp; PL 112-25 (Budget Control Act, 2011), Final closeout in progress</t>
  </si>
  <si>
    <t>090010</t>
  </si>
  <si>
    <t>Readiness Center (Aviation)</t>
  </si>
  <si>
    <t>Walsh Construction Co.</t>
  </si>
  <si>
    <t>W912RS-11-C-0017</t>
  </si>
  <si>
    <t>100037</t>
  </si>
  <si>
    <t>W912L5-09-2-2001</t>
  </si>
  <si>
    <t>130123</t>
  </si>
  <si>
    <t>TEPA</t>
  </si>
  <si>
    <t>W912JM-10-D-0018</t>
  </si>
  <si>
    <t>130127</t>
  </si>
  <si>
    <t>Cooper &amp; Company General Contractors, Inc.</t>
  </si>
  <si>
    <t>41100-033-0000078159</t>
  </si>
  <si>
    <t>140001</t>
  </si>
  <si>
    <t>Combined Support Maintenance Shop, Ph 1</t>
  </si>
  <si>
    <t>NAVFAC Pacific</t>
  </si>
  <si>
    <t xml:space="preserve">N40192-10-D-2801-0004 </t>
  </si>
  <si>
    <t>150077</t>
  </si>
  <si>
    <t>Combined Support Maintenance Shop, Ph 2A</t>
  </si>
  <si>
    <t>BCP Construction of Hawaii, Inc.</t>
  </si>
  <si>
    <t>W912J6-11-C-0002</t>
  </si>
  <si>
    <t>PL 112-10 SEC 1119 (a) 0.2% Recission &amp; PL 112-25 (Budget Control Act, 2011) (NGB 593)</t>
  </si>
  <si>
    <t>160093</t>
  </si>
  <si>
    <t>Barracks (ORTC), Ph 1</t>
  </si>
  <si>
    <t>Ewing Company, Inc.</t>
  </si>
  <si>
    <t>W912J7-11-C-0002</t>
  </si>
  <si>
    <t>PL 112-10 SEC 1119 (a) 0.2% Recission &amp; PL 112-25 (Budget Control Act, 2011)/2853 Notification ($12,969)</t>
  </si>
  <si>
    <t>160122</t>
  </si>
  <si>
    <t>Tactical Unmanned Aircraft System Facility</t>
  </si>
  <si>
    <t>Construction Inc, Moutain Home</t>
  </si>
  <si>
    <t xml:space="preserve">W912J7-11-C-0001 </t>
  </si>
  <si>
    <t>179237</t>
  </si>
  <si>
    <t>Combined Support Maintenance Shop, Add/Alt</t>
  </si>
  <si>
    <t>CORE Construction</t>
  </si>
  <si>
    <t>W91SMC-09-2-2002</t>
  </si>
  <si>
    <t>200063</t>
  </si>
  <si>
    <t>Straub Construction Co., Inc.</t>
  </si>
  <si>
    <t>150023 and 490444</t>
  </si>
  <si>
    <t>PL 112-10 SEC 1119 (a) 0.2% Recission &amp; PL 112-25 (Budget Control Act, 2011)/2853 Notification ($26,283)</t>
  </si>
  <si>
    <t>200090</t>
  </si>
  <si>
    <t>Field Maintenance Shop</t>
  </si>
  <si>
    <t>The Law Company, Inc.</t>
  </si>
  <si>
    <t>150023 and 400066</t>
  </si>
  <si>
    <t>PL 112-10 SEC 1119 (a) 0.2% Recission &amp; PL 112-25 (Budget Control Act, 2011)/2853 Notification ($13,244)</t>
  </si>
  <si>
    <t>210034</t>
  </si>
  <si>
    <t>D.W. Wilburn</t>
  </si>
  <si>
    <t>CT2 785 1200000063 1</t>
  </si>
  <si>
    <t>220114</t>
  </si>
  <si>
    <t xml:space="preserve">Walton Construction Co., LLC. </t>
  </si>
  <si>
    <t xml:space="preserve">LA11-C-125 </t>
  </si>
  <si>
    <t>PL 112-10 SEC 1119 (a) 0.2% Recission &amp; PL 112-25 (Budget Control Act, 2011)/2853 Notification ($19,308), Closeout procedures pending</t>
  </si>
  <si>
    <t>220222</t>
  </si>
  <si>
    <t>Ratcliff Construction Company</t>
  </si>
  <si>
    <t>LA11-C-139</t>
  </si>
  <si>
    <t>240186</t>
  </si>
  <si>
    <t>G-W Management Services, LLC</t>
  </si>
  <si>
    <t>N40080-10-D-0498</t>
  </si>
  <si>
    <t>250136</t>
  </si>
  <si>
    <t>Armed Forces Reserve Center (JFHQ), Ph 2</t>
  </si>
  <si>
    <t>Nauset Construction Corp.</t>
  </si>
  <si>
    <t>W912SV-11-C-0004</t>
  </si>
  <si>
    <t>260207</t>
  </si>
  <si>
    <t xml:space="preserve">Saylor Construction LLC </t>
  </si>
  <si>
    <t xml:space="preserve">Y11261 </t>
  </si>
  <si>
    <t>270096</t>
  </si>
  <si>
    <t xml:space="preserve">Eagle Construction Company, Inc. </t>
  </si>
  <si>
    <t xml:space="preserve">EAG010025 </t>
  </si>
  <si>
    <t>270202</t>
  </si>
  <si>
    <t>Stahl Construction Company</t>
  </si>
  <si>
    <t>STA006002</t>
  </si>
  <si>
    <t xml:space="preserve">PL 112-10 SEC 1119 (a) 0.2% Recission &amp; PL 112-25 (Budget Control Act, 2011) </t>
  </si>
  <si>
    <t>270267</t>
  </si>
  <si>
    <t>Donlar Construction Company</t>
  </si>
  <si>
    <t xml:space="preserve">DON050003 </t>
  </si>
  <si>
    <t>310107</t>
  </si>
  <si>
    <t>The Weltz Company, LLC</t>
  </si>
  <si>
    <t>310110</t>
  </si>
  <si>
    <t>Kingery Construction Company</t>
  </si>
  <si>
    <t>330034</t>
  </si>
  <si>
    <t>Classroom Facility (Regional Training Institute)</t>
  </si>
  <si>
    <t>Eckman Construction Company, Inc.</t>
  </si>
  <si>
    <t>80342R-G</t>
  </si>
  <si>
    <t>330035</t>
  </si>
  <si>
    <t>Barracks Facility (Regional Training Institute)</t>
  </si>
  <si>
    <t>350075</t>
  </si>
  <si>
    <t>12-705-0000-1213</t>
  </si>
  <si>
    <t>370898</t>
  </si>
  <si>
    <t>Holden Building Company, Inc.</t>
  </si>
  <si>
    <t>W912421022003</t>
  </si>
  <si>
    <t>380014</t>
  </si>
  <si>
    <t>Comstock Construction, Inc.</t>
  </si>
  <si>
    <t xml:space="preserve">AGND11-30 </t>
  </si>
  <si>
    <t>380121</t>
  </si>
  <si>
    <t>Levee Pump Station</t>
  </si>
  <si>
    <t>Swanberg Construction, Inc.</t>
  </si>
  <si>
    <t>AGND11-71</t>
  </si>
  <si>
    <t>(NGB 593)</t>
  </si>
  <si>
    <t>436021</t>
  </si>
  <si>
    <t>Multi Purpose Machine Gun Range</t>
  </si>
  <si>
    <t>Eastern Construction and Electrical Inc.</t>
  </si>
  <si>
    <t>W912LR-14-B-2004</t>
  </si>
  <si>
    <t>436023</t>
  </si>
  <si>
    <t>W912LR-11-B-0001</t>
  </si>
  <si>
    <t>440009</t>
  </si>
  <si>
    <t>United States Property and Fiscal Office</t>
  </si>
  <si>
    <t>Maron Construction Co Inc.</t>
  </si>
  <si>
    <t>W912LD-12-C-0001</t>
  </si>
  <si>
    <t>PL 112-10 SEC 1119 (a) 0.2% Recission &amp; PL 112-25 (Budget Control Act, 2011), (Note SB Size Protest delayed award and construction start of project)</t>
  </si>
  <si>
    <t>460085</t>
  </si>
  <si>
    <t>Breitbach Construction Company, Inc.</t>
  </si>
  <si>
    <t>W912MM-06-2-20002</t>
  </si>
  <si>
    <t>PL 112-10 SEC 1119 (a) 0.2% Recission &amp; PL 112-25 (Budget Control Act, 2011)/2853 Notification ($18,225)</t>
  </si>
  <si>
    <t>480267</t>
  </si>
  <si>
    <t>Combat Pistol/Military Pistol Qualification Course</t>
  </si>
  <si>
    <t>Unified Services of Texas, Inc.</t>
  </si>
  <si>
    <t>TX11-ENG-10</t>
  </si>
  <si>
    <t>480290</t>
  </si>
  <si>
    <t>Gaeke Construction Co., Inc.</t>
  </si>
  <si>
    <t>TX11-ENG-06</t>
  </si>
  <si>
    <t>520034</t>
  </si>
  <si>
    <t>Readiness Center (JFHQ)</t>
  </si>
  <si>
    <t>W9127P-11-C-0005</t>
  </si>
  <si>
    <t>530022</t>
  </si>
  <si>
    <t>Pease &amp; Sons, Inc.</t>
  </si>
  <si>
    <t>PL 112-10 SEC 1119 (a) 0.2% Recission &amp; PL 112-25 (Budget Control Act, 2011), State waiting on demolition of the old CSMS</t>
  </si>
  <si>
    <t>540068</t>
  </si>
  <si>
    <t>Massaro Corporation</t>
  </si>
  <si>
    <t>540084</t>
  </si>
  <si>
    <t>Langan General Contracting Corp</t>
  </si>
  <si>
    <t>DEFK1200</t>
  </si>
  <si>
    <t>550139</t>
  </si>
  <si>
    <t>Aircraft Parking</t>
  </si>
  <si>
    <t>Buteyn Peterson Construction Co.</t>
  </si>
  <si>
    <t>NGB-47-11-C-0014</t>
  </si>
  <si>
    <t>560116</t>
  </si>
  <si>
    <t>Health Construction</t>
  </si>
  <si>
    <t>11041922101</t>
  </si>
  <si>
    <t>011006</t>
  </si>
  <si>
    <t>Metro D. Constructions, LLC</t>
  </si>
  <si>
    <t>AC-12-C-0036-S</t>
  </si>
  <si>
    <t>010263</t>
  </si>
  <si>
    <t>Readiness Center, Ph2</t>
  </si>
  <si>
    <t>W912JA-12-C-0001</t>
  </si>
  <si>
    <t>040294</t>
  </si>
  <si>
    <t>M11-0045</t>
  </si>
  <si>
    <t>050172</t>
  </si>
  <si>
    <t>Convoy Live Fire/Entry Control Point Range</t>
  </si>
  <si>
    <t>USPFO - AK</t>
  </si>
  <si>
    <t>9751104</t>
  </si>
  <si>
    <t>050190</t>
  </si>
  <si>
    <t>Wash Platform, Installation</t>
  </si>
  <si>
    <t>Wilkins Construction, Inc.</t>
  </si>
  <si>
    <t>060009</t>
  </si>
  <si>
    <t>Utilities Replacement Ph1</t>
  </si>
  <si>
    <t>Cox Construction Co.</t>
  </si>
  <si>
    <t>W912LA-12-C-0007</t>
  </si>
  <si>
    <t>060170</t>
  </si>
  <si>
    <t>Goshawk LLC</t>
  </si>
  <si>
    <t>W912LA-12-C-0003</t>
  </si>
  <si>
    <t>060432</t>
  </si>
  <si>
    <t>WEP Enterprises</t>
  </si>
  <si>
    <t>W912LA-11-D-0024</t>
  </si>
  <si>
    <t>FY07 Congressionally Directed, Used FY10 funds</t>
  </si>
  <si>
    <t>060438</t>
  </si>
  <si>
    <t>Red Mountain LLC</t>
  </si>
  <si>
    <t>W912LA-12-C-0002</t>
  </si>
  <si>
    <t>PL 112-25 (Budget Control Act, 2011)/2853 Notification ($4835)</t>
  </si>
  <si>
    <t>080093</t>
  </si>
  <si>
    <t>Barracks Complex (ORTC)</t>
  </si>
  <si>
    <t>FSA &amp; JKC Joint Venture One, LLC.</t>
  </si>
  <si>
    <t>080126</t>
  </si>
  <si>
    <t>FCI Constructors, Inc.</t>
  </si>
  <si>
    <t>080206</t>
  </si>
  <si>
    <t>McCauley Constructors, Inc.</t>
  </si>
  <si>
    <t>110007</t>
  </si>
  <si>
    <t>US Property &amp; Fiscal Office Add/Alt</t>
  </si>
  <si>
    <t>Allen &amp; Shariff Corporation</t>
  </si>
  <si>
    <t>N40080-10-D-0496-0017</t>
  </si>
  <si>
    <t>PL 112-25 (Budget Control Act, 2011) (NGB 593 being reviewed)</t>
  </si>
  <si>
    <t>120188</t>
  </si>
  <si>
    <t>Breaking Ground Contracting Co.</t>
  </si>
  <si>
    <t>120193</t>
  </si>
  <si>
    <t>STG Contracting Group</t>
  </si>
  <si>
    <t>120277</t>
  </si>
  <si>
    <t>Unit Storage Building (TUAS)</t>
  </si>
  <si>
    <t>C. Young Construction</t>
  </si>
  <si>
    <t>130063</t>
  </si>
  <si>
    <t>Maneauver Area Training and Equipment Site, Ph 1</t>
  </si>
  <si>
    <t>J&amp;S Construction Company, Inc.</t>
  </si>
  <si>
    <t>W912JM-12-R-0011</t>
  </si>
  <si>
    <t>PL 112-25 (Budget Control Act, 2011)/2853 Notification &amp; Formal Reprogramming $2,331 funds from FY10 project savings PN: 130077</t>
  </si>
  <si>
    <t>130068</t>
  </si>
  <si>
    <t>Readiness Center Ph 1</t>
  </si>
  <si>
    <t>Juneau Construction Company, LLC</t>
  </si>
  <si>
    <t>130120</t>
  </si>
  <si>
    <t>McKnight Construction Co, Inc.</t>
  </si>
  <si>
    <t>150043</t>
  </si>
  <si>
    <t>Dawson Technical, LLC</t>
  </si>
  <si>
    <t>W912J6-12-R-0002</t>
  </si>
  <si>
    <t>River City Construction</t>
  </si>
  <si>
    <t>W91SMC-10-2-2005</t>
  </si>
  <si>
    <t>PL 112-25 (Budget Control Act, 2011)/2853 Notification ($10,870)</t>
  </si>
  <si>
    <t>171005</t>
  </si>
  <si>
    <t>Battalion Maintenance Shelter</t>
  </si>
  <si>
    <t>H&amp;N Construction</t>
  </si>
  <si>
    <t>(Completed - State working on NGB 593)</t>
  </si>
  <si>
    <t>180012</t>
  </si>
  <si>
    <t>JFHQ Add/Alt</t>
  </si>
  <si>
    <t>F.A. WILHELM Construction, Inc.</t>
  </si>
  <si>
    <t>MDI-SAB-13-C-0012</t>
  </si>
  <si>
    <t>PL 112-25 (Budget Control Act, 2011), Informal Reprogramming $2M FY09 {PN: 040026} &amp; Formal Reprogramming $7,271 funds from FY09 project savings {PNs: 040226 ($2,540), 180116 ($3,805), 180137 ($510) and 260211 ($416)}</t>
  </si>
  <si>
    <t>180142</t>
  </si>
  <si>
    <t>Railhead Expansion &amp; Container Facility</t>
  </si>
  <si>
    <t>Milestone, Contractors, L.P.</t>
  </si>
  <si>
    <t>MDI-SAB-13-C-0011</t>
  </si>
  <si>
    <t>180156</t>
  </si>
  <si>
    <t>Deployment Processing Facility</t>
  </si>
  <si>
    <t>180160</t>
  </si>
  <si>
    <t>Operations Readiness Training Complex 1</t>
  </si>
  <si>
    <t>Hunt Construction Group, Inc.</t>
  </si>
  <si>
    <t>MDI-SAB-12-C-0031</t>
  </si>
  <si>
    <t>180161</t>
  </si>
  <si>
    <t>Operations Readiness Training Complx 2</t>
  </si>
  <si>
    <t>220233</t>
  </si>
  <si>
    <t>Waste Water Treatment Facility</t>
  </si>
  <si>
    <t>Max Foote Construction Co., Inc.</t>
  </si>
  <si>
    <t>LA12-C-117</t>
  </si>
  <si>
    <t>230046</t>
  </si>
  <si>
    <t>ITSI Gibane</t>
  </si>
  <si>
    <t>230071</t>
  </si>
  <si>
    <t>J.C.N. Construction Co, Inc.</t>
  </si>
  <si>
    <t>PL 112-25 (Budget Control Act, 2011), Informal Reprogramming</t>
  </si>
  <si>
    <t>240017</t>
  </si>
  <si>
    <t>Readiness Center Add/Alt</t>
  </si>
  <si>
    <t>001B3400152</t>
  </si>
  <si>
    <t>240187</t>
  </si>
  <si>
    <t>Harkins Builders</t>
  </si>
  <si>
    <t>001B3400154</t>
  </si>
  <si>
    <t>240193</t>
  </si>
  <si>
    <t xml:space="preserve">Readiness Center </t>
  </si>
  <si>
    <t>Coakley &amp; Williams Construction Inc.</t>
  </si>
  <si>
    <t>001B3400155</t>
  </si>
  <si>
    <t>250135</t>
  </si>
  <si>
    <t>J &amp; J Contractors, Inc.</t>
  </si>
  <si>
    <t>MIL1001-DC1</t>
  </si>
  <si>
    <t>250178</t>
  </si>
  <si>
    <t>J-1 Range North Pump and Treat Facility</t>
  </si>
  <si>
    <t>Tetra Tech/Mead &amp; Hunt JV</t>
  </si>
  <si>
    <t>DACW33-03-D-0006</t>
  </si>
  <si>
    <t>Used FY13 funds</t>
  </si>
  <si>
    <t>270266</t>
  </si>
  <si>
    <t>W. Gohman Construction Co.</t>
  </si>
  <si>
    <t>WGO010008</t>
  </si>
  <si>
    <t>PL 112-25 (Budget Control Act, 2011)/2853 Notification ($4,718)</t>
  </si>
  <si>
    <t>280315</t>
  </si>
  <si>
    <t>Troop Housing (ORTC) Ph1</t>
  </si>
  <si>
    <t>DCD-YATES</t>
  </si>
  <si>
    <t>W9127Q-12-C-0004</t>
  </si>
  <si>
    <t>PL 112-25 (Budget Control Act, 2011)/2853 Notification ($20,710)</t>
  </si>
  <si>
    <t>280387</t>
  </si>
  <si>
    <t>Hanco Corporation</t>
  </si>
  <si>
    <t>PL 112-25 (Budget Control Act, 2011)/2853 Notification ($9,222) (NGB 593)</t>
  </si>
  <si>
    <t>280389</t>
  </si>
  <si>
    <t>Operations Readiness Training Complx Ph1</t>
  </si>
  <si>
    <t>PL 112-25 (Budget Control Act, 2011)/2853 Notification ($24,411)</t>
  </si>
  <si>
    <t>310085</t>
  </si>
  <si>
    <t>Sampson Construction Company, Inc.</t>
  </si>
  <si>
    <t>310086</t>
  </si>
  <si>
    <t>Boyd Jones Construction</t>
  </si>
  <si>
    <t xml:space="preserve">310142  </t>
  </si>
  <si>
    <t>CATS Waste Water Treatment Facility</t>
  </si>
  <si>
    <t>28 Jun1 2</t>
  </si>
  <si>
    <t>All Purpose Construction</t>
  </si>
  <si>
    <t>320070</t>
  </si>
  <si>
    <t>330052</t>
  </si>
  <si>
    <t>Turnstone Corporation</t>
  </si>
  <si>
    <t xml:space="preserve">330052-GC </t>
  </si>
  <si>
    <t>(Closeout procedures are in progress)</t>
  </si>
  <si>
    <t>340115</t>
  </si>
  <si>
    <t>Senate Builders &amp; Const Manager</t>
  </si>
  <si>
    <t>W912KN-12-C-0006</t>
  </si>
  <si>
    <t>350115</t>
  </si>
  <si>
    <t>12-08-0000-1219</t>
  </si>
  <si>
    <t>370899</t>
  </si>
  <si>
    <t>W9123210220004</t>
  </si>
  <si>
    <t>400605</t>
  </si>
  <si>
    <t>Upgrade: Combined Arms Collective Training Facility</t>
  </si>
  <si>
    <t>Benham Companies, LLC</t>
  </si>
  <si>
    <t>W90FYQ-09-D-0006-9J01</t>
  </si>
  <si>
    <t>400606</t>
  </si>
  <si>
    <t>W90FYQ-09-D-0006-9J02</t>
  </si>
  <si>
    <t>410026</t>
  </si>
  <si>
    <t>410026D002</t>
  </si>
  <si>
    <t>430010</t>
  </si>
  <si>
    <t>RB Construction Group Inc.</t>
  </si>
  <si>
    <t>W912LR-12-C-0005</t>
  </si>
  <si>
    <t>PL 112-25 (Budget Control Act, 2011)/2853 Notification ($40,565)</t>
  </si>
  <si>
    <t>450403</t>
  </si>
  <si>
    <t>M. B. Kahn Construction Co., Inc.</t>
  </si>
  <si>
    <t>490618</t>
  </si>
  <si>
    <t>Multi-Purpose Machine Gun Range</t>
  </si>
  <si>
    <t>Cracar Construction</t>
  </si>
  <si>
    <t>W911YP-12-C-0007</t>
  </si>
  <si>
    <t>510307</t>
  </si>
  <si>
    <t>Joint Forces Construction LLC</t>
  </si>
  <si>
    <t>W912LQ-13-C-0001</t>
  </si>
  <si>
    <t>540085</t>
  </si>
  <si>
    <t>Readiness Center Ph1</t>
  </si>
  <si>
    <t xml:space="preserve">Paramount Builders LLC </t>
  </si>
  <si>
    <t>DEK 13002</t>
  </si>
  <si>
    <t>550245</t>
  </si>
  <si>
    <t>Nuvo Construction Company Inc.</t>
  </si>
  <si>
    <t>NGB-47-12-C-0002</t>
  </si>
  <si>
    <t>PL 112-25 (Budget Control Act, 2011)/2853 Notification ($4,250)</t>
  </si>
  <si>
    <t>560702</t>
  </si>
  <si>
    <t>010007</t>
  </si>
  <si>
    <t>National Guard Readiness Center</t>
  </si>
  <si>
    <t>Butler Construction Company, LLC.</t>
  </si>
  <si>
    <t>AC-13-B-0051-S</t>
  </si>
  <si>
    <t>010278</t>
  </si>
  <si>
    <t>Hurst Construction, LLC</t>
  </si>
  <si>
    <t>AC-13-C-0052-S</t>
  </si>
  <si>
    <t xml:space="preserve">PL 113-6 (Consolidated and Further Continuing Appropriations Act, 2013) &amp; PL 112-25 (Budget Control Act, 2011) </t>
  </si>
  <si>
    <t>040669</t>
  </si>
  <si>
    <t>Underground Electrical Lines</t>
  </si>
  <si>
    <t>Ludvik Electric</t>
  </si>
  <si>
    <t>M13-0037</t>
  </si>
  <si>
    <t>050139</t>
  </si>
  <si>
    <t>Tycor Construction, LLC</t>
  </si>
  <si>
    <t>PL 113-6 (Consolidated and Further Continuing Appropriations Act, 2013) &amp; PL 112-25 (Budget Control Act, 2011)</t>
  </si>
  <si>
    <t>Maneuver Area Training &amp; Equipment Site Ph 3</t>
  </si>
  <si>
    <t>W912LA-13-C-0003</t>
  </si>
  <si>
    <t>PL 113-6 (Consolidated and Further Continuing Appropriations Act, 2013) &amp; PL 112-25 (Budget Control Act, 2011)/2853 Notification &amp; Formal Reprogramming $7,612 funds from FY10 project savings {PNs: 180145 (1,500), 320143 ($3,112), 250087 ($2,000) &amp; 160120 ($1,000)</t>
  </si>
  <si>
    <t>090043</t>
  </si>
  <si>
    <t>Whiting Turner</t>
  </si>
  <si>
    <t xml:space="preserve">W91ZRS-13-C-0002 </t>
  </si>
  <si>
    <t>090115</t>
  </si>
  <si>
    <t>RIP RAP</t>
  </si>
  <si>
    <t>Nutmeg Companies, Inc.</t>
  </si>
  <si>
    <t>W91ZRS-12-D-0026-0005</t>
  </si>
  <si>
    <t>11 USC 2854, Restoration or Replacement of Damaged or Destroyed Facilities (Funds reprogrammed from FY10, PN: 450252)</t>
  </si>
  <si>
    <t>100010</t>
  </si>
  <si>
    <t>Regional Training Institute Ph1</t>
  </si>
  <si>
    <t>EDIS Company</t>
  </si>
  <si>
    <t>120102</t>
  </si>
  <si>
    <t>Munilla Construction Management (MCM)</t>
  </si>
  <si>
    <t>120192</t>
  </si>
  <si>
    <t>Thomas May Construction Company</t>
  </si>
  <si>
    <t>120228</t>
  </si>
  <si>
    <t>Ready Building</t>
  </si>
  <si>
    <t>Halfacre Construction Company</t>
  </si>
  <si>
    <t>140040</t>
  </si>
  <si>
    <t>JFHQ Ph 4</t>
  </si>
  <si>
    <t>N40192-10-D-2800</t>
  </si>
  <si>
    <t xml:space="preserve">PL 113-6 (Consolidated and Further Continuing Appropriations Act, 2013) &amp; PL 112-25 (Budget Control Act, 2011) [Removed striked-out entries of Prime Contract Numbers: N40192-10-D-2801, N40192-10-D-2802,N40192-10-D-2803,N40192-10-D-2804, N40192-10-D-2810 </t>
  </si>
  <si>
    <t>150023</t>
  </si>
  <si>
    <t>Army Aviation Support Facility Ph1</t>
  </si>
  <si>
    <t>USPFO - HI</t>
  </si>
  <si>
    <t>W912J6-14-R-00001</t>
  </si>
  <si>
    <t>PL 113-6 (Consolidated and Further Continuing Appropriations Act, 2013) &amp; PL 112-25 (Budget Control Act, 2011)/2853 Notification &amp; Formal Reprogramming $7,996 funds from FY11 project savings {PNs: 200063 ($4,000) &amp; 200090 ($3,996)}</t>
  </si>
  <si>
    <t>160100</t>
  </si>
  <si>
    <t>ORTC (Barracks) Ph2</t>
  </si>
  <si>
    <t>Trainor Enterprises</t>
  </si>
  <si>
    <t>W912J7-13-C-0001</t>
  </si>
  <si>
    <t>180106</t>
  </si>
  <si>
    <t xml:space="preserve">Gamong Construction </t>
  </si>
  <si>
    <t>MDI-SAB-14-C-0002</t>
  </si>
  <si>
    <t>180144</t>
  </si>
  <si>
    <t>Armed Forces Reserve Center Add/Alt</t>
  </si>
  <si>
    <t>Ziolkowski Construction</t>
  </si>
  <si>
    <t xml:space="preserve">MDI-SAB-14-C-0001 </t>
  </si>
  <si>
    <t>Grow the Army, PL 113-6 (Consolidated and Further Continuing Appropriations Act, 2013) &amp; PL 112-25 (Budget Control Act, 2011)</t>
  </si>
  <si>
    <t>Rochon Corporation of Iowa</t>
  </si>
  <si>
    <t>C751SI088</t>
  </si>
  <si>
    <t>200102</t>
  </si>
  <si>
    <t>Taxiway, Ramp &amp; Hangar Alterations</t>
  </si>
  <si>
    <t>Senne &amp; Co</t>
  </si>
  <si>
    <t>200127</t>
  </si>
  <si>
    <t>Water Distribution Lines, Portable</t>
  </si>
  <si>
    <t>Harbin Construction</t>
  </si>
  <si>
    <t>W912JC-12-D-5308</t>
  </si>
  <si>
    <t>210001</t>
  </si>
  <si>
    <t>DW Wilburn</t>
  </si>
  <si>
    <t>CT2 1300000269</t>
  </si>
  <si>
    <t>220241</t>
  </si>
  <si>
    <t xml:space="preserve">Holly and Smith Architects </t>
  </si>
  <si>
    <t>LA15-C-005</t>
  </si>
  <si>
    <t>10 USC 2854, Restoration or Replacement of Damaged or Destroyed Facilities (Funds reprogrammed from FY10, $4,400 - PN: 450252, $4,900 - PN: 450353 )</t>
  </si>
  <si>
    <t>220243</t>
  </si>
  <si>
    <t>Jackson Barracks Billeting Replacement</t>
  </si>
  <si>
    <t>Gibbs Construction</t>
  </si>
  <si>
    <t>LA06-C-081</t>
  </si>
  <si>
    <t>10 USC 2854, Restoration or Replacement of Damaged or Destroyed Facilities (Funds reprogrammed from FY10, $3,000 - PN: 450252, $2,700 - PN: 450353)</t>
  </si>
  <si>
    <t>240194</t>
  </si>
  <si>
    <t>Combat Pistol/MP Firearms Qualification Course</t>
  </si>
  <si>
    <t>W M Schlosser</t>
  </si>
  <si>
    <t>001B4400150</t>
  </si>
  <si>
    <t>250065</t>
  </si>
  <si>
    <t>Unit Training Equipment Site</t>
  </si>
  <si>
    <t xml:space="preserve">W912SV-13-R-0001 </t>
  </si>
  <si>
    <t>250196</t>
  </si>
  <si>
    <t>Water Well, Non-Potable</t>
  </si>
  <si>
    <t xml:space="preserve">Corps of Engineers, New England District </t>
  </si>
  <si>
    <t>270236</t>
  </si>
  <si>
    <t>Scout Reconnaissance Range</t>
  </si>
  <si>
    <t>Eagle Construction Company, Inc.</t>
  </si>
  <si>
    <t>270238</t>
  </si>
  <si>
    <t>LS Black Constructors</t>
  </si>
  <si>
    <t>W912LM-13-C-0007</t>
  </si>
  <si>
    <t>290176</t>
  </si>
  <si>
    <t>T1203-01B</t>
  </si>
  <si>
    <t>290215</t>
  </si>
  <si>
    <t xml:space="preserve">Larrison Construction Inc. </t>
  </si>
  <si>
    <t xml:space="preserve">T1206-01 </t>
  </si>
  <si>
    <t>290216</t>
  </si>
  <si>
    <t>Branco Enterprises</t>
  </si>
  <si>
    <t xml:space="preserve">T1205-01B </t>
  </si>
  <si>
    <t>Grow the Army, PL 113-6 (Consolidated and Further Continuing Appropriations Act, 2013) &amp; PL 112-25 (Budget Control Act, 2011) (NGB 593)</t>
  </si>
  <si>
    <t>290217</t>
  </si>
  <si>
    <t>Zoellner Construction Co, Inc.</t>
  </si>
  <si>
    <t xml:space="preserve">T1204-04 </t>
  </si>
  <si>
    <t>300032</t>
  </si>
  <si>
    <t xml:space="preserve">Jackson Contractor Group, Inc. </t>
  </si>
  <si>
    <t>340110</t>
  </si>
  <si>
    <t>Dobco, Inc.</t>
  </si>
  <si>
    <t>SG301</t>
  </si>
  <si>
    <t>340130</t>
  </si>
  <si>
    <t>Communication Lines and Ductbank, Underground</t>
  </si>
  <si>
    <t xml:space="preserve">Rome Management Associates, LLC </t>
  </si>
  <si>
    <t>W912KN-13-D-0029</t>
  </si>
  <si>
    <t>PL 113-2 Disaster Relief Appropriations Act, 2013 &amp; PL 113-6 (Consolidated and Further Continuing Appropriations Act, 2013)</t>
  </si>
  <si>
    <t>380053</t>
  </si>
  <si>
    <t>National Guard Vehicle Maintenance Shop Addition</t>
  </si>
  <si>
    <t>Smithco Inc.</t>
  </si>
  <si>
    <t>AGND14-52</t>
  </si>
  <si>
    <t>380123</t>
  </si>
  <si>
    <t xml:space="preserve">Close Construction Company  </t>
  </si>
  <si>
    <t xml:space="preserve">AGND14-01 </t>
  </si>
  <si>
    <t>390230</t>
  </si>
  <si>
    <t xml:space="preserve">Construction ADJ-090001 </t>
  </si>
  <si>
    <t>390256</t>
  </si>
  <si>
    <t>Field Maintenance Shop Add/Alt</t>
  </si>
  <si>
    <t>Henderson Contractors, Inc.</t>
  </si>
  <si>
    <t>W91364-13-Q-0003</t>
  </si>
  <si>
    <t>390263</t>
  </si>
  <si>
    <t>Hutments</t>
  </si>
  <si>
    <t xml:space="preserve">USPFO - OH                                      </t>
  </si>
  <si>
    <t>11 USC 2854, Restoration or Replacement of Damaged or Destroyed Facilities (Funds reprogrammed from FY10, PN: 060115)</t>
  </si>
  <si>
    <t>400066</t>
  </si>
  <si>
    <t>Operations Readiness Training Complex</t>
  </si>
  <si>
    <t>Semi-USA</t>
  </si>
  <si>
    <t>PL 113-6 (Consolidated and Further Continuing Appropriations Act, 2013) &amp; PL 112-25 (Budget Control Act, 2011)/2853 Notification &amp; Formal Reprogramming  $5,004 funds from FY11 project savings (PN: 200090)</t>
  </si>
  <si>
    <t>420542</t>
  </si>
  <si>
    <t>Controlled Access Secure Facility</t>
  </si>
  <si>
    <t>Miller Bros. Construction, Inc.</t>
  </si>
  <si>
    <t>W912KC-14-R-0005</t>
  </si>
  <si>
    <t>430081</t>
  </si>
  <si>
    <t xml:space="preserve">R B Construction Group Inc. </t>
  </si>
  <si>
    <t xml:space="preserve">W912LR-13-C-0001 </t>
  </si>
  <si>
    <t>PL 113-6 (Consolidated and Further Continuing Appropriations Act, 2013) &amp; PL 112-25 (Budget Control Act, 2011)/2853 Notification &amp; Formal Reprogramming $3,786 funds from FY10 project savings {PNs: 370897 ($2,856) &amp; 130077 ($1,300)}</t>
  </si>
  <si>
    <t>430622</t>
  </si>
  <si>
    <t>Sanitary Sewer</t>
  </si>
  <si>
    <t>Integrated Construction Services, Inc.</t>
  </si>
  <si>
    <t>W912LR-14-B-2005</t>
  </si>
  <si>
    <t>430804</t>
  </si>
  <si>
    <t>Refill Station Building</t>
  </si>
  <si>
    <t xml:space="preserve">Design Build S E </t>
  </si>
  <si>
    <t>430806</t>
  </si>
  <si>
    <t>Design Build S E</t>
  </si>
  <si>
    <t>490076</t>
  </si>
  <si>
    <t>BEQ Facility (Regional Training Institute)</t>
  </si>
  <si>
    <t>Okland Construction Co. Inc.</t>
  </si>
  <si>
    <t>490444</t>
  </si>
  <si>
    <t>Regional Training Institute Ph2</t>
  </si>
  <si>
    <t>Jacobsen Construction Company</t>
  </si>
  <si>
    <t>PL 113-6 (Consolidated and Further Continuing Appropriations Act, 2013) &amp; PL 112-25 (Budget Control Act, 2011)/2853 Notification &amp; Formal Reprogramming  $8,461 funds from FY11 project savings (PN: 200063)</t>
  </si>
  <si>
    <t>490803</t>
  </si>
  <si>
    <t>Unheated Aircraft Storage Hangar</t>
  </si>
  <si>
    <t>Keller Construction Inc.</t>
  </si>
  <si>
    <t>530015</t>
  </si>
  <si>
    <t>US Army Corp of Engineers (Seattle)</t>
  </si>
  <si>
    <t xml:space="preserve">USACE Construction Contract </t>
  </si>
  <si>
    <t xml:space="preserve">Absher Construction                </t>
  </si>
  <si>
    <t>10 USC 2854, Restoration or Replacement of Damaged or Destroyed Facilities (Funds reprogrammed from FY10 -$3,000 - PN: 140300, $3,500M - PN: 270261, $6,000 - PN: 280308, $4,500 - PN: 450353, $2,500 - PN: 460141 and from FY11 - $6,500 - PN: 050163)</t>
  </si>
  <si>
    <t>540075</t>
  </si>
  <si>
    <t xml:space="preserve">DEFK14000 </t>
  </si>
  <si>
    <t>550142</t>
  </si>
  <si>
    <t>Ellis Stone Construction Company</t>
  </si>
  <si>
    <t xml:space="preserve">NGB-47-13-C-0005 </t>
  </si>
  <si>
    <t>550161</t>
  </si>
  <si>
    <t>National Guard Readiness Center Addition</t>
  </si>
  <si>
    <t>Miron Construction</t>
  </si>
  <si>
    <t>NGB-47-13-C-0009</t>
  </si>
  <si>
    <t>011014</t>
  </si>
  <si>
    <t>National Guard Readiness Center Add/Alt</t>
  </si>
  <si>
    <t>Carmon Construction, Inc.</t>
  </si>
  <si>
    <t>AC-14-C-0045-S</t>
  </si>
  <si>
    <t>050182</t>
  </si>
  <si>
    <t>Scout REECE Gunnery Complex</t>
  </si>
  <si>
    <t>SSI Incorporated</t>
  </si>
  <si>
    <t>W912JF-14-B-0001</t>
  </si>
  <si>
    <t>120195</t>
  </si>
  <si>
    <t xml:space="preserve">120195 D-B Kokolakis </t>
  </si>
  <si>
    <t>George Scollitt Construction Co.</t>
  </si>
  <si>
    <t>W91SMC-14-2-2004-100</t>
  </si>
  <si>
    <t>W91SMC-14-2-2003-100</t>
  </si>
  <si>
    <t>250095</t>
  </si>
  <si>
    <t>Enlisted Barracks, Transient Training Addition</t>
  </si>
  <si>
    <t>Nutmeg Company</t>
  </si>
  <si>
    <t>W912SV-14-C-0008</t>
  </si>
  <si>
    <t>260051</t>
  </si>
  <si>
    <t xml:space="preserve">Enlisted Barracks, Transient Training </t>
  </si>
  <si>
    <t>Aspen Contracting, Inc.</t>
  </si>
  <si>
    <t>Y14290</t>
  </si>
  <si>
    <t>270014</t>
  </si>
  <si>
    <t>CM Construction Company, Inc.</t>
  </si>
  <si>
    <t>281305</t>
  </si>
  <si>
    <t>Raw Sewage Lagoon and Oxidation Pond</t>
  </si>
  <si>
    <t xml:space="preserve">Miller Enterprises  </t>
  </si>
  <si>
    <t>280272</t>
  </si>
  <si>
    <t>D.N.P., Incorporated</t>
  </si>
  <si>
    <t>NGB-22-14-C-0003-S</t>
  </si>
  <si>
    <t>280423</t>
  </si>
  <si>
    <t>Water Supply/Treatment Building, Potable</t>
  </si>
  <si>
    <t>Larry J. Sumrall Contractors</t>
  </si>
  <si>
    <t>NGB22-14-C-0005-S</t>
  </si>
  <si>
    <t>290191</t>
  </si>
  <si>
    <t>National Guard Vehicle Maintenance Shop</t>
  </si>
  <si>
    <t>Sircal Contracting Inc.</t>
  </si>
  <si>
    <t xml:space="preserve">T1227-01C </t>
  </si>
  <si>
    <t>290221</t>
  </si>
  <si>
    <t>Global Environmental, Inc.</t>
  </si>
  <si>
    <t>W912NS-14-R-1000</t>
  </si>
  <si>
    <t>360161</t>
  </si>
  <si>
    <t>National Guard Readiness Center Alteration</t>
  </si>
  <si>
    <t>Design Resources Group Architects, A.I.A, Inc.</t>
  </si>
  <si>
    <t>390292</t>
  </si>
  <si>
    <t>USPFO - OH</t>
  </si>
  <si>
    <t>W91364-13-D-0003</t>
  </si>
  <si>
    <t>420051</t>
  </si>
  <si>
    <t>Aircraft Maintenance Instructional Building</t>
  </si>
  <si>
    <t>W912KC-14-C-0006</t>
  </si>
  <si>
    <t>430070</t>
  </si>
  <si>
    <t>Maneuver Area Training &amp; Equipment Site Addition</t>
  </si>
  <si>
    <t xml:space="preserve">Maglez Engineering and Contractor Corp </t>
  </si>
  <si>
    <t>W912LR-14-B-20003</t>
  </si>
  <si>
    <t>450131</t>
  </si>
  <si>
    <t>Hendrick Construction, Inc.</t>
  </si>
  <si>
    <t>450283</t>
  </si>
  <si>
    <t>560081</t>
  </si>
  <si>
    <t>Layton Construction Company, Inc.</t>
  </si>
  <si>
    <t>Complete design of FY10 MILCON; design of FY09 Congressional Inserts; start design of FY11 MILCON; fund Congressionally directed designs; fund PACES cost engineering; fund other design requirements.</t>
  </si>
  <si>
    <t>Unspecified Minor Military Construction for projects &lt; $2M</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</si>
  <si>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</si>
  <si>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</si>
  <si>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</si>
  <si>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t>
  </si>
  <si>
    <t>Complete design of FY14 MILCON; design of FY13 Congressional Inserts; start design of FY15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</si>
  <si>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</si>
  <si>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PL 113-76 P&amp;D Recission</t>
  </si>
  <si>
    <t>11/31/2014</t>
  </si>
  <si>
    <t>80230</t>
  </si>
  <si>
    <t>DFAS Administration Building</t>
  </si>
  <si>
    <t>US Army COE
Guyco,  INC</t>
  </si>
  <si>
    <t>Contract No. W9127S-09-D-6006</t>
  </si>
  <si>
    <t>Investigation and Design</t>
  </si>
  <si>
    <t>Construction</t>
  </si>
  <si>
    <t>Fisher House Utility Upgrade</t>
  </si>
  <si>
    <t>NICC JV LLC</t>
  </si>
  <si>
    <t>N40080 08 D 0305  DO 0816</t>
  </si>
  <si>
    <t>Financially closed</t>
  </si>
  <si>
    <t>Satellite Pharmacy (Corry Station)</t>
  </si>
  <si>
    <t>American Contractor &amp; Technology, Inc</t>
  </si>
  <si>
    <t>N69450 12 C 6323</t>
  </si>
  <si>
    <t>Project is not financially closed.</t>
  </si>
  <si>
    <t>LRC Extension</t>
  </si>
  <si>
    <t>Grunley/Growel JV, LLC</t>
  </si>
  <si>
    <t>N40080 06 D 0004  DO 9001</t>
  </si>
  <si>
    <t>Joint Navy-VA Project</t>
  </si>
  <si>
    <t>Billy W. Jarrett Const Co Inc</t>
  </si>
  <si>
    <t>N62470 13 MPS 0046</t>
  </si>
  <si>
    <t>Funds transferred from NAVFAC to VA to execute.  Project is not financially closed out.</t>
  </si>
  <si>
    <t>Site Development, NiCOE</t>
  </si>
  <si>
    <t>Sunland Builders, Inc</t>
  </si>
  <si>
    <t>N40085 09 D 9027  DO 0026</t>
  </si>
  <si>
    <t>Veterinary Treatment Facility Alterations</t>
  </si>
  <si>
    <t>Bio-Environmental Engineering Facility</t>
  </si>
  <si>
    <t>Ventresca Brothers</t>
  </si>
  <si>
    <t>Final payment made 20 July 2012.  Contract is closed. Financial closeout complete.</t>
  </si>
  <si>
    <t>Medical Admin Annex</t>
  </si>
  <si>
    <t>John Bowman, Inc</t>
  </si>
  <si>
    <t>Project completed and closed. DD1354 information requested. Looking into best source to provide DHA w/transfer documents.</t>
  </si>
  <si>
    <t>Computer Operations Center</t>
  </si>
  <si>
    <t>Wayss &amp; Freytag</t>
  </si>
  <si>
    <t>Bldg 509 Alteration of Medical Laboratory</t>
  </si>
  <si>
    <t>Odyssey International, Inc</t>
  </si>
  <si>
    <t>Undelivered orders/commitments ($36,173) returned. Preparation for fiscal closeout.</t>
  </si>
  <si>
    <t>Flight Medicine Addition</t>
  </si>
  <si>
    <t>Synergy Systems, Inc</t>
  </si>
  <si>
    <t>1 Feb 13 -  Customer has taken occupancy of the building. Project closed.</t>
  </si>
  <si>
    <t>Medical Ed. &amp; Training Facility</t>
  </si>
  <si>
    <t>Preconstruction Meeting held 31 JAN 2014.  Physical Construction (mobilization) started FEB 2014.    BOD 11 AUG 2014.  Project Complete.  The field office is currently working with the contractor on punch list items.  Some of punch list items might require the shut down at least 10 hours to the Mike O'Callaghan Federal Medical Center so the contractor can repair a shutter in the switch gear.   Coordination for the shutdown between the affected departments is in progress. The field office is trying to see if it can happen before the 31 December to minimize the impact to the patients.</t>
  </si>
  <si>
    <t>New Clinic Addition</t>
  </si>
  <si>
    <t>Site Dev in Support of NiCOE</t>
  </si>
  <si>
    <t>GKK</t>
  </si>
  <si>
    <t>W91278-10-D-0047</t>
  </si>
  <si>
    <t>Contractor has completed deficiencies listed during the Final Inspection.  Currently awaiting the Contractor's final billing with the signed ENG 93 and Release of Claims.  Anticipate Final Payment to occur before the end of September.   LRD Returned $2K, what is the status of the project?</t>
  </si>
  <si>
    <t>Dominion Virginia Power, American Water Operations and Maintenance, Inc., and Defense Telecommunication Service</t>
  </si>
  <si>
    <t>Project required no USACE Contract or Administration. Funds MIPR'ed to Garrison. Work executed via FBVA contract.  100% complete.  BOD achieved 30 June 2013.   Received invoice from DLA rep who manages American Water (water &amp; wastewater) showing that they were paid in full, don't have a separate document from American Water that is a Release of Claims.  Received from DPW a copy of a "Project Completion Form" sent by Dominion Virginia Power (electricity).  PM was told this is what DPW requires from DVP when a project is complete.  Received the last "Release of Claims" from NEC/ITA/Verizon with the statement, "All, I attached the MIPR Acceptance Form for the NICOE Building 1259. NEC was provided $68,141.25 to install the Outside Plant Copper and Fiber Cables. NEC/ITA/Verizon Federal completed the installation July 2013. No further funding required."  Project Fiscal Closeout Ongoing. 
[Removed text entry of "N/A" from Original Contract Amount, Start Date, Original Completion Date, and Current Completion Date cells.]</t>
  </si>
  <si>
    <t>Veterinary Clinic</t>
  </si>
  <si>
    <t>W912BV-12-C-0030</t>
  </si>
  <si>
    <t xml:space="preserve">Vet Clinic (Synergy Services): This $2M project replaces the existing facility with a safe and sanitary environment for the Military Working Dogs and the civilian pet population. Questionable concrete sidewalk quality resolved by removal and replacement. Recently paved asphalt parking lot still contains a questionable area of grading and some paving possibly needs to be seal-coated due to possible separation of aggregate. Resolution will be dependent upon how the asphalt performs through the winter. We will revisit this topic in April '15. Concrete floors being buffed in prep for sealer application.  </t>
  </si>
  <si>
    <t>Veterinary Clinic Replacement</t>
  </si>
  <si>
    <t>PA is $1.5M and CWE is $1.98M.  PDT identified cost reduction measures.  Once a confidence level is established that the requirements of the RFP have been adjusted to achieve the target CWE, a revised solicitation will be issued to the SWL SB Medical MATOC pool and proposals requested.  SAM will develop a schedule and budget to complete this action.  New projected award date is 30 August 2015.  AFMSA demands USACE use AF 1600 page iDBIO RFP Template which will cause the price to be $$775/sqft.  USACE will not use AF RFP becuase it will cause another bid bust.  Need DHA to concur or or increase the PA on this project.</t>
  </si>
  <si>
    <t>Medical Warehouse Add/Alt</t>
  </si>
  <si>
    <t>Design Build admin space. NAD what is the status?</t>
  </si>
  <si>
    <t>NiCOE Satellite, Infrastructure Support</t>
  </si>
  <si>
    <t>Boykin Contracting, Inc</t>
  </si>
  <si>
    <t>W912HN-11-D-0043-0044</t>
  </si>
  <si>
    <t>The Site Support Contractor has promised unfettered access to the building pad by completing the two parking lots 4-inch stone base course.  The Site Support Contractor will still be working on the communication duct bank (directional bore &amp; MHs) and gas line after 19 Dec 14.  SUS should have the Transformer pad set by 19 Dec 14.  ONUS will be completing their work (Fire Main, Domestic Water, SS, Lift Station) after 19 Dec 14.
 With the Building Contractor mobilizing personnel one week after rebar delivery on 29 Dec 14, the Site Support Contractor should be able to complete the remaining utilities so that their work will not interfere with the Building Contractor.  Contingencies in district: $26,813.38</t>
  </si>
  <si>
    <t>NAVAR Inc.</t>
  </si>
  <si>
    <t>W9126G-14-C-0045</t>
  </si>
  <si>
    <t xml:space="preserve">Overall demo at 100%. Design is complete, contracting waiting on IFC letter to be signed; Rough grading of the site continues; installation of water and gas lines lines coninue; parking area receiving fill; Sanitary sewer prep scheduled for Wednesday (3 Dec 14); contractor has mobilized to the site and is currently excavating the building foundation.
</t>
  </si>
  <si>
    <t>401V</t>
  </si>
  <si>
    <t>Traffic Mitigation Increment 1</t>
  </si>
  <si>
    <t>Clark/Balfour Beatty, JV, Gates N&amp;S Wood Drive</t>
  </si>
  <si>
    <t>N40080 10 C 1504</t>
  </si>
  <si>
    <t>Authorization of Project is financially closed.</t>
  </si>
  <si>
    <t>Whiting-Turner, University Road &amp; Perimeter Road/Palmer Road</t>
  </si>
  <si>
    <t>N40080 10 C 1505</t>
  </si>
  <si>
    <t>401A</t>
  </si>
  <si>
    <t>Traffic Mitigation Increment 2</t>
  </si>
  <si>
    <t>RMA Land Construction Inc, Gates Gunnell &amp; Grier</t>
  </si>
  <si>
    <t>N62742 09 D 1185</t>
  </si>
  <si>
    <t>005V</t>
  </si>
  <si>
    <t>Medical Center Add/Alt, Inc 1</t>
  </si>
  <si>
    <t xml:space="preserve">Clark/Balfour Beatty, JV  </t>
  </si>
  <si>
    <t>N40080 08 C 0007</t>
  </si>
  <si>
    <t>005A</t>
  </si>
  <si>
    <t>Medical Center Add/Alt, Inc 2</t>
  </si>
  <si>
    <t>005B</t>
  </si>
  <si>
    <t>Medical Center Add/Alt, Inc 3</t>
  </si>
  <si>
    <t>478V</t>
  </si>
  <si>
    <t>Community Hospital</t>
  </si>
  <si>
    <t>W.G. Yates &amp; Sons Construction Co.</t>
  </si>
  <si>
    <t>N69450 10 C 0763</t>
  </si>
  <si>
    <t>Not financially closed. Final invoicing for equipment - working with DLA.</t>
  </si>
  <si>
    <t>020V</t>
  </si>
  <si>
    <t>Site Utility Infra Upgrade for NiCOE</t>
  </si>
  <si>
    <t>Turner Construction Company</t>
  </si>
  <si>
    <t>N40080 09 C 1502</t>
  </si>
  <si>
    <t xml:space="preserve">Project is financially closed. </t>
  </si>
  <si>
    <t>796V</t>
  </si>
  <si>
    <t>Supt Fac for WTC Admin Ctr (BQ/Dining)</t>
  </si>
  <si>
    <t xml:space="preserve">Whiting-Turner </t>
  </si>
  <si>
    <t>N40080 09 C 0018</t>
  </si>
  <si>
    <t>701V</t>
  </si>
  <si>
    <t>Consolidation of Administration Spaces (WTU Admin), Inc 1</t>
  </si>
  <si>
    <t>Whiting-Turner</t>
  </si>
  <si>
    <t>701A</t>
  </si>
  <si>
    <t>Consolidation of Administration Spaces (WTU Admin), Inc 2</t>
  </si>
  <si>
    <t>Hopsital Replacement, Inc 1</t>
  </si>
  <si>
    <t>Turner/Gilbane JV</t>
  </si>
  <si>
    <t xml:space="preserve"> $10M claim withdrawn.   DCAA Audit negotiations were successful.  Bi-lateral mod and final release to be sent to T/G by 15 Dec.  No add'l funds will be needed.  Approx $302,026 will be deobligated and returned to DHA. One remaining MIPR to MEDCOM needs a contract de-obligation of $332K (DLA action).  Weekly call with MEDCOM to track progress.  Target contract closeout 30 Jan 2015.  Project Closeout in P2 by 15 Mar 2015.  Funds will be returned by March 2015.</t>
  </si>
  <si>
    <t>64238</t>
  </si>
  <si>
    <t>Hopsital Replacement, Inc 2</t>
  </si>
  <si>
    <t>Hopsital Replacement, Inc 3</t>
  </si>
  <si>
    <t>69865</t>
  </si>
  <si>
    <t>Hopsital Replacement, Inc 4</t>
  </si>
  <si>
    <t>77071</t>
  </si>
  <si>
    <t>Hopsital Replacement, Inc 5</t>
  </si>
  <si>
    <t>San Antonio Regional MEDCEN, Inc 1</t>
  </si>
  <si>
    <t>Clark/Hunt Construction</t>
  </si>
  <si>
    <t>W9126G-08-C-0036</t>
  </si>
  <si>
    <t>There are still actions on-going that will prevent close-out:
1.  There are Department of Labor Investigations on going on some of Clark-Hunt Invoices.  Resolution period to be determined.  Clark-Hunt was the construction contractor.  
2.  Firm EYAK Technology, Inc payments have been suspended.  They provided the telephones for the project.  Throughout USACE invoices from EYAK Technology, Inc continue to be considered as part of monies owed USACE and are covered by a Contracting Officer's Demand of monies owed USACE.  USACE does not expect this matter to be resolved by the Department of Justice during FY 2014.  The status is unchanged.  The SWF invoices continue to be considered as part of monies owed USACE and are covered by a Contracting Officer's Demand of monies owed USACE.  I do not expect this matter to be resolved by the Department of Justice during FY 2014. - Per USACE CT Office
3.  TEAM Integrated Services Task Orders.  Last DCAA audit is estimated to be completed 31 Dec 2015.</t>
  </si>
  <si>
    <t>San Antonio Regional MEDCEN, Inc 2</t>
  </si>
  <si>
    <t>San Antonio Regional MEDCEN, Inc 3</t>
  </si>
  <si>
    <t>San Antonio Regional MEDCEN, Inc 4</t>
  </si>
  <si>
    <t>Health Clinic</t>
  </si>
  <si>
    <t>Satterfield &amp; Pontikes Construction</t>
  </si>
  <si>
    <t>W9126G-08-C-0024</t>
  </si>
  <si>
    <t>Construction 100% Complete. REA was paid and all remaining funds were returned to the customer on the project. There is a small dispute between the USACE labor reviewers and the sub as to the amount of restitution owed to employees. Both agree that it is due; the difference in the numbers is approximately $80k. This has been transferred to DOL for their action at the request of the contractor.</t>
  </si>
  <si>
    <t>Dental Clinic</t>
  </si>
  <si>
    <t>Forrester Construction Company</t>
  </si>
  <si>
    <t>NAB received 0516 BRAC Consolidated funding, executed the Global Settlement Modification, paid Final Invoice, and received Release of Claims from Contractor. Construction Contract and Project in Close Out Phase.  Fiscal Closeout is scheduled, and tracking for 13 Jan 2015.</t>
  </si>
  <si>
    <t>USAMRICD Replacement, Inc 1</t>
  </si>
  <si>
    <t>Clark Construction Group, LLC</t>
  </si>
  <si>
    <t>W912DR-09-C-0052</t>
  </si>
  <si>
    <t>(11/21/14) Early BOD of admin spaces (Bldgs A/B/C/Cup) on 19 Nov 14, with follow on remaining BOD on 15 Jan 2015 for remainder of spaces.  Contractor continues to struggle with comissioning activities, significantly impacting schedule &amp; timeline for final acceptance of equipment/systems. (Historical data: Project reprogrammed through ACSIM as a BTR 02/27/13.  Increase = $1.699M. No new BRAC obligations post 15 Sept 2011.  Expenditure of BRAC funds will occur on mandatory changes through completion of project.)  Split funded with DODM.  Possible $21M Claim.</t>
  </si>
  <si>
    <t>GUAM GU</t>
  </si>
  <si>
    <t>65270</t>
  </si>
  <si>
    <t>Hospital Replacement, Inc 1</t>
  </si>
  <si>
    <t>Watts Webcor Obayashi A JV</t>
  </si>
  <si>
    <t>N62742 10 C 1304</t>
  </si>
  <si>
    <t>93% complete is 100% of the hospital completion.  The remaining 7% is the demo of the existing facility. Reprogrammed $19,460 in FY10 MILCON funds from NAVHOSP Guam for FY13 Bethesda Electrical and Cooling Towers project on 7 Jul 2014.</t>
  </si>
  <si>
    <t>77154</t>
  </si>
  <si>
    <t>Ambulatory Care Center, Inc 1</t>
  </si>
  <si>
    <t>Manhattan Hunt JV</t>
  </si>
  <si>
    <t>N40080 13 C 0151</t>
  </si>
  <si>
    <t>Single Contract for both ACC &amp; Dental. Total contract award IAO $214,801K</t>
  </si>
  <si>
    <t>Ambulatory Care Center, Inc 2</t>
  </si>
  <si>
    <t>DHA issued $76,200,000 of FY14 MILCON dollars to NAVFAC for ACC, Inc 2, JB Andrews on 3/11/14</t>
  </si>
  <si>
    <t>Total Engineering for Site Package</t>
  </si>
  <si>
    <t>W912DR-09-C-0030</t>
  </si>
  <si>
    <t>Tier 2 P2 shows ESP $6,956,749; Main Building $21,759,697; NOTE: $6,840 for ESP award w/Balance on BRAC</t>
  </si>
  <si>
    <t>Clark Construction Group, LLC (Contract for main building)</t>
  </si>
  <si>
    <t>Tier 2 P2 shows ESP $6,956,749; Main Building $21,759,697; NOTE: $6,840 for ESP award w/Balance on BRAC.  $9,000 recinded as a result of Sequestration (04/29/13).</t>
  </si>
  <si>
    <t>USAMRICD Replacement, Inc 2</t>
  </si>
  <si>
    <t>BGE for Gas Line Contract</t>
  </si>
  <si>
    <t>W912DR-10-F-0217</t>
  </si>
  <si>
    <t>Main Building $142,857,143 FY10 Increment Awarded at $100,375,000 on 5 Mar 10 ($109,567,007 funded per D. Pritchett 17 Mar 10 email)</t>
  </si>
  <si>
    <t>USAMRICD Replacement, Inc 3</t>
  </si>
  <si>
    <t>Full FY11 MILCON increment placed against contract.</t>
  </si>
  <si>
    <t xml:space="preserve">USAMRICD Replacement, Inc 4 </t>
  </si>
  <si>
    <t>(11/21/14) Early BOD of admin spaces (Bldgs A/B/C/Cup) on 19 Nov 14, with follow on remaining BOD on 22 Dec 14 for remainder of spaces.  Contractor continues to struggle with comissioning activities, significantly impacting schedule &amp; timeline for final acceptance of equipment/systems.  DHA On-Site Quarterly scheduled for 08 October 2014.  (Historical data: Project reprogrammed through ACSIM as a BTR 02/27/13.  Increase = $1.699M. No new BRAC obligations post 15 Sept 2011.  Expenditure of BRAC funds will occur on mandatory changes through completion of project.)  Split funded with DODM.  NAB will provide financial close out date.</t>
  </si>
  <si>
    <t>USAMRIID Replacement, Incr 1</t>
  </si>
  <si>
    <t>Cont #1 - Offiste San Sewer &amp; Storm (James Construction)</t>
  </si>
  <si>
    <t>W912DR-07-C-0070</t>
  </si>
  <si>
    <t xml:space="preserve">Work complete.  Contracts closed.  </t>
  </si>
  <si>
    <t>Cont #2 - Storm Lat 1&amp;3A (James Construction)</t>
  </si>
  <si>
    <t>W912DR-08-C-0038</t>
  </si>
  <si>
    <t>Work complete.  Contracts closed.</t>
  </si>
  <si>
    <t>Cont #3 - IMP Pond (James Corporation)</t>
  </si>
  <si>
    <t>W912DR-08-C-0078</t>
  </si>
  <si>
    <t>Cont #4 - Early Site/Utility (Grunley/Goel JVA LLC)</t>
  </si>
  <si>
    <t>W912DR-08-C-0053</t>
  </si>
  <si>
    <t>Con# 7 - SSP Equipment (John C. Grimberg Co., Inc.)</t>
  </si>
  <si>
    <t>W912DR-08-C-0016</t>
  </si>
  <si>
    <t>Work being accomplished by contract modification to USAMRIID Steam Sterilization Plant project (FY 06, DODM, Army PN 059215).  BOD/completion dates shown are for that project.  *** Need to add Contract #7 line items for FY 10/11 funding.  FY 10: original contract amount ($496,221) and current contract/total obligation ($524,505.60).  FY 11: original contract amount ($603,803) and current contract/total obligation ($638,219.77).  DHA provided $800K of reprogrammed FY10 MILCON funds from the Blood Donor Center, Ft. Benning project to the FY07 SSP project via 0$FAD on 3/4/14.
[Removed text entry of "N/A(SSP Mod" from Solicitation Date cell.]</t>
  </si>
  <si>
    <t>Cont # 5 - USAMRIID Replacement Stage I, Phase I (Manhattan/Torcon JV)</t>
  </si>
  <si>
    <t>W912DR-09-C-0026</t>
  </si>
  <si>
    <t>% Complete (Scheduled/Actual): 99/94  Phase I - MTJV contract increments are fully funded.  Systems commissioning activities underway.  T&amp;E change under negotiation.  Primary facility BOD is changed to 1 Jul 17 due to fire in BSL-4 area. Work continues in unaffected areas of the facility. FY07, FY08, FY10, and FY11 funds fully obligated.  Project has consumed original 5% contingency, but has $15M remaining for certification.   Two-phase occupancy acceptance planned - Jun 2016 for admin, BSL2, and BSL3 suites, July 2017 for BSL4.  Expect a good paint testing report by 22 Dec 2014.  Liquidated Damages assessed since 21-Oct-2014 the old contract completion date.  NAD to provide a current construction completion date.</t>
  </si>
  <si>
    <t>USAMRIID Replacement, Incr 2</t>
  </si>
  <si>
    <t>Phase I - FY 08 (note corrected PN)</t>
  </si>
  <si>
    <t>USAMRIID Replacement, Incr 3</t>
  </si>
  <si>
    <t>Phase I - FY 09  UPDATE JUN 13:  PA decremented due to sequestration.</t>
  </si>
  <si>
    <t>USAMRIID Replacement, Incr 4</t>
  </si>
  <si>
    <t>Phase I - FY 10  UPDATE JUN 13:  PA decremented due to sequestration.</t>
  </si>
  <si>
    <t>Line added to show correct FYI funds usage. Work was accomplished by contract modification to USAMRIID Steam Sterilization Plant (FY06, DODM, PN 059215). BOD/completion dates are shown for that project. 
[Removed text entry of "N/A(SSP Mod" from Solicitation Date cell.]</t>
  </si>
  <si>
    <t>USAMRIID Replacement, Incr 5</t>
  </si>
  <si>
    <t>Phase I - FY 11 (note - previous report inadvertently included the contract 7 value - the amount has been corrected to avoid doublecounting)</t>
  </si>
  <si>
    <t>USAMRIID Replacement, Incr 6</t>
  </si>
  <si>
    <t>Phase I - FY 12.  UPDATE JUN 13:  PA decremented due to sequestration.</t>
  </si>
  <si>
    <t>USAMRIID Replacement, Incr 7</t>
  </si>
  <si>
    <t>Utilities, DDC, amd related costs associated with Contract # 5 for primary facility.  UPDATE JUN 13:  PA decremented due to sequestration.</t>
  </si>
  <si>
    <t>USAMRIID Replacement, Incr 8</t>
  </si>
  <si>
    <t xml:space="preserve">Cont # 6 (North Parking) (TBD)                                                            </t>
  </si>
  <si>
    <t xml:space="preserve"> CENAB in-house resources completing design.  RTA date for North Parking adjusted to 30 Jan 15 and schedule readjusted to allow additional time for Maryland Dept of Environment approvals.  Contract solicitation will include NIBC Fence - Ph II (FY 11 DODM) and Entry Control Point.
[Removed text entry of "TBD" from Original Contract Amount cell.]</t>
  </si>
  <si>
    <t>Cont # 8 (South Parking/Demolition) (TBD)</t>
  </si>
  <si>
    <t>Notional schedule shown; dependent on CDC/DA Safety certification of USAMRIID primary facility and vacation/decommissioniung of existing  buildings 1408/1412/1414/1415. Due to delay in main contract, projections for award are moved out 2 years.
[Removed text entry of "TBD" from Original Contract Amount cell.]</t>
  </si>
  <si>
    <t>Fort Bliss Hospital Repl, Incr 1</t>
  </si>
  <si>
    <t>Hospital Const. Contract Award, CM JV</t>
  </si>
  <si>
    <t>W9126G-13-C-0004</t>
  </si>
  <si>
    <t>•Construction Progress: Sch. 26% Act. 22% : The Hospital Contractor is currently working to the late finish schedule plus 90 days due to pier and structural steel delays. •Structural steel and concrete decking activities continue at the Hospital on 1st, 2nd and 3rd floors and are currently the main critical path items. •Roof Decking on the Cup continues with slab on grade &amp; CMU wall construction. •Drill piers for canopies and other ancillary structures continue. •Roof for thermal storage water tank continues. •Clinics: tie/grade beams being constructed •Rotunda: tie/grade beams being constructed •Excavation for the lift station is ongoing. Next IPR /Principles Quarterly Meeting has been scheduled for 4 Dec 2014 in conjunction with the topping off ceremony.  Contractor must pospone topping off ceremony.</t>
  </si>
  <si>
    <t>Sundt Construction, Inc. - Infrastructure</t>
  </si>
  <si>
    <t>W912G-09-D-0004-0008</t>
  </si>
  <si>
    <t>Construction 100% Complete</t>
  </si>
  <si>
    <t>Janco - Water Tower</t>
  </si>
  <si>
    <t>W9126G-09-D-0096-0002</t>
  </si>
  <si>
    <t>VEMAC - Parking Pkg A</t>
  </si>
  <si>
    <t>W9126G-12-C-0038</t>
  </si>
  <si>
    <t>El Paso Water Utility</t>
  </si>
  <si>
    <t>W9126G-14-P-0150</t>
  </si>
  <si>
    <t xml:space="preserve">8% Construction Complete. The contractor began construction 3 Nov 14. He began at the southernmost end (Stockmeyer) and will work towards Pebble Hills. He reached Pebble Hills on 11/21/14. Contractor is constructing this line in 1,000 LF sections. Contracting also awarded the modification to EPWU for the revised bid amount of: $4,338,247.84 on 14 Nov 14. </t>
  </si>
  <si>
    <t>El Paso Electrical Substation</t>
  </si>
  <si>
    <t>W9126G-12-P-0014</t>
  </si>
  <si>
    <t>Temp Electric Contract</t>
  </si>
  <si>
    <t>Temp power costs.</t>
  </si>
  <si>
    <t>Fort Bliss Hospital Repl, Incr 2</t>
  </si>
  <si>
    <t>Fort Bliss Hospital Repl, Incr 3</t>
  </si>
  <si>
    <t>Fort Bliss Hospital Repl, Incr 4</t>
  </si>
  <si>
    <t>Hospital Contract</t>
  </si>
  <si>
    <t>W9126G-13-C-0046</t>
  </si>
  <si>
    <t xml:space="preserve">Helipad Construction Progress: Sch. 100% Act. 99%: •Asphalt for the outer helipad buffer zone was completed on 11 Sep 14. •The Contractor is Working on the lighting installation. •USACE has provided a copy of the Helipad package to El Paso International for review. El Paso International completed their review on 24 Sep 14 with no exceptions found except that furhter coordination would be required for the operational flight patterns. A pre-final inspection has been scheduled for 24 Oct 14. </t>
  </si>
  <si>
    <t>El Paso Water Utility Pmt 2 / Sewer Contract</t>
  </si>
  <si>
    <t>8% Construction Complete. The contractor began construction 3 Nov 14. He began at the southernmost end (Stockmeyer) and will work towards Pebble Hills. He reached Pebble Hills on 11/21/14. Contractor is constructing this line in 1,000 LF sections. Contracting also awarded the modification to EPWU for the revised bid amount of: $4,338,247.84 on 14 Nov 14. 
[Removed text entry of "N/A" from Solicitation Date cell.]</t>
  </si>
  <si>
    <t>Parking Pkg B</t>
  </si>
  <si>
    <t xml:space="preserve"> Parking Package “B”:(small business- LPTA) Est. Award: $5.5M •Solicitation Package is complete. •Proposed Award Date: 15 Feb 15 
[Removed text entry of "TBD" from Original Contract Obligation, and "TBD(NOTES)" from Solicitation Date, Start Date, Placed In Service Date, Original Completion Date, and Current Completion Date cells.]</t>
  </si>
  <si>
    <t>Fort Bliss Hospital Repl, Incr 5</t>
  </si>
  <si>
    <t>ACPs</t>
  </si>
  <si>
    <t>ACP Package: (small business-Best Value) Est. Award: $24.7M •Solicitation package is complete. •Proposed Award Date: 10 Dec 14
[Removed text entry of "TBD" from Current Contract Obligation cell.]</t>
  </si>
  <si>
    <t>CAT E Equipment</t>
  </si>
  <si>
    <t xml:space="preserve">No update this reporting period. 
[Removed text entry of "N/A" from Solicitation Date, "TBD" from Current Contract Obligation, Start Date, Placed In Service Date, Original Completion Date, and Current Completion Date cells.]
</t>
  </si>
  <si>
    <t>Fort Bliss Hospital Repl, Incr 6</t>
  </si>
  <si>
    <t>Landscaping</t>
  </si>
  <si>
    <t>Landscaping Package: (small business-LPTA) Est. Award: $22.7M •Solicitation package is complete. •Proposed Award Date: 28 Mar 16 with a potential early award in May of 2016. 
[Removed text entry of "TBD" from Current Contract Obligation cell.]</t>
  </si>
  <si>
    <t>Fort Bliss Hospital Repl, Incr 7</t>
  </si>
  <si>
    <t>•Construction Progress: Sch. 26% Act. 22% : The Hospital Contractor is currently working to the late finish schedule plus 90 days due to pier and structural steel delays. •Structural steel and concrete decking activities continue at the Hospital on 1st, 2nd and 3rd floors and are currently the main critical path items. •Roof Decking on the Cup continues with slab on grade &amp; CMU wall construction. •Drill piers for canopies and other ancillary structures continue. •Roof for thermal storage water tank continues. •Clinics: tie/grade beams being constructed •Rotunda: tie/grade beams being constructed •Excavation for the lift station is ongoing. Next IPR /Principles Quarterly Meeting has been scheduled for 4 Dec 2014 in conjunction with the topping off ceremony.  Contractor must pospone topping off ceremony.
[Removed text entry of "TBD" from Current Contract Obligation cell.]</t>
  </si>
  <si>
    <t>72754</t>
  </si>
  <si>
    <t>Ambulatory Care Center Phase 3, Inc 1</t>
  </si>
  <si>
    <t>Skanska USA Building Inc</t>
  </si>
  <si>
    <t>W9126G-12-C-0051</t>
  </si>
  <si>
    <t xml:space="preserve">Construction Progress: Sch. 84% Act. 84%. Above Threshold Reprogramming (ATR) action for phase 3 was approved and funds are at USACE HQ. Headquarters has released $10M to SWF to replenish CAT-E and fund current Mods.   Negotiated mods have been within estimates...expect to finish project within the funds provided. BOD of 30 Jun 2015. Includes Buildings G, H, J, K, L &amp; M. Building construction on-schedule. Contractor has begun MEP punch-out, and some finish work is ongoing in various buildings. Final stages of exterior work is ongoing. Site work: dining plaza footings underway, concrete placement continues and ballard installation ongoing. Parking Lot C has been turned over pending approval of interim DD 1354. The initial Red Zone Meeting was held on 20 Nov 2014. </t>
  </si>
  <si>
    <t>Ambulatory Care Center Phase 3, Inc 2</t>
  </si>
  <si>
    <t>Medical Center Replacement, Incr 1</t>
  </si>
  <si>
    <t>Environmental Compensation</t>
  </si>
  <si>
    <t>German government solicitation and award dates to German industry are estimated.
[Removed text entry of "N/A" from Solicitation Date, "Constr Oblig to FRG 3/15/2012" from Award Date, and "TBD" from Current Completion Date and "NA" from Placed-In-Service Date cells.]</t>
  </si>
  <si>
    <t>Lot 1 Temporary Construction Fence</t>
  </si>
  <si>
    <t>Construction essentially completed April 2014; however, access from the east is still open.  Once the security contract is awarded, the German govt will close the openings (roadway access from the east) in the construction fence.
[Removed text entry of "N/A" from Solicitation Date, "Constr Oblig to FRG 3/15/2012" from Award Date, "NA" from Placed-In-Service Date cells.]</t>
  </si>
  <si>
    <t>Lot 2.1 Demolition, Site Clearing</t>
  </si>
  <si>
    <t>Contractor mobilized 16 June 2014.  Fourteen bunkers have been uncovered and are being removed.  Final stump and root clearing work was added by modification to this contract.  Completion anticipated for 12 Dec 2014.  
[Removed text entry of "N/A" from Solicitation Date,and  "Constr Oblig to FRG 3/15/2012" from Award Date cells.]</t>
  </si>
  <si>
    <t>Lot 2.2 Mass Grading</t>
  </si>
  <si>
    <t>100% P&amp;S received 28 July 14 and approved 7 Aug 14.  Release of solicitation by German govt is anticipated for December 2014.
[Removed text entry of "N/A" from Solicitation Date, "Constr Oblig to FRG 3/15/2012" from Award Date, and "TBD" from Current Completion Date cells.]</t>
  </si>
  <si>
    <t>Transformers/Substation</t>
  </si>
  <si>
    <t>FRG to solicit in est. 2QFY15.  German government solicitation and award dates to German industry are estimated.
[Removed text entry of "N/A" from Solicitation Date, and  "Constr Oblig to FRG 3/15/2012" from Award Date cells and "TBD" from Current Completion Date cell.]</t>
  </si>
  <si>
    <t>Lot 3.9 Site Security</t>
  </si>
  <si>
    <t>Contract for overall site security. Contract will run through the end of construction. 
[Removed text entry of "N/A" from Solicitation Date, and  "Constr Oblig to FRG 3/15/2012" from Award Date cells.]</t>
  </si>
  <si>
    <t>Medical Center Replacement, Incr 2</t>
  </si>
  <si>
    <t>Lot 3.1 Construction Preparatory Measures</t>
  </si>
  <si>
    <t>ABG3 mod accepting final design and requesting tender action sent on 23 Sep 2014; package awaiting solicitation pending resolve of water/supply/ redundancy/ hygiene discussions. Anticipated to be released for solicitation late Nov 2014. 
[Removed text entry of "N/A" from Solicitation Date, and  "Constr Oblig to FRG 8/27/2013" from Award Date cells.]</t>
  </si>
  <si>
    <t>Lot 4 Access Control Point, Bridge, External Roadways</t>
  </si>
  <si>
    <t>Currently at 35% design.  German government solicitation and award dates to German industry are estimated.
[Removed text entry of "N/A" from Solicitation Date, and  "Constr Oblig to FRG 8/27/2013" from Award Date cells and "TBD" from Current Completion Date cell.]</t>
  </si>
  <si>
    <t>Medical Center Replacement, Incr 3</t>
  </si>
  <si>
    <t>Lot 5.1 Parking Structures, Campus Roadways</t>
  </si>
  <si>
    <t>Included in MedCen 20% design.  EUD provided letter authorizing the design kickoff, currently targeted for Nov 2014.  German government solicitation and award dates to German industry are estimated.
[Removed text entry of "N/A" from Solicitation Date, and  "Constr Obligation to FRG est. Mar 2015" from Award Date cells, and "TBD" from Current Completion Date cell.]</t>
  </si>
  <si>
    <t>Medical Center Replacement, Incr 4/5</t>
  </si>
  <si>
    <t>Medical Center (Bed Tower, D&amp;T, Clinics, Admin)</t>
  </si>
  <si>
    <t>US led 20% MedCen final design submitted 2 Aug 2013.  USACE is transitioning design to German government.  German govt AE target selection date is est. Dec 2014 for follow-on 20-100% design. German government solicitation and award dates to German industry are estimated.  Note must be updated.  Admin now apart of Med Ctr.
[Removed text entry of "N/A" from Solicitation Date, and  "Constr Oblig Est. Mar 16" from Award Date cells, and "TBD" from Current Completion Date cell.]</t>
  </si>
  <si>
    <t>Medical Center Replacement, Incr 6</t>
  </si>
  <si>
    <t>Lot 5.2 Central Utility Plants, Helipads</t>
  </si>
  <si>
    <t>Pending funding profile determinations, currently estimated for construction obligation in FY15.  German government solicitation and award dates to German industry are TBD.
[Removed text entry of "N/A" from Solicitation Date, and  "Constr Oblig Est. Mar 17" from Award Date cells, and "TBD" from Current Completion Date cell.]</t>
  </si>
  <si>
    <t>CAT E/F Equipment</t>
  </si>
  <si>
    <t>[Removed text entry of "TBD" from Current Completion Date cell.]</t>
  </si>
  <si>
    <t>52330</t>
  </si>
  <si>
    <t>Clinic Replacement, Inc 1</t>
  </si>
  <si>
    <t>Caddell Construction Co, Inc</t>
  </si>
  <si>
    <t>W91278-07-C-0037</t>
  </si>
  <si>
    <t>Water intrusion problem update - AE and Contractor being contacted - expect AE response Jan 2015.</t>
  </si>
  <si>
    <t>Clinic Replacement, Inc 2</t>
  </si>
  <si>
    <t>Clinic has experienced water intrusion through building envelope. Air Force hired a consultant to perform assessment including destructive tests in select areas and provide a written report. SAM has initiated discussions with Construction Contractor and is in process of developing a letter of inquiry to the designer of record requesting an assessment.</t>
  </si>
  <si>
    <t>65028</t>
  </si>
  <si>
    <t>Federal Healthcare Facility</t>
  </si>
  <si>
    <t>Flannery Fire Protection</t>
  </si>
  <si>
    <t>N40083 08 C 0069</t>
  </si>
  <si>
    <t>Walsh Construction Company of Illinois</t>
  </si>
  <si>
    <t>N40083 08 C 0059</t>
  </si>
  <si>
    <t>Hospital Addition</t>
  </si>
  <si>
    <t>W.M. Jordan Company, Inc</t>
  </si>
  <si>
    <t>N40085 10 C 5305</t>
  </si>
  <si>
    <t>Funds used for FY00 Settlement, Ft. Wainwright. Residual activity on project funding items.</t>
  </si>
  <si>
    <t>53577</t>
  </si>
  <si>
    <t>Environ. Prev. Med Unit 2 Replacement</t>
  </si>
  <si>
    <t>Virtexo Corporation</t>
  </si>
  <si>
    <t>N40085 09 D 5033  DO 0002</t>
  </si>
  <si>
    <t>64809</t>
  </si>
  <si>
    <t>Pharacare Addition/Alteration</t>
  </si>
  <si>
    <t>J2 Engineering, Inc</t>
  </si>
  <si>
    <t>W91278-07-D-0073-0002</t>
  </si>
  <si>
    <t>Hospital Replacement (w/FY09 BRAC PN 65081)</t>
  </si>
  <si>
    <t>W912HN-09-C-0045</t>
  </si>
  <si>
    <t>Hospital Replacement</t>
  </si>
  <si>
    <t>Balfour Beatty / Walton JV</t>
  </si>
  <si>
    <t>W912DQ-09-C-4024</t>
  </si>
  <si>
    <t>11/19/2014 Fort Riley Replacement Hospital. a. Current CCD: 13 May 2014 b. Placement: 97% actual vs. 100% scheduled (as of October's pay estimate). c. Construction in progress: Logic changes to multiple air handlers work has been completed and TAB/commissioning has restarted (with some adjustments still being made to the logic); site work in the healing garden area has started with initial concrete placements made to receive flagstone; completing the healing garden site work first pushes the testing of the atrium curtain walls to about 10 Dec; expansion joint continues on both sides of the building but is now expected to extend into Nov due to their sub not having some transition joints which will require additional fabrication; roofing subcontractor has completed replacing wet materials on the high roof; Pre-final Inspections have restarted as of 3 Nov. d. Contractor's Schedule: Schedule not accepted as of November 2013 update. Schedule updates are being analyzed by NIBS and rejected. e. Estimated Completion: USACE estimated completion is 30 Jan 2015, but the Contractor will not finish by this date if he is unable to mobilize more resources to complete work. There will be an overlap of the Hospital IO&amp;T and IMF contractors and final Integrated Systems Commissioning and Final Inspections. The first furniture arrives on 12 January 2014. The contractor exceeded the required completion date of 13 May 2014. Liquidated damages are being withheld at $16,500 per calendar day. Corporate/senior manager engagement continues. IBA back on site testing windows, but several areas have not been repaired to allow retesting of the windows that previously failed, nor are they prepared to do the outside chamber test to verify head conditions (scheduled to come back next week). HFPA update and Council of Colonels meeting held 18 November 2014.</t>
  </si>
  <si>
    <t>Health Clinic Add/Alt</t>
  </si>
  <si>
    <t>Bette &amp; Cring, LLC</t>
  </si>
  <si>
    <t>W91DS-08-C-0019</t>
  </si>
  <si>
    <t xml:space="preserve">DFAS Processing MIPR Payment.  </t>
  </si>
  <si>
    <t>Health Clinic Replacement</t>
  </si>
  <si>
    <t>W9126G-08-C-0021</t>
  </si>
  <si>
    <t>BOD was 2 Aug 10.  Ribboncutting held 28 Sep 10.</t>
  </si>
  <si>
    <t>Burn Rehabilitation Center</t>
  </si>
  <si>
    <t>Clark/Hunt, A Joint Venture</t>
  </si>
  <si>
    <t>Part of SAMMC-N (Part of 4TH Floor in Tower): BRU is turned over and in use, contract closeout ongoing.  Project will show 100% when final payments are made.  SWF provide new closeout date!!!!</t>
  </si>
  <si>
    <t>Medical/Dental Clinic</t>
  </si>
  <si>
    <t>The Korte Company</t>
  </si>
  <si>
    <t>Project closed.  DD1354 requested. Looking into best source for DHA to acquire transfer document.</t>
  </si>
  <si>
    <t>Medical Clinic Replacement</t>
  </si>
  <si>
    <t xml:space="preserve">Project is 100% complete with ABG7 signed 13 Jul '12.  Ribbon cutting event 07 Sep '12.   The contractor is in the process of filing a claim through the host nation for an amount in excess of 3.5M Euro.  This issue will take several years to resolve through the German court system.  Final close out cannot be completed until then. NAU will provide details on the claim. </t>
  </si>
  <si>
    <t>Hospital Replacement (ARRA)</t>
  </si>
  <si>
    <t>Clark/McCarthy, JV</t>
  </si>
  <si>
    <t>N62473 10 C 0001</t>
  </si>
  <si>
    <t>Multiple residual closeout issues.</t>
  </si>
  <si>
    <t>971B</t>
  </si>
  <si>
    <t>Hospital Alteration (ARRA)</t>
  </si>
  <si>
    <t>Brasfield &amp; Gorrie, LLC</t>
  </si>
  <si>
    <t>N69450 10 C 1258</t>
  </si>
  <si>
    <t>Vision Center of Excellence</t>
  </si>
  <si>
    <t>Clark / Balfour Beatty, JV</t>
  </si>
  <si>
    <t>N40080 10 C 1506</t>
  </si>
  <si>
    <t>Hospital Renovation &amp; MRI Addition (Cong Add)</t>
  </si>
  <si>
    <t>Active Project.</t>
  </si>
  <si>
    <t>Central Utility Plant</t>
  </si>
  <si>
    <t>PDI - HSW JV</t>
  </si>
  <si>
    <t>N62742 09 C 1308</t>
  </si>
  <si>
    <t>Residual closeout issues.</t>
  </si>
  <si>
    <t>Federal Contracting DBA Bryan Construction</t>
  </si>
  <si>
    <t>-------CONSTRUCTION STATUS------- Overall Construction Completion - 100% Temp AHU-100%; AHU#6-100% --4th Floor-- BOD 20 May 2013 --5th Floor-- BOD 20 Jan 2014 -Chiller Plant- Need warmer weather to fully test chillers and finish commisioning.</t>
  </si>
  <si>
    <t>Hospital Replacement (Supplemental)</t>
  </si>
  <si>
    <t>W912PL-12-C-0005</t>
  </si>
  <si>
    <t xml:space="preserve">A Partial suspension of work associated with the water tank for a period of 120 days WAS LIFTED 5 DEC 2014.   USACE ISSUED NTP FOR WATER TANKS ON 2 DEC 2014. </t>
  </si>
  <si>
    <t>Satellite Pharmacy</t>
  </si>
  <si>
    <t>Liberty-Mass II</t>
  </si>
  <si>
    <t>Project closed. All remaining distgrict funds were returned on 1 Apr 11. DD1354 requested. Looking into the best source for DHA to acquire final DD1354's.  NWD - have you provide the 1354 to DHA?</t>
  </si>
  <si>
    <t>Eglin Hospital Alteration (ARRA)</t>
  </si>
  <si>
    <t>JE Dunn Construction</t>
  </si>
  <si>
    <t>W9126G-08-D-0057</t>
  </si>
  <si>
    <t xml:space="preserve">Current total obligations shown in column S are for ARRA MILCON only. Current completion percentage is 95%. Obligated ARRA MILCON amount $63,930,588.18/Disbursed Amount $61,155,035.07. Required completion date 21-Dec-14/Scheduled completion 26-Jan-15.  Schedule analysis shows contractor is 36 days behind schedule.  Contract including all currently identified modifications is at 99.58% of PA.  Unknown extent of mold, rust and unforseen site conditions of areas to be renovated present a moderate to high risk that mandatory  modifications will exceed PA.  CT/PET initial proposal excessive.  CT/PET RFP reissued and and received 17-Sep-14.  Parts of scope  still under discussion with AF medical comands.  This date may be extended, area under partial suspension of work due to CT/PET equipment hold by AF.   Surgery Suite Phase 3, Lab phase 2, B2794 Command Office, ENT, Plastics under construction.   Contractor has submitted requests for equitable adjustment.   Currently there are no outstanding funds requests.  $560K REA is being discussed. </t>
  </si>
  <si>
    <t>Consolidated Troop Medical Clinic</t>
  </si>
  <si>
    <t>Mathis and Sons, Inc</t>
  </si>
  <si>
    <t>Construction complete. Project financially complete.</t>
  </si>
  <si>
    <t>Medical / Dental Clinic</t>
  </si>
  <si>
    <t>NTP was 11 Jun 09 //  BOD is 01 Jun 2011; FAD 10-0012-04323 28 Jan 10 increased construction funds by $454,808 (from $17,178,439 to $17,633,247).  Returned $500,000. Fiscal Closeout 31 Oct 13. $1.5M diverted to Wright Patterson Hospital Renovation PN72722 on August 26, 2013 by DHA.</t>
  </si>
  <si>
    <t>Primary Care Clinic Add/Alt</t>
  </si>
  <si>
    <t>MAXFour Weitz JV</t>
  </si>
  <si>
    <t>Project closed.</t>
  </si>
  <si>
    <t>Hospital Add/Alt (Supplemental)</t>
  </si>
  <si>
    <t>Travelers/Gilbane Bldg. Co.</t>
  </si>
  <si>
    <t>W912DS-11-C-0016</t>
  </si>
  <si>
    <t xml:space="preserve">Delivery date of first set of curtain walls scheduled for 22 Dec 14. Electrical subcontractor continues work on permanent power within the building. Elevator power connected, rails and platform installed. Air Vapor Barrier installation is 99% complete. Metal panel installation is on going on penthouse.  Penthouse roof is complete.  Main Roof being installed. Drywall installation continues on 2nd floor and has started on ground and first corridors only. Contractor &amp; Corps working together on improving date for curtain wall glass installation so as to maintain the BOD above.
</t>
  </si>
  <si>
    <t>Hospital Renovation (Supplemental)</t>
  </si>
  <si>
    <t>Walsh Butt Joint Venture</t>
  </si>
  <si>
    <t>W912QR-11-C-0040</t>
  </si>
  <si>
    <t>Large dollar changes prompted a funding request for an additional $4.88M.  $4M delivered on 18 Jun 14 and Logistics/Facilities back in contract.  All user requested  changes to be approved by DHA.  Mandatory mods being approved by DHA was causing delays.  Kitchen and the impact to putting Logistics/Facilities back in have been negotiated.  The new contract completion date is 18 March 2015.  BOD will also be 18 March 2015.  31 of 34 departments will be in full use and possession by Air Force on 22 Dec 14.  Projections are the project will finish well within the $4.88M funds.</t>
  </si>
  <si>
    <t>A1 Tree Service (Tree Cutting)</t>
  </si>
  <si>
    <t>Custom Mechanical Systems Corp (Swing Space)</t>
  </si>
  <si>
    <t>W912QR-11-C-0027</t>
  </si>
  <si>
    <t>Swing Space awarded for risk mitigation: avoidance of delays in removation execution due to construction of transition space for phasing.  Swing Space is BOD and contract is now in lease period.</t>
  </si>
  <si>
    <t>Medical / Dental Clinic Replacement</t>
  </si>
  <si>
    <t>Ribbon-cutting took place 29 June 2012.  SWD - will provide additional details on possible claim.</t>
  </si>
  <si>
    <t>Hospital Replacement, Phase 1 &amp; 2 (100% ARRA)</t>
  </si>
  <si>
    <t>Balfour Beatty-McCarthy</t>
  </si>
  <si>
    <t>W9126G-10-C-0087</t>
  </si>
  <si>
    <t xml:space="preserve">Hospital- Interior continues in all parts of the Hospital. Flooring continues in ER area, Corian Wall Panels for OR continue. Wood casework continues on 1st Floors and 2nd Floors. Mechanical and Electrical finish work on going. HVAC systems undergoing Pre-Functional Testing for commissioning. Contractor prepping and installing Major medical equipment (CT scan, Surgical Lights). Continuing elevator install and testing. Installing trash/linen pneumatic tubes along with supply pneumatic tube system. CCD was contractualy 23 Nov 14; however, the contractor missed the date and USACE is assessing liquidated damages. Clinics: Medical equipment move-in for West Clinic continues; contiuing to work punchlist items in West/North Clinic. Interior work continues for South Clinic and we expect to begin furniture move in for South Clinic- 5 Jan 15. Continue exterior finish work. Garages: Contractor continues erecting stairs. Elevator install continues. Continuing electrical rough-in and installing lights. Installing trash/linen pneumatic tubes and supply pneumatic system. Site: Contractor continues to work outside the bubble on Santa Fe. Currently working on north side of Santa Fe and Wratten. Continue sidewalk and drives around the facilities. The project continues to experience delays due to production and schedule management issues by the general contractor and we expect the BOD to slip further. The government is currenlty review the new schedule logic proposed by the contractor and assessing the impacts of the potential BOD slippage with HFPA.  </t>
  </si>
  <si>
    <t>American Water Ops &amp; Mtc, Sanitary Sewer</t>
  </si>
  <si>
    <t>TTG Utilities, LP, Relocation of Gas &amp; Electric Utilities</t>
  </si>
  <si>
    <t>W9126G-10-C-0032</t>
  </si>
  <si>
    <t>Charter Environmental, Inc., Demolition of Hood Stadium</t>
  </si>
  <si>
    <t>W912DY-05-D-0011</t>
  </si>
  <si>
    <t>RMA Land Construction, Inc. New Stadium</t>
  </si>
  <si>
    <t>W9126G-09-D-0100</t>
  </si>
  <si>
    <t>Contractor working on additional punchlist items and close out documentation.</t>
  </si>
  <si>
    <t>Hospital Replacement, Electrical Funding (100% ARRA)</t>
  </si>
  <si>
    <t>RMA Land Construction, Inc., Infrastructure, Electrical Distribution &amp; Telecomm</t>
  </si>
  <si>
    <t>Medical Instruction Facility</t>
  </si>
  <si>
    <t>Innovative Technology Solutions, Inc</t>
  </si>
  <si>
    <t>W9126G-08-D-0085</t>
  </si>
  <si>
    <t xml:space="preserve"> Revoke $1,538,899.27 of FY09 DODM Const Funds from HQ USACE (see Line 3 attached MS Excel Summary) from FY09, PN53341, Medical Instruction Facility, Fort Sam Houston, TX.  This project is 'Fiscally Complete' and these funds are no longer required at HQ USACE.</t>
  </si>
  <si>
    <t>Medical/Dental Clinic Replacement</t>
  </si>
  <si>
    <t>Vinci Construction UK</t>
  </si>
  <si>
    <t>Estimated financial closure: 31 Dec 2014</t>
  </si>
  <si>
    <t>VolterFitzpatrick (Sidewalk)</t>
  </si>
  <si>
    <t>Vinci Facilities (Entrance door amendments)</t>
  </si>
  <si>
    <t>DIO cannot close main project until this local order is complete. 
[Removed text entry of "N/A" from Placed-In-Service Date cell.]</t>
  </si>
  <si>
    <t>Aeromedical Services/Mental Health Clinic</t>
  </si>
  <si>
    <t>Davis Constructors &amp; Engineers, Inc.</t>
  </si>
  <si>
    <t>Project closeout occurred 18 June 2012.</t>
  </si>
  <si>
    <t>Bristol Design Build Services LLC</t>
  </si>
  <si>
    <t>Project closeout occurred 19 Apr 2012.</t>
  </si>
  <si>
    <t>Health and Dental Clinics</t>
  </si>
  <si>
    <t>Korte Construction Company</t>
  </si>
  <si>
    <t>Blood Donor Center Replacement</t>
  </si>
  <si>
    <t>IAP-Leopardo</t>
  </si>
  <si>
    <t>Project is Financially Complete. DHA provided $800K of reprogrammed FY10 MILCON funds from the Blood Donor Center, Ft. Benning project to the FY07 SSP project via 0$FAD on 3/4/14.  Contingencies at District: $0</t>
  </si>
  <si>
    <t>EJS Contracting, Inc.</t>
  </si>
  <si>
    <t>NTP issued on 28 April 2010.  FAD 11-0012-01830, 16 Nov 10, $54,040, additional construction funds.  Project Financially complete.</t>
  </si>
  <si>
    <t>Brafield &amp; Gorrie, LLC</t>
  </si>
  <si>
    <t>W912HN-10-C-0068</t>
  </si>
  <si>
    <t>D/B contract awarded 30 Sep 10.  Bid savings withdrawn by DHA.  Construction Complete.  Contingencies at District: $0.  Project Fiscally Complete.</t>
  </si>
  <si>
    <t>Health Clinic Addition/Alteration</t>
  </si>
  <si>
    <t>Charpie-Korte Joint Venture</t>
  </si>
  <si>
    <t>Project was Closed Out at LRL -  20 Mar 12 (A) . Any remaining funds may be returned.  DHA moved $785K of FY10 bid savings from the Health Clinic, Ft. Campbell project to Boundary Gate, Nalin Pond, project  at Ft. Detrick, MD on 3/4/14.</t>
  </si>
  <si>
    <t>Boundary Gate at Nallin Pond</t>
  </si>
  <si>
    <t>John C. Grimberg Co. Inc.</t>
  </si>
  <si>
    <t>W912DR-11-C-0008</t>
  </si>
  <si>
    <t xml:space="preserve">% Complete (Scheduled/Actual): 96/94   Intersection work underway .  BOD is 31 Dec 14;  slip due to old utility pole removal/relocation. All pending modifications/REAs are settled.  Remaining contg is $33k. Project is current within Congressional authority (NTE $12.692M).  </t>
  </si>
  <si>
    <t>Emergency Service Center</t>
  </si>
  <si>
    <t>W912DR-10-C-0087</t>
  </si>
  <si>
    <t>BOD achieved 23 May 13.  Final punchlist item complete. Reviewing payroll documentation prior to processing final pay. No additional contingency required.  Expected to closeout March 2015..</t>
  </si>
  <si>
    <t>NIBC Truck Inspection Station &amp; Road</t>
  </si>
  <si>
    <t>CFM Engineering</t>
  </si>
  <si>
    <t>W912DR-11-C-0002</t>
  </si>
  <si>
    <t xml:space="preserve">PDT is currently planning for project fiscal closeout (19 Dec 14) to include dates for all remaining activities.  </t>
  </si>
  <si>
    <t>Dental Clinic Addition/Alteration</t>
  </si>
  <si>
    <t>TMG Services</t>
  </si>
  <si>
    <t xml:space="preserve">Project closed. DD1354 requested. Looking into best source for DHA to acquire transfer document. </t>
  </si>
  <si>
    <t>Consolidated Health Clinic</t>
  </si>
  <si>
    <t>W912HN-10-C-0069</t>
  </si>
  <si>
    <t>D/B contract awarded 30 Sep 10.   Construction complete.  Contingencies at District: $0.</t>
  </si>
  <si>
    <t>Behavioral Health Clinic 
(NDAA 2011 change to BHC)</t>
  </si>
  <si>
    <t>Hensel-Phelps Const. Co.</t>
  </si>
  <si>
    <t>W912HN-11-C-0002</t>
  </si>
  <si>
    <t>PBD from MCA.  Awarded for Construction 20 Apr 2011.  Construction complete.  Contingencies at District: $0.  Final Payment made to contractor on 20 Aug 14.</t>
  </si>
  <si>
    <t xml:space="preserve">Dental Clinic </t>
  </si>
  <si>
    <t xml:space="preserve"> Project Financially Closed 20-MAR-2013</t>
  </si>
  <si>
    <t>LEC-CMS, LP</t>
  </si>
  <si>
    <t>W9126G-11-C-0005</t>
  </si>
  <si>
    <t>All funds have been returned.</t>
  </si>
  <si>
    <t>Dental Clinic Replacement</t>
  </si>
  <si>
    <t>J E Dunn Construction Company</t>
  </si>
  <si>
    <t xml:space="preserve">Contract Complete 1 Spet 12. Waiting on payroll issues to be resolved before we can close out financially.  SWF to provide a New close out date shortly. Retainage being held. </t>
  </si>
  <si>
    <t>Health and Dental Clinic Additions</t>
  </si>
  <si>
    <t>Vet Industrial of Bremerton, WA</t>
  </si>
  <si>
    <t>Project complete/closed. DD1354 requested.  Looking into best source for DHA to acquire transfer documents.</t>
  </si>
  <si>
    <t xml:space="preserve">Ambulatory Care Center, Phase 1 </t>
  </si>
  <si>
    <t>J E Dunn Construction Company (Bldg 1 &amp; CEP)</t>
  </si>
  <si>
    <t>W9126G-08-D-0057 (TO 0005)</t>
  </si>
  <si>
    <t xml:space="preserve">Building 1 is complete and turned over to the Air Force.  BOD is 19 Nov 13.  Interim DD 1354 has been signed by BCE 5 Dec 13. Closeout Correction and verification of punchlist deficiencies continues. Contractor working stone issue. </t>
  </si>
  <si>
    <t>J E Dunn Construction Company (Parking Structure &amp; Temp Parking)</t>
  </si>
  <si>
    <t>W9126G-08-D-0057 (TO 0006)</t>
  </si>
  <si>
    <t>Phase 1A consisting of a multi-story parking garage and a Central Energy Plant is complete and turned over to the Air Force.  BOD 13 Dec 2012.  Parking garage stone header failure repair under evaulation by SWF Structural Engineering. Awaiting installation of type A1 and A2 signage.</t>
  </si>
  <si>
    <t>NNMC Parking Expansion</t>
  </si>
  <si>
    <t>DCK/TTEC, LLC</t>
  </si>
  <si>
    <t>N62742 09 D 1172  DO JU01</t>
  </si>
  <si>
    <t>Single contract award for both Parking Expansion and Transient Wounded Warrior Lodging, so completion dates for parking garage are not reflective of actual completion.</t>
  </si>
  <si>
    <t>Transient Wounded Warrior Lodging</t>
  </si>
  <si>
    <t>McCarthy Building Companies</t>
  </si>
  <si>
    <t>W912HN-11-C-0006</t>
  </si>
  <si>
    <t xml:space="preserve"> The contract completion date has passed.  Commissioning underway.  The IO&amp;T contract has began and the building is currently under joint occupancy.  Contingencies at District: $841,649.  Will return funds ASAP.  New close out date to be provided.  Commissioning complete.</t>
  </si>
  <si>
    <t>Mental Health Clinic Addition</t>
  </si>
  <si>
    <t>Watermark Environmental, Inc.</t>
  </si>
  <si>
    <t>W912WJ-12-C-0002</t>
  </si>
  <si>
    <t>Contract substantially complete 16 Feb, Customer move-in complete.  AS-Built issues have been resolved and they are complete.  1354 was submitted to the customer for signature. 1354 issues with the  Customer have been resolved. AE contract that needed to be modified for a descop/deobligation is complete.  1354 will be modified by early December with the final project accounting and provided to Customer for final review.</t>
  </si>
  <si>
    <t>Consolidated Logistics Facility</t>
  </si>
  <si>
    <t>Arrow Kinsley JV II</t>
  </si>
  <si>
    <t>W912DR-11-C-0029</t>
  </si>
  <si>
    <t>% Complete (Scheduled/Actual): 99/99   1354 signed 7 Oct 14.  Punchlist item completion by mid Dec 14.  Furniture funding for both CONLOG buildings was received; anticipating install Feb 2015.</t>
  </si>
  <si>
    <t>Information Services Facility Expansion</t>
  </si>
  <si>
    <t>Tatitlek Construction Services, Inc.</t>
  </si>
  <si>
    <t>W912DR-12-C-0004</t>
  </si>
  <si>
    <t xml:space="preserve">% Complete (Scheduled/Actual): 85/85. Building interior being painted. Furniture contract awarded for installation 20 Jan 15.   Below Threshold Reprogramming (BTR) of $232K from Health and Dental Clinics, White Sands to Information Services Facility, Ft. Detrick, MD executed on May 6, 2014. </t>
  </si>
  <si>
    <t>NIBC Security Fending and Equipment</t>
  </si>
  <si>
    <t>Cont #1 (Segment 1) (Rich Moe Enterprises, LLC)</t>
  </si>
  <si>
    <t>W912DR-12-C-0001</t>
  </si>
  <si>
    <t xml:space="preserve">Construction contract closeout underway. </t>
  </si>
  <si>
    <t>Cont #2 (Segment 2) (TBD)</t>
  </si>
  <si>
    <t>95% design under review.  RTA date for Fence Segment 2 is 30 Jan 15.  Contract solicitation will include USAMRIID Replacement North Parking which establishes overall site contours for fence construction.  Combine with RID.
[Removed text entry of "TBD" from Original Contract Amount and Current Contract Obligation cells.]</t>
  </si>
  <si>
    <t>Supplemental Water Storage</t>
  </si>
  <si>
    <t>FutureNet Group</t>
  </si>
  <si>
    <t>W912DR-11-C-0028</t>
  </si>
  <si>
    <t>% Complete (Scheduled/Actual): 100/97 Contractor having difficulty completing pump facility. LD's being assessed. BOD remains 15 Jan 15 due to contractor performance and need to secure final MDE water system connection permit. Liquidated damages assessed since 30 May 2014.  NAD will provide a new CCD soon.</t>
  </si>
  <si>
    <t>Water Treatment Plant Repair</t>
  </si>
  <si>
    <t>Grimberg / Amatea GC JV</t>
  </si>
  <si>
    <t>W912DR-13-C-0007</t>
  </si>
  <si>
    <t>% Complete (Scheduled/Actual): 93/85  BOD slipped due to city sewer connection and contractor performance.  Commissioning underway. Potential CWE is showing 105% above PA.</t>
  </si>
  <si>
    <t>Health and Dental Clinic</t>
  </si>
  <si>
    <t>Charpie-Korte Dsn-Bld JV S.B. L.L.</t>
  </si>
  <si>
    <t>Clinic Construction Virtually Complete.  Landscaping Items are finishing up and Punch List remain to be completed.  Final Payment scheduled for 13 Dec 2013, Project clousout scheduled for Feb 2014.  DHA reprogrammed FY11 MILCON funds @ $600k from Health and Dental Clinic, White Sands to Fort Detrick Water Treatment Plant on 3/13/14.</t>
  </si>
  <si>
    <t>Ambulatory Care Center Phase 2</t>
  </si>
  <si>
    <t>SKANSKA USA Building Inc.</t>
  </si>
  <si>
    <t>W9126G-11-C-0053</t>
  </si>
  <si>
    <t>PH 2  Construction Progress: Sch. 96% Act. 96% with BOD of 15 Mar 2015. Phase 2 includes Buildings A, B &amp; C. Different levels of MEP work are underway or finishing. Casework installation is ongoing. Punch list continues on exterior elevations. Central Energy plant equipment startup, testing, and commissioning is ongoing. An Un-priced Change Order (UCO) was issued with an NTE of $310,000 to allow immediate work on previously identified pending modifications. As a requirement of this modification the Contractor (Skanska) is required to submit a proposal is within 20 days, and the UCO modification will be finalized w/i 30 days. This modification is expected to add up to 50 days to the Phase 2 completion date (currently 3 Feb 2015). As a result the construction completion date is expected to shift to mid-March, and the BOD to April.  Funds being used to help end state of project.</t>
  </si>
  <si>
    <t>Project Complete. Paid Final Invoice, and received Release of Claims from Contractor. Construction Contract and Project now in Close Out Phase. Fiscal Closeout is scheduled, and tracking for 13 Jan 2015, along with Project # 64241.</t>
  </si>
  <si>
    <t>Preventive Medicine Facility</t>
  </si>
  <si>
    <t>Charpie-Korte Group LLC</t>
  </si>
  <si>
    <t>Health/Dental Clinic Replacement</t>
  </si>
  <si>
    <t>03DEC14 CONSTRUCTION STATUS:  Concrete roof slab and bituminous membrane is substantially complete; roof installation is ongoing.  Exterior window and heating line installation is ongoing.  Interior plaster work has started.  Foundation work for the mechanical enclosure is continuing along with the parking lot curbstone and gutter installation.</t>
  </si>
  <si>
    <t>04 Oct '16</t>
  </si>
  <si>
    <t>04 Sep '16</t>
  </si>
  <si>
    <t>03DEC14 CONSTRUCTION STATUS: - Interior mechanical &amp; electrical work continues along with plumbing, ductwork and communications on the 1st and 2nd floor.  Erecting walls and door frames on 1st and 2nd floors.  Interior finish work continuing including painting, tiling, walls, and flooring.  Continuing installation of exterior facade and work on rooftop mechanical room.Construction of new lobby between existing and new clinic ongoing.  Work on the building perimeter fire lane, new entry, and site grading is continuing.</t>
  </si>
  <si>
    <t>Ilsung Construction Co., Ltd.</t>
  </si>
  <si>
    <t>W912UM-11-C-0024</t>
  </si>
  <si>
    <t>Vinci Construction UK Ltd</t>
  </si>
  <si>
    <t>Reprogrammed $13.06M from Lackland Ph 2 to RAF Croughton; New groundwork subcontractor started on site 30 June 14.</t>
  </si>
  <si>
    <t>Naval Hospital Great Lakes Health Clinic Demolition</t>
  </si>
  <si>
    <t>Brandenburg Industrial Svc Co</t>
  </si>
  <si>
    <t>N40083 12 C 0001</t>
  </si>
  <si>
    <t>Whiting Turner Contracting Co</t>
  </si>
  <si>
    <t>N4008010D0494  DO 0005</t>
  </si>
  <si>
    <t xml:space="preserve">Manhattan Hunt JV </t>
  </si>
  <si>
    <t xml:space="preserve">Single Contract for both ACC &amp; Dental. Total contract award IAO $214,801K. </t>
  </si>
  <si>
    <t>Branch Health Clinic</t>
  </si>
  <si>
    <t>Satterfield &amp; Pontikes Constr, Inc</t>
  </si>
  <si>
    <t>N69450 12 C 0754</t>
  </si>
  <si>
    <t>Medical Clinic</t>
  </si>
  <si>
    <t>W91278-12-C-0028</t>
  </si>
  <si>
    <t xml:space="preserve">Contingencies at District available for obligation $122,390.  Project on schedule no issues. </t>
  </si>
  <si>
    <t>Hospital Addition/Alteration Phase 2</t>
  </si>
  <si>
    <t>McCarthy Building Companies, Inc.</t>
  </si>
  <si>
    <t>W912HN-12-C-0019</t>
  </si>
  <si>
    <t>Hospital Addition/Alteration</t>
  </si>
  <si>
    <t xml:space="preserve">M.A. Mortenson Company (DBA: Mortenson Construction) </t>
  </si>
  <si>
    <t>W912QR-12-C-0036</t>
  </si>
  <si>
    <t>Curtain Wall - Flood Event Issue: Work continues to move forward with the KTR's Alternate Design.  The exterior enclosure work has commenced at all locations with the framing and sheathing finishing up in all locations and air barrier to begin shortly.  Still waiting to see a claim/REA from the Contractor that shows the cost impact due to the Curtain Wall issue. 21 2 day delay.  Claim could cause an ATR if KO approves current amount of about $5M.</t>
  </si>
  <si>
    <t>Hospital Alteration</t>
  </si>
  <si>
    <t>The Robins &amp; Morton Group</t>
  </si>
  <si>
    <t>W912HN-12-C-0013</t>
  </si>
  <si>
    <t xml:space="preserve">Contractor behind schedule 73%.  6th floor final completed; 5th floor final completed; 3rd floor final completed; 4th floor pre-final completed.   Contingencies at District: $272,903.  SAS to provide new BOD.  Contractor has been issued an Interim Marginal CCASS. Contractor has had issues since June with resources and rework. Contractor has also experienced issues with properly managing and scheduling work on site. Quality Control has slipped as well causing undue rework thus additional schedule slip. Several face to face and telephone meetings have been held between SAS and upper level at R&amp;M. Contractor has made some improvements between mid Aug and Sept with resources. </t>
  </si>
  <si>
    <t>Dental Clinic Addition /Alteration</t>
  </si>
  <si>
    <t>Structural Associates Inc.</t>
  </si>
  <si>
    <t>W91DS-13-C-0002</t>
  </si>
  <si>
    <t xml:space="preserve">Completing punch list item. Commissioning of systems underway. </t>
  </si>
  <si>
    <t>Medical Clinic (SFCC)</t>
  </si>
  <si>
    <t>Structural Associates. Inc.</t>
  </si>
  <si>
    <t>W912DS-13-C-0022</t>
  </si>
  <si>
    <t>Continue interior framing and drywall installation.  Continue rough-in of electrical, mech., plumbing, fire protection. Site work ongoing and installation of utilities complete.</t>
  </si>
  <si>
    <t>Hospital Nutrition Care Department Add/Alt</t>
  </si>
  <si>
    <t>JE Dunn Construction Company</t>
  </si>
  <si>
    <t>W9126G-12-C-0050</t>
  </si>
  <si>
    <t>Project RFP included a detailed equipment list which included the statement “For Information Only,” permitting the contractor to deviate from the equipment list, resulting in a design which changed the meal preparation and distribution operations and increased staffing.  Health Facilities Planning Agency (HFPA) requested a redesign to eliminate these problems.  The re-design resulted in a 283 day delay.  The contractor's estimate was $1.5M greater than the government's.  Negotiations concluded on 4 April without the contractor and government in agreement.  The government issued a unilateral contract modification 9 April 14.   *The contractor subsequently filed seven claims regarding this issue on 31 Sep 14, totaling $1,370,385.  Total available contingency is6 currently $2,667,364. - KO reviewing claims for merit - OC extended response date to 15 Jan 2015.</t>
  </si>
  <si>
    <t>T.B. Penick &amp; Sons, Inc</t>
  </si>
  <si>
    <t>N62473 10 D 5412   DO 0007</t>
  </si>
  <si>
    <t>Navy Drug Lab Replacement</t>
  </si>
  <si>
    <t>Blinderman Constr Co</t>
  </si>
  <si>
    <t>N40083 13 C 0003</t>
  </si>
  <si>
    <t>Branch Health Clinic Replacement</t>
  </si>
  <si>
    <t>Turner Construction Co</t>
  </si>
  <si>
    <t>N40080 14 C 0154</t>
  </si>
  <si>
    <t>Groundbreaking is the 18 April 2014.</t>
  </si>
  <si>
    <t>Implement Base Installation Appearance Plan</t>
  </si>
  <si>
    <t>Allen &amp; Shariff</t>
  </si>
  <si>
    <t>N40080 10 D 0496  DO 0021</t>
  </si>
  <si>
    <t xml:space="preserve">Temporary Facilities </t>
  </si>
  <si>
    <t>G-W Management Servicxes Inc (Dosimetry Award)</t>
  </si>
  <si>
    <t>N40080 10 D 0498  DO 0025</t>
  </si>
  <si>
    <t>On hold per DHA
[Removed text entry of "No Entry" from Award Date cell.]</t>
  </si>
  <si>
    <t>Electrical Utility Upgrades</t>
  </si>
  <si>
    <t>Walsh Construction Company II LLC</t>
  </si>
  <si>
    <t>N40080 14 C 0158</t>
  </si>
  <si>
    <t>Reprogrammed $19,460 in FY10 MILCON funds from NAVHOSP Guam for FY13 Bethesda Electrical and Cooling Towers project on 7 Jul 2014.</t>
  </si>
  <si>
    <t>Medical Clinic Addition</t>
  </si>
  <si>
    <t>Homeland Contracting Corp</t>
  </si>
  <si>
    <t>N40085 13 C 6003</t>
  </si>
  <si>
    <t>Walsh Federal, LLC</t>
  </si>
  <si>
    <t>N69450 13 C 1756</t>
  </si>
  <si>
    <t>Veterinarian Facility</t>
  </si>
  <si>
    <t>Kenmar-Gaskins JV</t>
  </si>
  <si>
    <t>N40085 13 D 7772  DO 0001</t>
  </si>
  <si>
    <t xml:space="preserve">USARIEM Replacement High Altitude Research Lab </t>
  </si>
  <si>
    <t>Received Code 7 Directive on 26 Jun 14.  PM met with stakeholders the week of 28 Jul 14 to discuss the way forward and develop the revised design schedule.  The most significant action impacting project completion will likely be the preparation of NEPA documents by the City of Colorado Springs.  Will need Funds authorization extension. EXPECT CODE A request by 15 March 2015.</t>
  </si>
  <si>
    <t>Medical Logistics Warehouse Replacement</t>
  </si>
  <si>
    <t>R&amp;W Builders</t>
  </si>
  <si>
    <t>W912QR-13-C-0021</t>
  </si>
  <si>
    <t>Project awarded 18 Jun 13, NTP issued 1 Jul 13. A contract time extension for weather delays was issued due to adverse weather conditions.     Contingency balance available:  $44,318
Potential UCRs: 0001- Emergency Generator Connection Point, 0002- Humidity Control in Open Bay., 0003- Walk-In Cooler Contingency Reserve:        $66,477</t>
  </si>
  <si>
    <t xml:space="preserve">Dental Clinic  </t>
  </si>
  <si>
    <t>Macnak-Korte Joint Venture</t>
  </si>
  <si>
    <t>Design/Scope: Design-Build / Primary Facilities include the dental clinic (30 chairs), outdoor troop shelter and building information systems. Also includes demolition of nine buildings. End users are IET soldiers. Construction: Brick work is 100% complete, roofing is 100% complete; mechanical, electrical, plumbing (MEP) rough-in is 99%, drywall and insulation is 99%. Troop shelter is installed on the South East corner, Entry parking is striped and light poles 100% installed. Back service entrance construction is complete. Final grading and landscape is ongoing (80%), sod being placed (80%). Windows are in, exterior doors are installed. Fiber optic cable has been pulled through manholes and tested for 100% conductivity. Schedule: On schedule. LEED: Silver required (solar panels for domestic hot water and solar light tubing). Time Growth: None to date FISD: Included in contract completion date (19 Feb, 2015).</t>
  </si>
  <si>
    <t>Heery International, Inc., 999 Peachtree Street, NE, Suite 300, Atlanta, GA  30309-3915</t>
  </si>
  <si>
    <t>W9126G-08-D-0056-CV01</t>
  </si>
  <si>
    <t>JE DUNN + HWA</t>
  </si>
  <si>
    <t>W9127S-13-D-6001</t>
  </si>
  <si>
    <t>Soldier Specality Care Clinic</t>
  </si>
  <si>
    <t>Structural Associates</t>
  </si>
  <si>
    <t>W91DS-14-C-0003</t>
  </si>
  <si>
    <t>Site work and underground Utility installation continues. Contractor has started construction of the building foundation.  100% Design review conducted 18 NOV 14.  Minor revisions being made.</t>
  </si>
  <si>
    <t>Medical/Dental Clinic Addition</t>
  </si>
  <si>
    <t>Yuil Engineering &amp; Construction Co., Ltd.</t>
  </si>
  <si>
    <t>Seohee Construction Co., Ltd.</t>
  </si>
  <si>
    <t>Mechanical &amp; Electrical Improvements</t>
  </si>
  <si>
    <t>Parking Garage</t>
  </si>
  <si>
    <t>N40080 10 D 0492  DO 0009</t>
  </si>
  <si>
    <t>Ambulatory Care Center</t>
  </si>
  <si>
    <t>Code 8 Received 30 April 2014, project is cancelled
[Removed text entry of "Cancelled" from Solicitation Date, Award Date, Start Date, Placed In Service Date, Original Completion Date, and Current Completion Date cells.]</t>
  </si>
  <si>
    <t>Public Health Command Laboratory Replacement</t>
  </si>
  <si>
    <t>(UPDATE: 11/21/14): Project currently unawardable and undergoing Source Selection coordination (Procurement Sensitive). Source selection boards reconvened week of 06 October 2014. Briefing to DHA scheduled for 09 Dec 14.  Projected contract award 30 Apr 15 subject to change pending coordination of Congressional reprogramming timeline. AB215
[Removed text entry of "TBD" from Start Date, Placed In Service Date, Original Completion Date, and Current Completion Date cells.]</t>
  </si>
  <si>
    <t>Gilbane</t>
  </si>
  <si>
    <t>W9127S-13-D-6000</t>
  </si>
  <si>
    <t>SAMMC Hyperbaric Facility Addition</t>
  </si>
  <si>
    <t>Contract awarded to Gilbane on 30-Jun-14.  Pre-Con held 29-Jul-14.  May 2013 directive increased PA to $12.6M.  Construction start scheduled for 10-Jul-15.  *A requirement for on-call and on-site explosive safety personnel for different phases of excavation was identified late in the RFP solicitation phase and not included in the base contract. Discussions with the installation, AFCEC and DHA should resolve issue by 5-Dec-14.</t>
  </si>
  <si>
    <t>1 Dec 14 - The D-B package is complete and on the shelf pending advertisement in Apr 2015 and Award in Aug 2015.  This award schedule is being driven by site availability, upon completion of an on-going MCN project, the P908 Operations and Support Facilities, scheduled for completion in July 2016.  TAM is planning award of the D-B contract for the Medical/Dental Clinic in Aug 2015 with a one year design period before the contractor begins construction in Aug 2016.  The project CWE is $43,823,020; this CWE is up-to-date as of completion of the 35% design that will be included in the D-B RFP, and takes into account the projected award date of 15 Aug 15.  TAM will have the AE re-validate this estimate upon completion of a design code refresh and BCOE review  of the RFP package prior to advertisement in April.  On 17 Oct 14, TAM-PM met with DHA (CAPT Berchtold) and provided a status update of project milestones and progress on construction of P908.  Code update to complete by Jan 2015.  P908 issues are being resolved, expect no additional schedule slippage.  Code A will be requested March 2015.</t>
  </si>
  <si>
    <t xml:space="preserve">Final draft RFP submittal review complete. Revising RFP to follow the last template. </t>
  </si>
  <si>
    <t>Medical Clinic Replacement (Reid Clinic)</t>
  </si>
  <si>
    <t xml:space="preserve">AE1 contract awarded 6 Aug 14 for $946,487.69.  35% RFP review conference held 24 Nov 14.  On track for scheduled RTA 28 Jan 15.  </t>
  </si>
  <si>
    <t>Hospital Add/CUP Replacement</t>
  </si>
  <si>
    <t>Received Code 7 on 16 Oct 13. Orginal scheduled AE1 contract award date was 30-APR-14.  Actual award on 02-SEP-14.  Primary cause for delay in award of the AE1 was conflicting scope requirements and level of design for the D-B RFP between DHA and the MX.  The AE1 PoP to RTA provides an Advertise date of 01 June 2015.  The construction contract will also include turnkey FFE and medical equipment.  Thus increasing the procurement to &gt; $50M.    FY15 award is considered high risk due to the potential for an extended period (multiple rounds of discussion) for review of D-B contract proposals 
[Removed text entry of "TBD" from Start Date, Placed In Service Date, and Original Completion Date cells.]</t>
  </si>
  <si>
    <t>Health/ Dental Clinic Add/ Alt Phase 1</t>
  </si>
  <si>
    <t>(Parking Structure)</t>
  </si>
  <si>
    <t>(Clinic)</t>
  </si>
  <si>
    <t>Satellite Pharmacy Replacement</t>
  </si>
  <si>
    <t>Code 7 received. DA dated Jan 14 moved project to FY16.   Expect CWE to reach $7M due to increase in CY and new criteria on fire pumps.  Complete scrub of all design criteria and RFP documents will be required.
[Removed text entry of "TBD" from Solicitation Date, and Award Date cells.]</t>
  </si>
  <si>
    <t>Ambulatory Care Center Phase 4</t>
  </si>
  <si>
    <t>AF is currently updating DD1391 from 2008 vintage to include HazMat and other costs.  New design authorization code (Code 6) and P&amp;D funds request will likely be the ensuing action upon receipt of revised DD1391.    SWF to provide acquisition plan by 12 Dec 2014.  We must have the updated 1391 in order to make schedule, can DHA help?
[Removed text entry of "TBD" from Solicitation Date, and Award Date cells.]</t>
  </si>
  <si>
    <t>Dental/ Medical Clinic Replacement</t>
  </si>
  <si>
    <t>Code 3 received from DHA on 26 July 2013. July 2013. 1391 amount PA has been reduced from $37M to $35M effective 08 June'14.. Presentation to DHA was held on 21 May 2014 in Washington.  20% design completed and transferred to the German government.  The German AE is on board and the transition meeting was held on 28 May 2014.  Started 35% design 25 July 2014; 35% submittal due first week of Dec 2014.  On schedule for a June 2016 award to industry.  Awaiting guidance on BIM decision.  Request DHA to provide guidance.</t>
  </si>
  <si>
    <t>Project is now in the FY17 DOD Medical POM and is currently Design Code 5, Deferred. SWF/SWD have not authority to expend P&amp;D Funds on any design activity</t>
  </si>
  <si>
    <t>Behavioral Health Clinic Addition/Alteration</t>
  </si>
  <si>
    <t>When can DHA provide DA?  FY17 award is at risk if DA not provided soon.</t>
  </si>
  <si>
    <t>UMC Projects</t>
  </si>
  <si>
    <t>DIA10-002</t>
  </si>
  <si>
    <t>Replace MSIC Explosive Ordinance Exploitation (EOE) Complex</t>
  </si>
  <si>
    <t>Southeast Cherokee Construction Company</t>
  </si>
  <si>
    <t xml:space="preserve">Approp. - $12,000.  Bid Base amount $10,191,600.  Notice to Proceed issued on 12 July 2012.  Official BOD was 26 August 2014.  Several minor and two significant punch list items remain to be resolved.  </t>
  </si>
  <si>
    <t>154207</t>
  </si>
  <si>
    <t>Emergency Backup Water System</t>
  </si>
  <si>
    <t>AKIMA Construction Services, LLC</t>
  </si>
  <si>
    <t>Approp. - $1,012</t>
  </si>
  <si>
    <t>DIA11-002</t>
  </si>
  <si>
    <t>JBAB Paving of Gravel Parking Lot</t>
  </si>
  <si>
    <t>Grunley/Goel Joint Venture</t>
  </si>
  <si>
    <t>Approp. $2994 - reprogramming action completed and MIPR HHM402-2-0273 for $690k deducted from current contract obligation.  Beneficial Occupancy Date (BOD) was 25 July 2012.  Received As-Built drawings.  Still awaiting final DD Form 1354 and closeout.</t>
  </si>
  <si>
    <t>DIA12000001</t>
  </si>
  <si>
    <t>DIAC Parking Garage Replacement</t>
  </si>
  <si>
    <t>Arriba</t>
  </si>
  <si>
    <t>Approp. - $13,645 - $793,156 CAT I obligated.  NAVFAC Gold Team awarded the A/E contract in June 2013.  Conducted the Design Charette on 18 July 2013.  First NCPC, CFO and SHPO review conducted on 2 August 2013.  Contract awarded on 23 September 2014.  Concept Design Workshop was conducted on 20 November 2014.</t>
  </si>
  <si>
    <t>DIA12000002</t>
  </si>
  <si>
    <t>Uninterrupted Power Supply (UPS) for Data Center</t>
  </si>
  <si>
    <t>Approp. - $1,076 - NAVFAC awarded the design contract 30 Jan 2013.  Estimates indicate project costs exceed programmed amounts. DIA initiated reprogramming actions.</t>
  </si>
  <si>
    <t>DIA12000003</t>
  </si>
  <si>
    <t>DIAC Chilled Water Project for Data Center</t>
  </si>
  <si>
    <t>Approp. - $1,121 - NAVFAC awarded the design contract 30 Jan 2013.  Preliminary estimates indicate project costs exceed programmed amounts.  DIA initiated reprogramming actions.</t>
  </si>
  <si>
    <t>DIAC Cooling Tower for Data Center</t>
  </si>
  <si>
    <t>Approp. - $941 - NAVFAC awarded the design contract 30 Jan 2013.  Preliminary estimates indicate project costs exceed programmed amounts. DIA initiated reprogramming actions.</t>
  </si>
  <si>
    <t>ECIP 120001</t>
  </si>
  <si>
    <t>Chiller Plant Operation</t>
  </si>
  <si>
    <t>Honeywell</t>
  </si>
  <si>
    <t>Approp. - $1,200 - Project awarded August 2013.  Kickoff meeting held 5 September 2013.  All VFDs and field component sensors (flows, temperatures) have been installed.  Optimization controls programming and graphics updates to be completed by January 2015.  Commissioning (40 hours) will take place starting late February 2015.  Training will be video-recorded per contract modification.</t>
  </si>
  <si>
    <t>DIA12000005</t>
  </si>
  <si>
    <t>Construction of Remote Delivery Facility (RDF) Meeting SCIF Standards</t>
  </si>
  <si>
    <t>Heard Construction</t>
  </si>
  <si>
    <t>Approp. - $10,758; CAT I Reimbursable acceptance received on 17 Dec 2012.  In Jun 2013 notification of scope reduction signed IAW Title 10USC2853.  $4.7M returned to DIA in May 2013.  Major construction activities last month were the floor slab placement, installation of roofing system, and exterior metal panels, and layout for interior partitions and MEP trim out.  Once roof system is completed and exterior doors are installed (expected in mid-December), the facility will move to a "weathered in" condition and interior construction can move forward at a more rapid pace.  Majority of final non-MILCON fitout work is now under contract; only about $160K of IT related work is not under contract as yet.  Majority of increase in contract amount is due to unforeseen site conditions and extreme weather at key points in the construction schedule.</t>
  </si>
  <si>
    <t>DIA10-001</t>
  </si>
  <si>
    <t>FOB-K Renovation of Two Buildings to Include Administrative and SCIF Spaces</t>
  </si>
  <si>
    <t>SEONG BO Construction Co, Ltd.</t>
  </si>
  <si>
    <t>Reprogramming action completed and MIPR HHM402-2-0273 (for FY10 $690K) added to the current contract obligation.  Contract awarded and Notice to Proceed (NTP) issued 09 April 2012.  Final inspection scheduled October 2013.  Base contract completed 17 October 2013.  DD Form 1354 completed. Project in process of closeout.</t>
  </si>
  <si>
    <t>P&amp;D for DIAC Parking Garage Replacement</t>
  </si>
  <si>
    <t>Planning and Design (P&amp;D) Directive forwarded to NAVFAC end of May.  $416K (CORRECTED AMOUNT) obligated as CAT I. Contract awarded on 23 September 2014.</t>
  </si>
  <si>
    <t>P&amp;D for DIAC Chilled Water Project for Data Center</t>
  </si>
  <si>
    <t>Planning and Design (P&amp;D) Directive forwarded to NAVFAC.  Funds sent to NAVFAC.  Design Contract awarded on 30 January 2013.  35% design completed.</t>
  </si>
  <si>
    <t>P&amp;D for DIAC Cooling Tower for Data Center</t>
  </si>
  <si>
    <t>P&amp;D for UPS for Data Center Installation</t>
  </si>
  <si>
    <t>Planning and Design (P&amp;D) Directive forwarded to NAVFAC.  Funds sent to NAVFAC.  Design Contract awarded on 30 January 2013.  100% design completed.</t>
  </si>
  <si>
    <t>P&amp;D for Construction of JUIAF RDF</t>
  </si>
  <si>
    <t>$1,195 obligated as CAT I acceptance.  Design complete.</t>
  </si>
  <si>
    <t>GERMANY</t>
  </si>
  <si>
    <t>13DISA01</t>
  </si>
  <si>
    <t>DISA Europe Facility Upgrae</t>
  </si>
  <si>
    <t>PA: $2.224M.  Awaiting USACE to schedule Design Kick Off Meeting.</t>
  </si>
  <si>
    <t>USA</t>
  </si>
  <si>
    <t>VDYDS97032</t>
  </si>
  <si>
    <t>Construction New New DISA CONUS Facility Scott AFB</t>
  </si>
  <si>
    <t>River Sity Corporation, LLC</t>
  </si>
  <si>
    <t>W912QR-13-0032</t>
  </si>
  <si>
    <t>PA: $77.515M. Three (3) separate contracts: Soil Remediation $1.34M completed Feb 14; Construction $66M and Demolition of Bldg 3189 - TBD.</t>
  </si>
  <si>
    <t>14DISA01</t>
  </si>
  <si>
    <t>DISA Pacific Facility Upgrade</t>
  </si>
  <si>
    <t>PA:  $2.615M. NAVFAC preparing RFP for Design.</t>
  </si>
  <si>
    <t>DISA Europe Facility Upgrades</t>
  </si>
  <si>
    <t>Construct New DISA Facility Scott AFB</t>
  </si>
  <si>
    <t>DESC0704</t>
  </si>
  <si>
    <t>Replace Fuel Storage Facilities INC #1 - NAV SUP Fleet Logistics Center, Point Loma San Diego</t>
  </si>
  <si>
    <t>Nova Group Inc. - Underground Construction Company - AJV</t>
  </si>
  <si>
    <t>N62473-08-C-7501</t>
  </si>
  <si>
    <t>Replace Fuel Storage Facilities INCR#2 (of 4 Increments) - NAV SUP Fleet Logistics Center, Point Loma San Diego</t>
  </si>
  <si>
    <t>DESC0908</t>
  </si>
  <si>
    <t>Replace Jet Fuel Storage Complex - Jacksonville ANG</t>
  </si>
  <si>
    <t>Reliable Contracting Group</t>
  </si>
  <si>
    <t>W912EP-10-C-0023</t>
  </si>
  <si>
    <t>DESC0907</t>
  </si>
  <si>
    <t>Hydrant Fuel System - Osan AB</t>
  </si>
  <si>
    <t>Namwha Construction Co.</t>
  </si>
  <si>
    <t>W912UM-10-C-0013</t>
  </si>
  <si>
    <t>Replace Fuel Storage Facilities incr#3 (of 4 Increments) - Pt. Loma</t>
  </si>
  <si>
    <t>DDCX0802</t>
  </si>
  <si>
    <t>Replace Headquarters Facility - New Cumberland</t>
  </si>
  <si>
    <t>Walsh Construction</t>
  </si>
  <si>
    <t>W912DR-12-C-011</t>
  </si>
  <si>
    <t>DESC0909</t>
  </si>
  <si>
    <t>Replace Fuel Pier - Craney Island</t>
  </si>
  <si>
    <t>Mclean Contracting Company</t>
  </si>
  <si>
    <t>N40085-11-C-0001</t>
  </si>
  <si>
    <t>Rescinded by OSD 23 Mar 12</t>
  </si>
  <si>
    <t>DESC0503</t>
  </si>
  <si>
    <t>Hydrant Fuel System - Misawa AB</t>
  </si>
  <si>
    <t>Tokyo Construction Co., Ltd.</t>
  </si>
  <si>
    <t>W912HV-12-C-0013</t>
  </si>
  <si>
    <t>DESC0905</t>
  </si>
  <si>
    <t>Replace Hydrant Fuel System - RAF Mildenhall</t>
  </si>
  <si>
    <t>Spiecapag</t>
  </si>
  <si>
    <t>DEUSFMIL/13232</t>
  </si>
  <si>
    <t>DESC1103</t>
  </si>
  <si>
    <t>Replace Hydrant Fuel System - Davis Montham AFB</t>
  </si>
  <si>
    <t>Nova Group Inc.</t>
  </si>
  <si>
    <t>W912PL-12-C-0029</t>
  </si>
  <si>
    <t>DESC1205</t>
  </si>
  <si>
    <t>Replace Fuel Facilities - San Clemente Is.</t>
  </si>
  <si>
    <t>N62473-13-C-4213</t>
  </si>
  <si>
    <t>FY09 Germersheim</t>
  </si>
  <si>
    <t>2853 Reprogramming</t>
  </si>
  <si>
    <t>Replace Fuel Storage Facilities INCR#4  (of 4 Increments) - Pt. Loma</t>
  </si>
  <si>
    <t>N62473-08C-7501</t>
  </si>
  <si>
    <t>DDCX1102</t>
  </si>
  <si>
    <t>Public Safety Facility - Tracy</t>
  </si>
  <si>
    <t>MASCON, INC</t>
  </si>
  <si>
    <t>W91238-12-C-0021</t>
  </si>
  <si>
    <t>DESI1101</t>
  </si>
  <si>
    <t>Alter Warehouse Space - JB PH Hickam</t>
  </si>
  <si>
    <t xml:space="preserve">GSI-ASI JV, LLC </t>
  </si>
  <si>
    <t>N62478-11-D-4042/0004</t>
  </si>
  <si>
    <t>DESC1102</t>
  </si>
  <si>
    <t>Upgrade Hydrant Fuel System - Westover ARB</t>
  </si>
  <si>
    <t>W912WJ-13-C-0004</t>
  </si>
  <si>
    <t>FY09 Hill, Hunter &amp; Germersheim</t>
  </si>
  <si>
    <t>DSCC1201</t>
  </si>
  <si>
    <t>Security Enhancements - Columbus</t>
  </si>
  <si>
    <t>Pinnacle Construction Development Group</t>
  </si>
  <si>
    <t>W912QR-12-C-0031</t>
  </si>
  <si>
    <t>DDCX1203</t>
  </si>
  <si>
    <t>Upgrade Access Control Points - New Cumberland</t>
  </si>
  <si>
    <t>The Matthews Group</t>
  </si>
  <si>
    <t>W912DR-13-C-0054</t>
  </si>
  <si>
    <t>DDCX1202</t>
  </si>
  <si>
    <t>Replace General Purpose Warehouse - New Cumberland</t>
  </si>
  <si>
    <t>Corothers Construction Inc.</t>
  </si>
  <si>
    <t>W912DR-14-C-0005</t>
  </si>
  <si>
    <t>FY 10 Duluth, FY11 Osan</t>
  </si>
  <si>
    <t>DSCP1201</t>
  </si>
  <si>
    <t>Upgrade HVAC System - Philadelphia</t>
  </si>
  <si>
    <t>WU &amp; Associates, Inc.</t>
  </si>
  <si>
    <t>N40085-10-D-9451</t>
  </si>
  <si>
    <t>DESC1101</t>
  </si>
  <si>
    <t>Replace Fuel Storage Facility - Charleston AFB</t>
  </si>
  <si>
    <t>MEB General Contractors Inc.</t>
  </si>
  <si>
    <t>N694501-12-C-1757</t>
  </si>
  <si>
    <t>FY10 Pt Loma, FY12 JB PH-Hickam &amp; Barksdale</t>
  </si>
  <si>
    <t>DESC12S1</t>
  </si>
  <si>
    <t>Replace Hydrant Fuel System - Camp Dawson</t>
  </si>
  <si>
    <t>Kinley Construction Company</t>
  </si>
  <si>
    <t>W9128F-10D-0052</t>
  </si>
  <si>
    <t>DESC13S4</t>
  </si>
  <si>
    <t>Replace Truck Unload Facility - Yuma</t>
  </si>
  <si>
    <t>Richard Brady &amp; Associates, Inc.</t>
  </si>
  <si>
    <t>N62473-13-C-4612</t>
  </si>
  <si>
    <t>FY12 Eielson</t>
  </si>
  <si>
    <t>DRMS12U2</t>
  </si>
  <si>
    <t>Warehouse 6 Distribution - Tracy</t>
  </si>
  <si>
    <t>W91238-10-D0036</t>
  </si>
  <si>
    <t>DESC1304</t>
  </si>
  <si>
    <t>Replace Fuel Storage - Edwards AFB</t>
  </si>
  <si>
    <t>W912PL-13-C-0012</t>
  </si>
  <si>
    <t>DESC 1306</t>
  </si>
  <si>
    <t>Replace Fuel Pier - Pt Loma</t>
  </si>
  <si>
    <t>Nova Shimmick Joint Venture</t>
  </si>
  <si>
    <t>N62473-13-C-4215</t>
  </si>
  <si>
    <t>DESC1305</t>
  </si>
  <si>
    <t>Replace Truck Off-Load Facility - Dover AFB</t>
  </si>
  <si>
    <t>Reliable Contracting Group, LLC</t>
  </si>
  <si>
    <t>W9128F-09-R-0083</t>
  </si>
  <si>
    <t>DESC1391</t>
  </si>
  <si>
    <t>Construct Fuel Storage Facility - Hurlburt AFB</t>
  </si>
  <si>
    <t>W91278-13-C1001</t>
  </si>
  <si>
    <t>DESC1203</t>
  </si>
  <si>
    <t>Replace Fuel Pier - GTMO</t>
  </si>
  <si>
    <t>URS Group</t>
  </si>
  <si>
    <t>N62742-09-D-1174</t>
  </si>
  <si>
    <t>DESC13S3</t>
  </si>
  <si>
    <t>Replace Truck Loading Facility - GTMO</t>
  </si>
  <si>
    <t>N69450-13-C1260</t>
  </si>
  <si>
    <t>DESC1303</t>
  </si>
  <si>
    <t>Upgrade Fuel Pipeline - Andersen AFB</t>
  </si>
  <si>
    <t>Nova Underground Joint Venture</t>
  </si>
  <si>
    <t>N40192-14-C-1300</t>
  </si>
  <si>
    <t>DESC1390</t>
  </si>
  <si>
    <t>Upgrade Pumphouse - Barksdale AFB</t>
  </si>
  <si>
    <t>Environmental Management Resources</t>
  </si>
  <si>
    <t>N69450-10-D-0787</t>
  </si>
  <si>
    <t>DESC13S1</t>
  </si>
  <si>
    <t>Replace Transfer Fuel Line to Pump House #2 - Seymour Johnson</t>
  </si>
  <si>
    <t>Shaw Environmental &amp; Infrastructure, Inc.</t>
  </si>
  <si>
    <t>W9128F-10-D-0073</t>
  </si>
  <si>
    <t>DDCX1301</t>
  </si>
  <si>
    <t>Replace Communications Building - New Cumberland</t>
  </si>
  <si>
    <t>Orocon - Carothers JV2</t>
  </si>
  <si>
    <t>W912DR-14-C-0035</t>
  </si>
  <si>
    <t>DDCX1303</t>
  </si>
  <si>
    <t>Replace Sewage Treatment Plant - New Cumberland</t>
  </si>
  <si>
    <t>Johnston Construction Company</t>
  </si>
  <si>
    <t>W912DR-14-C-0029</t>
  </si>
  <si>
    <t>FY10 Pt Loma, GTMO &amp; Souda Bay; FY11 Pt Loma</t>
  </si>
  <si>
    <t>DESC14U1</t>
  </si>
  <si>
    <t>Upgrades to Fuel Pier for Fire Protection - Pt Loma</t>
  </si>
  <si>
    <t>CB&amp;I Federal Services LLC</t>
  </si>
  <si>
    <t>N62583-09-D-0130               TO-027</t>
  </si>
  <si>
    <t>DDCX1404</t>
  </si>
  <si>
    <t>General Purpose Warehouse - Tracy</t>
  </si>
  <si>
    <t>Gilbane Federal</t>
  </si>
  <si>
    <t>W91238-14-C-0049</t>
  </si>
  <si>
    <t>DESC11U2</t>
  </si>
  <si>
    <t>Replace Ground Vehicle Fueling Facility - Panama City</t>
  </si>
  <si>
    <t>N62583-09-D-0129</t>
  </si>
  <si>
    <t>DESC1402</t>
  </si>
  <si>
    <t>Replace Fuel Pipeline - Jacksonville</t>
  </si>
  <si>
    <t>Industrial Power Systems</t>
  </si>
  <si>
    <t>N69450-14-C-1255</t>
  </si>
  <si>
    <t>DESC1504</t>
  </si>
  <si>
    <t>Upgrade Fuel Island - Hunter AAF</t>
  </si>
  <si>
    <t>Nova Group Inc. Underground Construction</t>
  </si>
  <si>
    <t>W912HN-14-C-0001</t>
  </si>
  <si>
    <t>DESC14S2</t>
  </si>
  <si>
    <t>Replace Ground Vehicle Fueling Facility - Moody AFB</t>
  </si>
  <si>
    <t>Pond Constructors Inc.</t>
  </si>
  <si>
    <t>W9128F-14-D-0051</t>
  </si>
  <si>
    <t>Additional Funds from FY12 Eielson</t>
  </si>
  <si>
    <t>Replace Ground Vehicle Fueling Facility - Atsugi</t>
  </si>
  <si>
    <t>Ichibo Co. Ltd</t>
  </si>
  <si>
    <t>W912HV-14-C-0002</t>
  </si>
  <si>
    <t>DESC1501</t>
  </si>
  <si>
    <t>Replace Fuel Distribution Components, JB McGuire Dix Lakehurst</t>
  </si>
  <si>
    <t>Eastern Construction &amp; Electric</t>
  </si>
  <si>
    <t>W912DS-14-C-0030</t>
  </si>
  <si>
    <t>DESC1107</t>
  </si>
  <si>
    <t>Replace Fuel Pipeline - Minot AFB</t>
  </si>
  <si>
    <t>W9128F-14-C-0013</t>
  </si>
  <si>
    <t>DESC1561</t>
  </si>
  <si>
    <t>Replace Refueler Parking, Altus AFB</t>
  </si>
  <si>
    <t>Rockford Corporation</t>
  </si>
  <si>
    <t>W9128F-10-D-0050</t>
  </si>
  <si>
    <t>DESC1502</t>
  </si>
  <si>
    <t>Replace Fuel Distribution Facilities, Tinker AFB</t>
  </si>
  <si>
    <t>W912BV-15-C-0070</t>
  </si>
  <si>
    <t>DESC1405</t>
  </si>
  <si>
    <t>Replace Fuel Pier Breakwater, Whidbey Island</t>
  </si>
  <si>
    <t>Manson Construction Co.</t>
  </si>
  <si>
    <t>N44255-14-D-9004</t>
  </si>
  <si>
    <t>For design of projects from 2009 to 2013</t>
  </si>
  <si>
    <t>For minor construction projects from 2009 to 2010</t>
  </si>
  <si>
    <t>For design of projects from 2010 to 2015</t>
  </si>
  <si>
    <t>For minor construction projects from 2010 to 2014</t>
  </si>
  <si>
    <t>For design of projects from 2012 to 2016</t>
  </si>
  <si>
    <t>For minor construction projects from 2011 to 2014</t>
  </si>
  <si>
    <t>For design of project from 2012 to 2016</t>
  </si>
  <si>
    <t>For minor construction projects from 2012 to 2014</t>
  </si>
  <si>
    <t>For design of project from 2014 to 2017</t>
  </si>
  <si>
    <t>DSO701</t>
  </si>
  <si>
    <t>Replace Ft Knox High School</t>
  </si>
  <si>
    <t>BartonMarlow Company</t>
  </si>
  <si>
    <t>W912QR-07-C-0059 / 2593359</t>
  </si>
  <si>
    <t>EUR826708</t>
  </si>
  <si>
    <t>FY10 DoDDS EUR826708 Kaiserslautern High School</t>
  </si>
  <si>
    <t>W912GB-12-C-0008 / 17387653</t>
  </si>
  <si>
    <t>AM 856 07</t>
  </si>
  <si>
    <t xml:space="preserve">New Elementary School </t>
  </si>
  <si>
    <t>Sauer, Inc. d/b/a Sauer Southeast</t>
  </si>
  <si>
    <t>W91278-07-D-0030 / 16648126</t>
  </si>
  <si>
    <t>EUR 8197 02</t>
  </si>
  <si>
    <t xml:space="preserve">Multi-Purpose Room, Bus Area &amp; Sports Fields  (Kaiserslautern Complex)    </t>
  </si>
  <si>
    <t>W912GB-08-C-0046 / 14328568</t>
  </si>
  <si>
    <t>EUR 8320 03</t>
  </si>
  <si>
    <t>Replace School (Boblingen ES)</t>
  </si>
  <si>
    <t>Staatliches Hochbauamt Reutlingen</t>
  </si>
  <si>
    <t>W912GB-10-C-0014 / 17287571</t>
  </si>
  <si>
    <t>W912GB-10-C-0014 / 36343223</t>
  </si>
  <si>
    <t>W912GB-10-C-0014 / 40873377</t>
  </si>
  <si>
    <t>EUR 8318 09</t>
  </si>
  <si>
    <t>Replace School (SHAPE ES)</t>
  </si>
  <si>
    <t>Besix SA</t>
  </si>
  <si>
    <t>W912GB-12-C-0001 / 18238110</t>
  </si>
  <si>
    <t>Wayss &amp; Freytag Ingenieurbal</t>
  </si>
  <si>
    <t>W912GB-11-D-0035 / 36147376</t>
  </si>
  <si>
    <t>EUR 8268 02</t>
  </si>
  <si>
    <t>Replace School ( Boblingen HS)</t>
  </si>
  <si>
    <t>W912GB-10-C-0015 / 24348244</t>
  </si>
  <si>
    <t>W912GB-10-C-0015 / 40873376</t>
  </si>
  <si>
    <t>W912GB-10-C-0015 / 43326728</t>
  </si>
  <si>
    <t>AM2455205</t>
  </si>
  <si>
    <t>Construct Addition and Renovate West Point MS</t>
  </si>
  <si>
    <t>Bernard Associates</t>
  </si>
  <si>
    <t>W912DS-12-C-0001 / 25312318</t>
  </si>
  <si>
    <t>D9124-1</t>
  </si>
  <si>
    <t>Replace Schools (SHAPE MS/HS)</t>
  </si>
  <si>
    <t>W912GB-12-C-0001 / 18238151</t>
  </si>
  <si>
    <t>W912GB-11-D-0035 / 36069514</t>
  </si>
  <si>
    <t>association besix-cmc jv</t>
  </si>
  <si>
    <t>W912GB-12-C-0013 / 33888490</t>
  </si>
  <si>
    <t>AM8193 01</t>
  </si>
  <si>
    <t>Replace Elementary School (Antilles ES)</t>
  </si>
  <si>
    <t>W912EP-12-C-0015 / 21176983</t>
  </si>
  <si>
    <t>AM2455206</t>
  </si>
  <si>
    <t>Replace/Consolidate Elementary Schools</t>
  </si>
  <si>
    <t>Homeland Contracting Corp.</t>
  </si>
  <si>
    <t>N4008012C0007</t>
  </si>
  <si>
    <t>AM100801</t>
  </si>
  <si>
    <t>Replace Elementary School (Murray ES)</t>
  </si>
  <si>
    <t>W912HN-10-D-0046 / 21121826</t>
  </si>
  <si>
    <t>AMD02051</t>
  </si>
  <si>
    <t>Replace Elementary School ( McNair ES)</t>
  </si>
  <si>
    <t>W912HN-10-D-0046 / 21121890</t>
  </si>
  <si>
    <t>PA00019</t>
  </si>
  <si>
    <t>OTH PA00019 Replace Temp Classroom Bldg, JK Mendel ES, Yokota AB</t>
  </si>
  <si>
    <t>Hibiya Engineering, Ltd.</t>
  </si>
  <si>
    <t>W912HV-13-C-0002 / 29312081</t>
  </si>
  <si>
    <t>EU00053</t>
  </si>
  <si>
    <t>Replace Elementary/Middle School (Ansbach EMS)</t>
  </si>
  <si>
    <t>W912GB-11-C-0025 / 42039612</t>
  </si>
  <si>
    <t>W912GB-11-C-0025 / 27244046</t>
  </si>
  <si>
    <t>PA00020</t>
  </si>
  <si>
    <t>Replace Elementary School (Osan ES)</t>
  </si>
  <si>
    <t>W912UM-13-C-0031 / 32048435</t>
  </si>
  <si>
    <t>AM00023</t>
  </si>
  <si>
    <t>Replace McBride Elementary School</t>
  </si>
  <si>
    <t>W912HN-10-D-0044 / 27629446</t>
  </si>
  <si>
    <t>W912HN-10-D-0044 / 42130927</t>
  </si>
  <si>
    <t>AM00027</t>
  </si>
  <si>
    <t>Replace Hanscom Middle School</t>
  </si>
  <si>
    <t>J&amp;J Contractors &amp; Engineers, Inc.</t>
  </si>
  <si>
    <t>W912WJ-14-C-0007 / 27163388</t>
  </si>
  <si>
    <t>AM00028</t>
  </si>
  <si>
    <t>Replace Barkley Elementary School</t>
  </si>
  <si>
    <t>SBH Services &amp; CORE Construction JV II, of Gallatin, Tennessee</t>
  </si>
  <si>
    <t>W912QR-14-C-0001 / 33717591</t>
  </si>
  <si>
    <t>AM00026</t>
  </si>
  <si>
    <t>Replace Kingsolver/Pierce School</t>
  </si>
  <si>
    <t>AWA Wilson JV</t>
  </si>
  <si>
    <t>W912QR-14-C-0010 / 26828267</t>
  </si>
  <si>
    <t>EU00043</t>
  </si>
  <si>
    <t>Replace Wiesbaden High School</t>
  </si>
  <si>
    <t>W912GB-12-C-0007 / 33867035</t>
  </si>
  <si>
    <t>W912GB-12-C-0007 / 33867015</t>
  </si>
  <si>
    <t>W912GB-12-C-0007 / 33866995</t>
  </si>
  <si>
    <t>AM00025</t>
  </si>
  <si>
    <t>Replace Delalio Elementary School</t>
  </si>
  <si>
    <t xml:space="preserve">United Builders Group/Sundt </t>
  </si>
  <si>
    <t>N4008514C8409</t>
  </si>
  <si>
    <t>The occupancy date 1 Jun 16 is for the BOD of the school. This is the completion of Phase 1 of the project. The school can be occupied at this time. The 20 May 17 date is the completion of Phase 2, which includes demo of the old school, construction of the bus loop, parking lot, and misc sitework items in the footprint of the school. The entire contract will be completed in May 17.</t>
  </si>
  <si>
    <t>PA00033</t>
  </si>
  <si>
    <t>Replace Bob Hope &amp; Amelia Earhart Elementary School</t>
  </si>
  <si>
    <t>TOA Gilbane JV</t>
  </si>
  <si>
    <t>W912HV-14-C-0004/32154717</t>
  </si>
  <si>
    <t xml:space="preserve">W912HV-14-C-0004 / 44853644
</t>
  </si>
  <si>
    <t>W912HV-14-C-0004 / 44853642</t>
  </si>
  <si>
    <t xml:space="preserve">W912HV-14-C-0004 / 44853645
</t>
  </si>
  <si>
    <t>EU00062</t>
  </si>
  <si>
    <t>Netzaberg Middle School Addition</t>
  </si>
  <si>
    <t>Bauamnt Amberg-Sulzbach</t>
  </si>
  <si>
    <t>W912GB-11-C-0022/44939183</t>
  </si>
  <si>
    <t>W912GB-11-C-0022/27240065</t>
  </si>
  <si>
    <t>AM00024</t>
  </si>
  <si>
    <t>Faith Middle School Addition</t>
  </si>
  <si>
    <t>Team Construction LLC A
JV of Mil Fed/WT</t>
  </si>
  <si>
    <t>W912HN-10-D-0068/30272172</t>
  </si>
  <si>
    <t>AM00040</t>
  </si>
  <si>
    <t>Replace Marshall Elementary School</t>
  </si>
  <si>
    <t>Walsh Federal JV</t>
  </si>
  <si>
    <t>W912QR-14-C-0025/33717848</t>
  </si>
  <si>
    <t>AM00038</t>
  </si>
  <si>
    <t>Diamond Elementary School Replacement</t>
  </si>
  <si>
    <t>Archer Western Contractors LLC</t>
  </si>
  <si>
    <t>W91278-11-D-0073/34282229</t>
  </si>
  <si>
    <t>PA00018</t>
  </si>
  <si>
    <t>Daegu Middle/High School Replacement</t>
  </si>
  <si>
    <t>eTEC Engr. &amp; Const. Ltd</t>
  </si>
  <si>
    <t>W912UM-14-C-0027/35411026</t>
  </si>
  <si>
    <t>PA00030</t>
  </si>
  <si>
    <t>Replace Zukeran Elementary School</t>
  </si>
  <si>
    <t>Obayashi Corporation</t>
  </si>
  <si>
    <t>W912HV-14-C-0015/25756668</t>
  </si>
  <si>
    <t>AM00050</t>
  </si>
  <si>
    <t>White Elementary School Replacement</t>
  </si>
  <si>
    <t>Carothers Construction Inc</t>
  </si>
  <si>
    <t>W91278-12-D-0037/30329012</t>
  </si>
  <si>
    <t>AM00034</t>
  </si>
  <si>
    <t>Replace Fort Campbell High School</t>
  </si>
  <si>
    <t>Walsh Group Ventures</t>
  </si>
  <si>
    <t>W912QR-15-C-0001</t>
  </si>
  <si>
    <t>AM00031</t>
  </si>
  <si>
    <t>Pope Holbrook Elementary School</t>
  </si>
  <si>
    <t>SAUER Incorporated</t>
  </si>
  <si>
    <t>W91278-12-D-0039</t>
  </si>
  <si>
    <t>Design Efforts FY09 RCI MILCON projects</t>
  </si>
  <si>
    <t>RCI-Residential Communities Initiative</t>
  </si>
  <si>
    <t>Design efforts for FY 08/09/ 10/11/12 MILCON projects</t>
  </si>
  <si>
    <t>Design efforts for FY 09/10/ 11/12/13 MILCON projects</t>
  </si>
  <si>
    <t>Design efforts for FY 10/11/ 12/13 MILCON projects</t>
  </si>
  <si>
    <t>Reflects Sequestration Reduction</t>
  </si>
  <si>
    <t>Design efforts for FY 11/12/ 13 MILCON projects</t>
  </si>
  <si>
    <t>Design efforts for FY 11/12/13 MILCON projects</t>
  </si>
  <si>
    <t>Design efforts for FY 12/13 MILCON projects</t>
  </si>
  <si>
    <t>Design efforts for FY 13/14/15/16 MILCON projects</t>
  </si>
  <si>
    <t>Design efforts for FY 14/15/16/17 MILCON projects</t>
  </si>
  <si>
    <t>Unspecified Minor Construction for projects &lt; $2.M</t>
  </si>
  <si>
    <t xml:space="preserve">$4K for lost claim settlement, FY88 Multi-Purpose Room, Spangdahlem High School, </t>
  </si>
  <si>
    <t>P646</t>
  </si>
  <si>
    <t>DSS Headquarters Addition</t>
  </si>
  <si>
    <t>[Solicitation/Advertise Date: Phase I - 21-Sep-2012 Phase II - 20-Dec-2012]</t>
  </si>
  <si>
    <t>P659</t>
  </si>
  <si>
    <t>Defense Access Road Improvements-Telegraph Rd</t>
  </si>
  <si>
    <t>Shirley Contracting Company, LLC</t>
  </si>
  <si>
    <t>This project is being managed and funded via FHWA. [Solicitation/Advertise Date: Phase I - 22-Jan-2013 Phase II - 04-Apr-2013]</t>
  </si>
  <si>
    <t>European Phased Adaptive Approach, 
Phase I Radar Site</t>
  </si>
  <si>
    <t>EMTA INSAAT TAAHUT VE TICARET A.S.</t>
  </si>
  <si>
    <t>W912GB-09-D-0069</t>
  </si>
  <si>
    <t>Readiness &amp; Control (R&amp;C) Facility Redundant Chilled Water Distribution Piping</t>
  </si>
  <si>
    <t>Marsh Creek, LLC</t>
  </si>
  <si>
    <t>W911KB-10-D-0004</t>
  </si>
  <si>
    <t>Missile Test Vehicle Storage Facility</t>
  </si>
  <si>
    <t>Arctic Slope Regional Corporation (ASRC)</t>
  </si>
  <si>
    <t>W912DY-14-D-0042-0001</t>
  </si>
  <si>
    <t>Aegis BMD Facility Expansion</t>
  </si>
  <si>
    <t>N40080-10D-0490</t>
  </si>
  <si>
    <t>P&amp;D Funds</t>
  </si>
  <si>
    <t xml:space="preserve">Aegis Ashore Missile Defense Test Complex </t>
  </si>
  <si>
    <t>TOMCO CORP.</t>
  </si>
  <si>
    <t>N62478-10-D-4024</t>
  </si>
  <si>
    <t>Clearing and Grubbing Only</t>
  </si>
  <si>
    <t>URS GROUP, INC</t>
  </si>
  <si>
    <t>GMAC Construction - awaiting Interim 1354</t>
  </si>
  <si>
    <t>Von Braun Complex Phase IV</t>
  </si>
  <si>
    <t>Universal Construction Co., Inc. d/b/a Turner Universal</t>
  </si>
  <si>
    <t>W91278-12-C-0017</t>
  </si>
  <si>
    <t>In-Flight Interceptor Data Terminal Complex</t>
  </si>
  <si>
    <t xml:space="preserve">Black Horse Group, LLC </t>
  </si>
  <si>
    <t>W912DS-09-D-0004</t>
  </si>
  <si>
    <t>Awaiting  Interim 1354</t>
  </si>
  <si>
    <t>Aegis Ashore Missile Defense System Complex, Incr #1</t>
  </si>
  <si>
    <t xml:space="preserve">Kellogg Brown &amp; Root Services, Inc, </t>
  </si>
  <si>
    <t>W912GB-13-R-0003</t>
  </si>
  <si>
    <t>Aegis Ashore Missile Defense System Complex, Incr #2</t>
  </si>
  <si>
    <t>BMDS Upgrade Early Warning Radar (UEWR)</t>
  </si>
  <si>
    <t>Alutiiq General Contractor, LLC</t>
  </si>
  <si>
    <t>W911KB-14-C-0011</t>
  </si>
  <si>
    <t>648</t>
  </si>
  <si>
    <t>AN/TPY-2 Radar Site</t>
  </si>
  <si>
    <t>MIRAIT.T-ACTY J.V.</t>
  </si>
  <si>
    <t>W912HV-14-D-0005</t>
  </si>
  <si>
    <t>Mechanical-Electrical Building (MEB) Missile Field 1 (MF1)</t>
  </si>
  <si>
    <t>W911KB-14-R-0008</t>
  </si>
  <si>
    <t>Construction suspended for Winter; Awaiting  Interim 1354</t>
  </si>
  <si>
    <t xml:space="preserve">Design MDA 609 - Aegis-BMD Facility Expansion,  Dahlgren, VA.  </t>
  </si>
  <si>
    <t xml:space="preserve">Completed RFP for design-build (D-B) project.  </t>
  </si>
  <si>
    <t>Design MDA FY10-FY13 MILCON Projects</t>
  </si>
  <si>
    <t>Supports design of the Aegis Ashore Test Complex, East Coast Comm site, Aegis Ashore Romania site, UEWR Modifications at Clear AFS, AK and completes RFP for D-B Von Braun Complex, Phase IV.</t>
  </si>
  <si>
    <t>Design MDA FY12-13 MILCON Projects</t>
  </si>
  <si>
    <t>Supports design of the Aegis Ashore Romania site, East Coast Comm site, UEWR Modifications at Clear AFS, AK, and EUCOM Radar site.  Includes $5,700,000 reprogrammed from MILCON.</t>
  </si>
  <si>
    <t>Design MDA FY15-16 MILCON Projects</t>
  </si>
  <si>
    <t>Funds tranferred from DHA in April 2014; supports design of the Aegis Ashore Poland site</t>
  </si>
  <si>
    <t>Design MDA FY13-14 MILCON Projects</t>
  </si>
  <si>
    <t xml:space="preserve">Supports design of the Aegis Ashore Romania site, East Coast Comm site, and the UEWR Modifications at Clear AFS, AK . </t>
  </si>
  <si>
    <t xml:space="preserve">Supports design of the East Coast Comm site, UEWR Modifications at Clear AFS, AK, AN/TPY-2 Radar Site, PACOM, and RFP development for Mechanical-Electrical Building, MF1, Fort Greely, AK. </t>
  </si>
  <si>
    <t>Design MDA FY14-16 MILCON Projects</t>
  </si>
  <si>
    <t xml:space="preserve">Supports design of the East Coast Comm site, AN/TPY-2 Radar Site, PACOM, Storage Facility, Meck Island, Aegis Ashore Poland site, and RFP development for Mechanical-Electrical Building, MF1, Fort Greely, AK. </t>
  </si>
  <si>
    <t xml:space="preserve">Used for accomplishing urgent unforeseen construction projects in FY12/13 </t>
  </si>
  <si>
    <t>Obligated funds support the EUCOM Radar Site. EUCOM work which resumed on 6 May 2013.  Additional obligation of funds supports the Readiness &amp; Control (R&amp;C) Facility Redundant Chilled Water Distribution Piping project at Fort Greely, AK</t>
  </si>
  <si>
    <t>Used for accomplishing urgent unforeseen construction projects in FY13/14</t>
  </si>
  <si>
    <t>Supports the R&amp;C Piping project at Fort Greely, AK and the Storage Facility, Meck Island.  $1.186M transferred to DHA in April 2014 for swap of FY11 P&amp;D funds. $205K returned to OSD in Sep 2014.</t>
  </si>
  <si>
    <t>Used for accomplishing urgent unforeseen construction projects in FY14/15</t>
  </si>
  <si>
    <t xml:space="preserve">Supports the Storage Facility, Meck Island project. </t>
  </si>
  <si>
    <t>M00146136</t>
  </si>
  <si>
    <t>BACHELOR ENLISTED QUARTERS</t>
  </si>
  <si>
    <t>KISAQ-RQ 8A 2 JV</t>
  </si>
  <si>
    <t>N4008511C4026 AWD</t>
  </si>
  <si>
    <t>M00146148</t>
  </si>
  <si>
    <t>MISSILE MAGAZINE</t>
  </si>
  <si>
    <t>SAUER, INC.</t>
  </si>
  <si>
    <t>N4008511C4010 P00003</t>
  </si>
  <si>
    <t>M00146164</t>
  </si>
  <si>
    <t>MARINER'S BAY LAND ACQUISITION BOGUE</t>
  </si>
  <si>
    <t>NAVY STANDARD DOCUMENT</t>
  </si>
  <si>
    <t>N4008509RP00103</t>
  </si>
  <si>
    <t>M00146176</t>
  </si>
  <si>
    <t>STATION INFRASTRUCTURE UPGRADES</t>
  </si>
  <si>
    <t>QUADRANT CONSTRUCTION, INC</t>
  </si>
  <si>
    <t>N4008510D0261 0003</t>
  </si>
  <si>
    <t>M00243400</t>
  </si>
  <si>
    <t>MARINE CORPS ENERGY INITIATIVE</t>
  </si>
  <si>
    <t>DYNALECTRIC COMPANY INC</t>
  </si>
  <si>
    <t>N6247310D5480 0012</t>
  </si>
  <si>
    <t>M00264541</t>
  </si>
  <si>
    <t>ADDITION, MCU RESEARCH CENTER</t>
  </si>
  <si>
    <t>CDM SMITH/COAKLEY WILLIAMS, JV</t>
  </si>
  <si>
    <t>N4008012C0006 AWD</t>
  </si>
  <si>
    <t>Sequestration Reprogramming</t>
  </si>
  <si>
    <t>M00264566</t>
  </si>
  <si>
    <t>STUDENT QUARTERS, THE BASIC SCHOOL, PHASE 5</t>
  </si>
  <si>
    <t>HARPER CONSTRUCTION COMPANY, INC</t>
  </si>
  <si>
    <t>N4008013C0001 AWD</t>
  </si>
  <si>
    <t>M00264599</t>
  </si>
  <si>
    <t>BACHELOR ENLISTED QUARTERS, THE BASIC SCHOOL</t>
  </si>
  <si>
    <t>URS GROUP, INC.</t>
  </si>
  <si>
    <t>N6274209D1174 JU01</t>
  </si>
  <si>
    <t>M00264615</t>
  </si>
  <si>
    <t>SNCO ACADEMIC FACILITY ADDITION</t>
  </si>
  <si>
    <t>TTEC-TESORO JOINT VENTURE</t>
  </si>
  <si>
    <t>N4008010D0493 0002</t>
  </si>
  <si>
    <t>M00318006</t>
  </si>
  <si>
    <t>PHYSICAL FITNESS CENTER, CAMP SMITH</t>
  </si>
  <si>
    <t>AMEC - NAN JOINT VENTURE</t>
  </si>
  <si>
    <t>N6274209D1171 HC01</t>
  </si>
  <si>
    <t>M00318816</t>
  </si>
  <si>
    <t>WATERFRONT OPERATIONS FACILITY</t>
  </si>
  <si>
    <t>WATTS-HEALY TIBBITTS A JV</t>
  </si>
  <si>
    <t>N6247809D4019 0006</t>
  </si>
  <si>
    <t>M00318858</t>
  </si>
  <si>
    <t>HAWAIIAN DREDGING CONTRUCTIONCOMPANY INC</t>
  </si>
  <si>
    <t>N6247811C1492 AWD</t>
  </si>
  <si>
    <t>N60191527, N60191582, Sequestration Reprogramming</t>
  </si>
  <si>
    <t>M006811014</t>
  </si>
  <si>
    <t>TRUCK COMPANY OPERATIONS COMPLEX</t>
  </si>
  <si>
    <t>STRAUB-DRIVER A JOINT VENTURE</t>
  </si>
  <si>
    <t>N6247311C0405 AWD</t>
  </si>
  <si>
    <t>M006811043A</t>
  </si>
  <si>
    <t>NORTH REGION TERTIARY TREATMENT PLANT INC 2 OF 2</t>
  </si>
  <si>
    <t>M006811043</t>
  </si>
  <si>
    <t>CDM-FILANC JV</t>
  </si>
  <si>
    <t>N6247310C5011 PC000001</t>
  </si>
  <si>
    <t>M006811044</t>
  </si>
  <si>
    <t>CONVEYANCE/WATER TREATMENT</t>
  </si>
  <si>
    <t>CH2M HILL CONSTRUCTORS, INC.</t>
  </si>
  <si>
    <t>N6247312C5033 AWD</t>
  </si>
  <si>
    <t>M006811109</t>
  </si>
  <si>
    <t>BACHELOR ENLISTED QUARTERS, LAS FLORES</t>
  </si>
  <si>
    <t>N6247311C0406 AWD</t>
  </si>
  <si>
    <t>M006811113</t>
  </si>
  <si>
    <t>BACHELOR ENLISTED QUARTERS, 24 AREA</t>
  </si>
  <si>
    <t>M006811200</t>
  </si>
  <si>
    <t>STRONGHOLD ENGINEERING INC</t>
  </si>
  <si>
    <t>N6247310D5483 0003</t>
  </si>
  <si>
    <t>M00681310</t>
  </si>
  <si>
    <t>SMALL ARMS MAGAZINE, EDSON RANGE</t>
  </si>
  <si>
    <t>KOO CONSTRUCTION INC</t>
  </si>
  <si>
    <t>N6247309D1618 0004</t>
  </si>
  <si>
    <t>M60169420</t>
  </si>
  <si>
    <t>PHYSICAL FITNESS CENTER, BEAUFORT</t>
  </si>
  <si>
    <t>HIGHTOWER CONSTRUCTION CO., INC.</t>
  </si>
  <si>
    <t>N6945011C1760 AWD</t>
  </si>
  <si>
    <t>M60169444</t>
  </si>
  <si>
    <t>TRAINING AND SIMULATOR FACILITY</t>
  </si>
  <si>
    <t>HENSEL PHELPS CONSTRUCTION CO</t>
  </si>
  <si>
    <t>N6945011C1756 AWD</t>
  </si>
  <si>
    <t>M60169454</t>
  </si>
  <si>
    <t>F-35B AIRCRAFT HANGAR FOR FRS-2</t>
  </si>
  <si>
    <t>M626130501</t>
  </si>
  <si>
    <t>WHOLEHOUSE REVITALIZATION MIDRISE 906</t>
  </si>
  <si>
    <t>PENTA-OCEAN CONSTRUCTION CO.,LTD.</t>
  </si>
  <si>
    <t>N4008411C5504 AWD</t>
  </si>
  <si>
    <t>M62974447A</t>
  </si>
  <si>
    <t>AIRCRAFT MAINTENANCE HANGAR (JSF)</t>
  </si>
  <si>
    <t>N6274209D1172 FZN1</t>
  </si>
  <si>
    <t>M62974460</t>
  </si>
  <si>
    <t>AIRCRAFT MAINTENANCE HANGAR, PHASE 2 (JSF)</t>
  </si>
  <si>
    <t>M62974533</t>
  </si>
  <si>
    <t>SIMULATOR FACILITY (JSF)</t>
  </si>
  <si>
    <t>SUNDT CONSTRUCTION, INC.</t>
  </si>
  <si>
    <t>N6247310D5408 0002</t>
  </si>
  <si>
    <t>M62974546</t>
  </si>
  <si>
    <t>UTILITY UPGRADES (JSF)</t>
  </si>
  <si>
    <t>N6274209D1172 FZN0</t>
  </si>
  <si>
    <t>M62974573</t>
  </si>
  <si>
    <t>INTERMEDIATE MAINT ACTIVITY FACILITY (JSF)</t>
  </si>
  <si>
    <t>N6247310D5405 0002</t>
  </si>
  <si>
    <t>M62974578</t>
  </si>
  <si>
    <t>VAN PAD RELOCATION (JSF)</t>
  </si>
  <si>
    <t>BILBRO CONSTRUCTION COMPANY</t>
  </si>
  <si>
    <t>N6247309D1653 0003</t>
  </si>
  <si>
    <t>M62974583</t>
  </si>
  <si>
    <t>COMMUNICATION INFRASTRUCTURE UPGRADE (JSF)</t>
  </si>
  <si>
    <t>M67001004</t>
  </si>
  <si>
    <t>MOTOR TRANSPORTATION/COMM MAINTENANCE FAC</t>
  </si>
  <si>
    <t>DCK NORTH AMERICA, LLC</t>
  </si>
  <si>
    <t>N4008510D5329 0002</t>
  </si>
  <si>
    <t>M670011034</t>
  </si>
  <si>
    <t>2ND INTEL BN OPERATIONS COMPLEX</t>
  </si>
  <si>
    <t>UNIVERSAL CONSTRUCTION COMPANY INC.DBA TURNER/UNIVERSAL</t>
  </si>
  <si>
    <t>N4008511C4000 AWD</t>
  </si>
  <si>
    <t>M670011240</t>
  </si>
  <si>
    <t>MAINTENANCE/OPS COMPLEX, 2ND ANGLICO</t>
  </si>
  <si>
    <t>M670011246</t>
  </si>
  <si>
    <t>EOD ADDITION, 2ND MARINE LOGISTICS GROUP</t>
  </si>
  <si>
    <t>JOYCE &amp; ASSOCIATES CONSTRUCTION INC</t>
  </si>
  <si>
    <t>N4008510D0259 0007</t>
  </si>
  <si>
    <t>M670011249</t>
  </si>
  <si>
    <t>BACHELOR ENLISTED QUARTERS, WALLACE CREEK NORTH</t>
  </si>
  <si>
    <t>RQ/BRASFIELD GORRIE JV</t>
  </si>
  <si>
    <t>N4008511C4001 AWD</t>
  </si>
  <si>
    <t>M670011251</t>
  </si>
  <si>
    <t>BACHELOR ENLISTED QUARTERS, COURTHOUSE BAY</t>
  </si>
  <si>
    <t>N4008511C4009 AWD</t>
  </si>
  <si>
    <t>M670011254</t>
  </si>
  <si>
    <t>M670011256</t>
  </si>
  <si>
    <t>MESS HALL ADDITION, COURTHOUSE BAY</t>
  </si>
  <si>
    <t>DANIEL AND DANIELS CONSTRUCTIONCOMPANY INC</t>
  </si>
  <si>
    <t>N4008510D0262 0006</t>
  </si>
  <si>
    <t>M670011264</t>
  </si>
  <si>
    <t>UTILITY EXPANSION, HADNOT POINT</t>
  </si>
  <si>
    <t>S. T. WOOTEN CORPORATION</t>
  </si>
  <si>
    <t>N4008511C4030 AWD</t>
  </si>
  <si>
    <t>M670011265</t>
  </si>
  <si>
    <t>UTILITY EXPANSION, FRENCH CREEK</t>
  </si>
  <si>
    <t>M670011267</t>
  </si>
  <si>
    <t>MESS HALL, FRENCH CREEK</t>
  </si>
  <si>
    <t>ENVIRO AGSCIENCE, INC</t>
  </si>
  <si>
    <t>N4008511C4022 AWD</t>
  </si>
  <si>
    <t>M670011286</t>
  </si>
  <si>
    <t>BACHELOR ENLISTED QUARTERS, RIFLE RANGE</t>
  </si>
  <si>
    <t>BALFOUR BEATTY CONSTRUCTION, LLCBALFOUR BEATTY CONSTRUCTION</t>
  </si>
  <si>
    <t>N4008511C4008 AWD</t>
  </si>
  <si>
    <t>M670011317</t>
  </si>
  <si>
    <t>BACHELOR ENLISTED QUARTERS, FRENCH CREEK</t>
  </si>
  <si>
    <t>ANDALE-SUNDT, A JOINT VENTURE</t>
  </si>
  <si>
    <t>N4008511C4021 AWD</t>
  </si>
  <si>
    <t>M670011319</t>
  </si>
  <si>
    <t>BACHELOR ENLISTED QUARTERS, CAMP JOHNSON</t>
  </si>
  <si>
    <t>N4008511C4020 AWD</t>
  </si>
  <si>
    <t>M670011322</t>
  </si>
  <si>
    <t>M670011323</t>
  </si>
  <si>
    <t>ARMORY II MEF, WALLACE CREEK</t>
  </si>
  <si>
    <t>N4008511C4001 P00004</t>
  </si>
  <si>
    <t>M00681159</t>
  </si>
  <si>
    <t>M670011400</t>
  </si>
  <si>
    <t>URS-IAP LLC</t>
  </si>
  <si>
    <t>N6247006D6009 0016-02</t>
  </si>
  <si>
    <t>M67001683</t>
  </si>
  <si>
    <t>HANGAR</t>
  </si>
  <si>
    <t>THE HASKELL COMPANY</t>
  </si>
  <si>
    <t>N4008511C4019 AWD</t>
  </si>
  <si>
    <t>M67001687</t>
  </si>
  <si>
    <t>MV-22 MAINTENANCE HANGAR (HMLA)</t>
  </si>
  <si>
    <t>M670291101</t>
  </si>
  <si>
    <t>REPLACE INTERIOR PASSENGER LIFT QUARTERS #6</t>
  </si>
  <si>
    <t>G-W MANAGEMENT SERVICES, LLC</t>
  </si>
  <si>
    <t>N4008010D0498 0001-07</t>
  </si>
  <si>
    <t>M67399092</t>
  </si>
  <si>
    <t>TANK VEHICLE MAINTENANCE FACILITY</t>
  </si>
  <si>
    <t>HALBERT CONSTRUCTION</t>
  </si>
  <si>
    <t>N6247309D1615 0041</t>
  </si>
  <si>
    <t>M67399163</t>
  </si>
  <si>
    <t>BACHELOR ENLISTED QUARTERS/PARKING STRUCTURE</t>
  </si>
  <si>
    <t>STRAUB MARTIN A JOINT VENTURE</t>
  </si>
  <si>
    <t>N6247310C5007 PC000001</t>
  </si>
  <si>
    <t>M67604109</t>
  </si>
  <si>
    <t>CNAT/FRS AVIATION TRAINING AND BEQ</t>
  </si>
  <si>
    <t>N6247311C0434 AWD</t>
  </si>
  <si>
    <t>N61151162, Sequestration Reprogramming</t>
  </si>
  <si>
    <t>M67604111</t>
  </si>
  <si>
    <t>MALS-39 MAINTENANCE HANGAR EXPANSION</t>
  </si>
  <si>
    <t>RQ CONSTRUCTION, LLC</t>
  </si>
  <si>
    <t>N6247310D5409 0003</t>
  </si>
  <si>
    <t>M67695005</t>
  </si>
  <si>
    <t>PAINT AND BLAST FACILITY</t>
  </si>
  <si>
    <t>N6945009D1277 0005</t>
  </si>
  <si>
    <t>M67695012</t>
  </si>
  <si>
    <t>CONTAINER STAGING AND LOADING LOT</t>
  </si>
  <si>
    <t>MCCARTHY IMPROVEMENT COMPANY</t>
  </si>
  <si>
    <t>N6945011C1255 AWD</t>
  </si>
  <si>
    <t>M67695017</t>
  </si>
  <si>
    <t>HARDSTAND EXTENSION</t>
  </si>
  <si>
    <t>M67695022</t>
  </si>
  <si>
    <t>CONSOLIDATED WAREHOUSE FACILITY</t>
  </si>
  <si>
    <t>N6945009D1277 0003</t>
  </si>
  <si>
    <t>M67695023</t>
  </si>
  <si>
    <t>WASHRACK EXPANSION</t>
  </si>
  <si>
    <t>BARLOVENTO L.L.C.</t>
  </si>
  <si>
    <t>N6945011D1259 0002</t>
  </si>
  <si>
    <t>M67695024</t>
  </si>
  <si>
    <t>CONTAINER STORAGE LOT</t>
  </si>
  <si>
    <t>M67865152</t>
  </si>
  <si>
    <t>PARKING APRON/TAXIWAY EXPANSION</t>
  </si>
  <si>
    <t>HENSEL PHELPS GRANITE HANGAR JOINT</t>
  </si>
  <si>
    <t>N6247311C0401 AWD</t>
  </si>
  <si>
    <t>N50092499, N60191527, Design, N47608561</t>
  </si>
  <si>
    <t>M67865185</t>
  </si>
  <si>
    <t>HANGAR 4 ADDITION</t>
  </si>
  <si>
    <t>M00681159, Design</t>
  </si>
  <si>
    <t>M67865192</t>
  </si>
  <si>
    <t>GTF-HANGAR MODIFICATION (HMT-302)</t>
  </si>
  <si>
    <t>N50092499, Design</t>
  </si>
  <si>
    <t>M68479060</t>
  </si>
  <si>
    <t>MARINE CORPS RESERVE CENTER</t>
  </si>
  <si>
    <t>ADVANCED TECHNOLOGY CONSTRUCTION</t>
  </si>
  <si>
    <t>N4425510D5004 0005</t>
  </si>
  <si>
    <t>N00206477</t>
  </si>
  <si>
    <t>CONSTRUCT JOINT AIR TRAFFIC CONTROL FACILITY</t>
  </si>
  <si>
    <t>J. KOKOLAKIS CONTRACTING, INC.</t>
  </si>
  <si>
    <t>N6945011C0756 AWD</t>
  </si>
  <si>
    <t>N00245327</t>
  </si>
  <si>
    <t>BERTHING PIER 12 REPL &amp; DREDGING</t>
  </si>
  <si>
    <t>MANSON CONSTRUCTION CO</t>
  </si>
  <si>
    <t>N6247311C2850 AWD</t>
  </si>
  <si>
    <t>N61151162</t>
  </si>
  <si>
    <t>N00245405</t>
  </si>
  <si>
    <t>BACHELOR QUARTERS HOMEPORT ASHORE</t>
  </si>
  <si>
    <t>N6247311C2804 AWD</t>
  </si>
  <si>
    <t>N42237100</t>
  </si>
  <si>
    <t>N00246750</t>
  </si>
  <si>
    <t>ROTARY HANGAR</t>
  </si>
  <si>
    <t>N6247312C1406 P00001</t>
  </si>
  <si>
    <t>N32411068</t>
  </si>
  <si>
    <t>ELECTROMAGNETIC SENSOR FACILITY</t>
  </si>
  <si>
    <t>SUFFOLK CONSTRUCTION CO INC</t>
  </si>
  <si>
    <t>N4008511C7231 AWD</t>
  </si>
  <si>
    <t>N32414203</t>
  </si>
  <si>
    <t>EMERGENCY EGRESS FOR NFPC BRIDGE CRANES</t>
  </si>
  <si>
    <t>FREITAS CONSTRUCTION CORPORATION</t>
  </si>
  <si>
    <t>N4008512C5002 AWD</t>
  </si>
  <si>
    <t>N32443516A</t>
  </si>
  <si>
    <t>SHIP REPAIR PIER REPLACEMENT INC 2 OF 2</t>
  </si>
  <si>
    <t>N32443516</t>
  </si>
  <si>
    <t>SKANSKA USA CIVIL SOUTHEAST INC</t>
  </si>
  <si>
    <t>N4008510C3006 P00003</t>
  </si>
  <si>
    <t>N3379A219</t>
  </si>
  <si>
    <t>GENERAL WAREHOUSE</t>
  </si>
  <si>
    <t>ECC MEZZ LLC</t>
  </si>
  <si>
    <t>N3319112C0620 AWD</t>
  </si>
  <si>
    <t>N3379A912</t>
  </si>
  <si>
    <t>PAVE EXTERNAL ROADS</t>
  </si>
  <si>
    <t>N42237601</t>
  </si>
  <si>
    <t>SECURITY ENCLAVE AND VEHICLE BARRIER</t>
  </si>
  <si>
    <t>N6945009D1277 0007</t>
  </si>
  <si>
    <t>N42237620</t>
  </si>
  <si>
    <t>WATERFRONT EMERGENCY GENERATORS</t>
  </si>
  <si>
    <t>CMS CORP/TOLTEST JV IV</t>
  </si>
  <si>
    <t>N6945010D1271 0003</t>
  </si>
  <si>
    <t>N47608263</t>
  </si>
  <si>
    <t>BROAD AREA MARITIME SURVEILLANCE T&amp;E FAC</t>
  </si>
  <si>
    <t>HENSEL PHELPS CONSTRUCTION CO.</t>
  </si>
  <si>
    <t>N4008011C0154 AWD</t>
  </si>
  <si>
    <t>N50092201</t>
  </si>
  <si>
    <t>RIVERINE SQUADRON TWO BOAT &amp; VEHICLE MAINTENANCE FACILITY</t>
  </si>
  <si>
    <t>JESSICO, INC</t>
  </si>
  <si>
    <t>N4008511C3026 AWD</t>
  </si>
  <si>
    <t>N50092242</t>
  </si>
  <si>
    <t>ELECTRICAL UPGRADES TO PIERS 16, 17, AND DOGLEG</t>
  </si>
  <si>
    <t>CONSTRUCTION DEVELOPMENT SERVICES5900 E VIRGINIA BEACH BLVD</t>
  </si>
  <si>
    <t>N4008512C7000 AWD</t>
  </si>
  <si>
    <t>N57095101</t>
  </si>
  <si>
    <t>ROAD IMPROVEMENTS CAMP ALLEN AREA</t>
  </si>
  <si>
    <t>TESORO CORPORATION</t>
  </si>
  <si>
    <t>N4008509D5027 0003-PC000002</t>
  </si>
  <si>
    <t>N60042260</t>
  </si>
  <si>
    <t>LAND ACQUISITION OF PARCEL 52-A &amp; 52-C</t>
  </si>
  <si>
    <t>N6247311RP00189</t>
  </si>
  <si>
    <t>N60508266</t>
  </si>
  <si>
    <t>PROVIDE T-6 SOLO CAPABLE OUTLYING LANDING FIELD</t>
  </si>
  <si>
    <t>HEAD, INC.</t>
  </si>
  <si>
    <t>N6945012C0760 AWD</t>
  </si>
  <si>
    <t>N61007015</t>
  </si>
  <si>
    <t>CALIBRATION FACILITY LAND ACQUISITION</t>
  </si>
  <si>
    <t>N6945011RP00148</t>
  </si>
  <si>
    <t>N61054012</t>
  </si>
  <si>
    <t>CONSTRUCT NACCC ADDITION</t>
  </si>
  <si>
    <t>SUMIYOKO MITOMO JV</t>
  </si>
  <si>
    <t>N4008410D0014 0003</t>
  </si>
  <si>
    <t>N610541101</t>
  </si>
  <si>
    <t>WHOLEHOUSE REVITALIZATION - SAKURA TOWER</t>
  </si>
  <si>
    <t>NIPPO CORPORATION</t>
  </si>
  <si>
    <t>N4008411C0129 AWD</t>
  </si>
  <si>
    <t>N61057203</t>
  </si>
  <si>
    <t>AVIATION SIMULATOR TRAINING FACILITY</t>
  </si>
  <si>
    <t>N6274211MP00014</t>
  </si>
  <si>
    <t>AGILE CHEMICAL FACILITY PHASE 2</t>
  </si>
  <si>
    <t>JOHN C. GRIMBERG CO., INC.</t>
  </si>
  <si>
    <t>N4008012C2001 AWD</t>
  </si>
  <si>
    <t>N61755204A</t>
  </si>
  <si>
    <t>APRA HARBOR WHARF IMPROVEMENT, INC 2 OF 2</t>
  </si>
  <si>
    <t>N61755204</t>
  </si>
  <si>
    <t>OVERLAND FEDERAL, LLC</t>
  </si>
  <si>
    <t>N4019210D2803 0006</t>
  </si>
  <si>
    <t>N62688828</t>
  </si>
  <si>
    <t>DDG 1000 UPGRADES TO PIERS 9 AND 10 UPGRADE</t>
  </si>
  <si>
    <t>N4008511D6585 0001</t>
  </si>
  <si>
    <t>N62688862</t>
  </si>
  <si>
    <t>PIER 1 UPGRADES TO BERTH USNS COMFORT</t>
  </si>
  <si>
    <t>W.F. MAGANN CORPORATION</t>
  </si>
  <si>
    <t>N4008511C0020 AWD</t>
  </si>
  <si>
    <t>M00681159, N42237100</t>
  </si>
  <si>
    <t>N627351102</t>
  </si>
  <si>
    <t>WHOLEHOUSE IMPROVEMENT</t>
  </si>
  <si>
    <t>N4008411C0006 AWD</t>
  </si>
  <si>
    <t>N62813005</t>
  </si>
  <si>
    <t>JOINT POW/MIA ACCOUNTING, USPACOM</t>
  </si>
  <si>
    <t>NAN INC. DBAOCEAN HOUSE BUILDERS</t>
  </si>
  <si>
    <t>N6274211C1300 AWD</t>
  </si>
  <si>
    <t>N62813056</t>
  </si>
  <si>
    <t>CENTER FOR DISASTER MANAGEMENT/HUMANITARIAN ASSISTANCE</t>
  </si>
  <si>
    <t>FOPCO, INC</t>
  </si>
  <si>
    <t>N6247810D4019 0006</t>
  </si>
  <si>
    <t>N62813071</t>
  </si>
  <si>
    <t>INSTALL EMERGENCY NOTIFICATION &amp; ALARM SYSTEM (RED HILL)</t>
  </si>
  <si>
    <t>ENVIRONET, INC.</t>
  </si>
  <si>
    <t>N6247810D4020 0014</t>
  </si>
  <si>
    <t>N62863897</t>
  </si>
  <si>
    <t>AIR TRAFFIC CONTROL TOWER</t>
  </si>
  <si>
    <t>SACYR SA</t>
  </si>
  <si>
    <t>N3319112C0603 AWD</t>
  </si>
  <si>
    <t>N63005908</t>
  </si>
  <si>
    <t>CONSOLIDATED OPERATIONS &amp; SUPPORT FACILITY</t>
  </si>
  <si>
    <t>N6247012MPE0064</t>
  </si>
  <si>
    <t>N63005954</t>
  </si>
  <si>
    <t>WATERFRONT DEVELOPMENT, PHASE 3</t>
  </si>
  <si>
    <t>N6247012MPE0005</t>
  </si>
  <si>
    <t>N63042331</t>
  </si>
  <si>
    <t>WATER WELL</t>
  </si>
  <si>
    <t>EPC CORPORATION</t>
  </si>
  <si>
    <t>N6247310D5415 0012</t>
  </si>
  <si>
    <t>N68436843</t>
  </si>
  <si>
    <t>CSDS-5 LABORATORY EXPANSION PHASE !</t>
  </si>
  <si>
    <t>SAN JUAN CONSTRUCTION INC</t>
  </si>
  <si>
    <t>N4425510D5006 0005</t>
  </si>
  <si>
    <t>N68436910</t>
  </si>
  <si>
    <t>WATERFRONT RESTRICTED AREA EMERGENCY POWER</t>
  </si>
  <si>
    <t>WALSH CONSTRUCTIONCOMPANY OF ILLINOIS</t>
  </si>
  <si>
    <t>N4425511C9011 AWD</t>
  </si>
  <si>
    <t>N68436973F</t>
  </si>
  <si>
    <t>LIMITED AREA PRODUCTION/STRG CMPLX INC 7 OF 7</t>
  </si>
  <si>
    <t>N63402973</t>
  </si>
  <si>
    <t>KIEWIT-GENERAL, A JOINT VENTURE</t>
  </si>
  <si>
    <t>N4425508C6003 PC000094</t>
  </si>
  <si>
    <t>N68436987</t>
  </si>
  <si>
    <t>EMERGENCY GENERATOR, LIMITED AREA</t>
  </si>
  <si>
    <t>N69212202</t>
  </si>
  <si>
    <t>RIVERINE SQUADRON THREE BOAT STORAGE BUILDING</t>
  </si>
  <si>
    <t>THR ENTERPRISES, INC.</t>
  </si>
  <si>
    <t>N4008506D6009 0008</t>
  </si>
  <si>
    <t>N69212743</t>
  </si>
  <si>
    <t>NAVY ORD CARGO LOGISTICS TRAINING COMPLEX</t>
  </si>
  <si>
    <t>BALLARD, S.B., INC.DBA S.B. BALLARD CONSTRUCTION CO.</t>
  </si>
  <si>
    <t>N4008509D5019 0003</t>
  </si>
  <si>
    <t>N69213206</t>
  </si>
  <si>
    <t>CONSTRUCT DISPATCH CENTER</t>
  </si>
  <si>
    <t>WU &amp; ASSOCIATES INC</t>
  </si>
  <si>
    <t>N4008510D9451 0005</t>
  </si>
  <si>
    <t>M00146991</t>
  </si>
  <si>
    <t>H-1 HELICOPTER GEARBOX REPAIR &amp; TEST FACILITY</t>
  </si>
  <si>
    <t>WALBRIDGE ALDINGER COMPANY, INC.</t>
  </si>
  <si>
    <t>N4008510D5331 0003</t>
  </si>
  <si>
    <t>M00264543</t>
  </si>
  <si>
    <t>WASTE WATER TREATMENT PLANT, CAMPT UPSHUR</t>
  </si>
  <si>
    <t>N4008010D0498 0020</t>
  </si>
  <si>
    <t>M00264567</t>
  </si>
  <si>
    <t>THE BASIC SCHOOL STUDENT QUARTERS, PHASE 6</t>
  </si>
  <si>
    <t>M00264571</t>
  </si>
  <si>
    <t>REALIGN PURVIS RD/RUSSELL RD INTERSECTION</t>
  </si>
  <si>
    <t>CORINTHIAN CONTRACTORS, INC</t>
  </si>
  <si>
    <t>N4008010D0497 0011</t>
  </si>
  <si>
    <t>M00264611</t>
  </si>
  <si>
    <t>WHITING-TURNER CONTRACTING CO</t>
  </si>
  <si>
    <t>N4008010D0494 0008</t>
  </si>
  <si>
    <t>M00264612</t>
  </si>
  <si>
    <t>ENLISTED DINING FACILITY</t>
  </si>
  <si>
    <t>M00264621</t>
  </si>
  <si>
    <t>EMBASSY SECURITY GROUP FACILITIES</t>
  </si>
  <si>
    <t>N4008013C0002 AWD</t>
  </si>
  <si>
    <t>M00264632</t>
  </si>
  <si>
    <t>ACADEMIC INSTRUCTION FACILITY</t>
  </si>
  <si>
    <t>N47608561</t>
  </si>
  <si>
    <t>M00318822</t>
  </si>
  <si>
    <t>MCAS OPERATIONS COMPLEX</t>
  </si>
  <si>
    <t>DCK-ECC PACIFIC GUAM, LLC</t>
  </si>
  <si>
    <t>N6274210D1308 HC01</t>
  </si>
  <si>
    <t>M006811037</t>
  </si>
  <si>
    <t>INDIVIDUAL EQUIPMENT ISSUE WAREHOUSE</t>
  </si>
  <si>
    <t>BALFOUR BEATTY CONSTRUCTION, LLC</t>
  </si>
  <si>
    <t>N6247310D5407 0002-PC000002</t>
  </si>
  <si>
    <t>N00246909</t>
  </si>
  <si>
    <t>M006811040</t>
  </si>
  <si>
    <t>INTERSECTION BRIDGE AND IMPROVEMENTS</t>
  </si>
  <si>
    <t>REYES CONSTRUCTION INC</t>
  </si>
  <si>
    <t>N6247309D1606 0009</t>
  </si>
  <si>
    <t>M006811045</t>
  </si>
  <si>
    <t>NEW POTABLE WATER CONVEYANCE</t>
  </si>
  <si>
    <t>FILANC-ORION JOINT VENTURE</t>
  </si>
  <si>
    <t>N6247312C5032 AWD</t>
  </si>
  <si>
    <t>N684691400</t>
  </si>
  <si>
    <t>M006811046</t>
  </si>
  <si>
    <t>NORTH AREA WASTE WATER CONVEYANCE</t>
  </si>
  <si>
    <t>ORION CONSTRUCTION CORPORATION</t>
  </si>
  <si>
    <t>N6247310D5419 0012</t>
  </si>
  <si>
    <t>M00681532</t>
  </si>
  <si>
    <t>ARMORY, 1ST MARINE DIVISION</t>
  </si>
  <si>
    <t>A&amp;D GC INC</t>
  </si>
  <si>
    <t>N6247309D1658 0006</t>
  </si>
  <si>
    <t>M60169442</t>
  </si>
  <si>
    <t>VERTICAL LANDING PADS FOR F-35B</t>
  </si>
  <si>
    <t>N6945012C1758 AWD</t>
  </si>
  <si>
    <t>M62204925</t>
  </si>
  <si>
    <t>DIP TANK CLEANING FACILITY</t>
  </si>
  <si>
    <t>HAL HAYS CONSTRUCTION INC</t>
  </si>
  <si>
    <t>N6247309D1616 0009</t>
  </si>
  <si>
    <t>M626130601</t>
  </si>
  <si>
    <t>WHOLEHOUSE REVITALIZATION MIDRISE 955</t>
  </si>
  <si>
    <t>N4008412D6501 0002</t>
  </si>
  <si>
    <t>M626131001</t>
  </si>
  <si>
    <t>REVITALIZE NORTH SIDE TOWNHOUSES, PHASE 1</t>
  </si>
  <si>
    <t>N4008412D6501 0004</t>
  </si>
  <si>
    <t>M62974535</t>
  </si>
  <si>
    <t>N6247308D8617 0004</t>
  </si>
  <si>
    <t>M62974545</t>
  </si>
  <si>
    <t>DOUBLE AIRCRAFT MAINTENANCE HANGAR (JSF)</t>
  </si>
  <si>
    <t>N6247310D5406 0003</t>
  </si>
  <si>
    <t>M62974575</t>
  </si>
  <si>
    <t>AUXILIARY LANDING FIELD (JSF)</t>
  </si>
  <si>
    <t>N6247312C1802 AWD</t>
  </si>
  <si>
    <t>N42237636</t>
  </si>
  <si>
    <t>M67001030</t>
  </si>
  <si>
    <t>SQUAD BATTLE COURSE</t>
  </si>
  <si>
    <t>N4008510D5330 0003</t>
  </si>
  <si>
    <t>M670011253</t>
  </si>
  <si>
    <t>2D COMBAT ENGINEER MAINTENANCE/OPS CENTER</t>
  </si>
  <si>
    <t>N4008512C7719 AWD</t>
  </si>
  <si>
    <t>M67001138</t>
  </si>
  <si>
    <t>BACHELOR ENLISTED QUARTERS , WALLACE CREEK</t>
  </si>
  <si>
    <t>HOMELAND CONTRACTING CORP</t>
  </si>
  <si>
    <t>N4008512C7704 AWD</t>
  </si>
  <si>
    <t>M670011383</t>
  </si>
  <si>
    <t>BASE ENTRY POINT AND ROAD</t>
  </si>
  <si>
    <t>DRAGADOS USA, INC.</t>
  </si>
  <si>
    <t>N4008512C7714 AWD</t>
  </si>
  <si>
    <t>M670011425</t>
  </si>
  <si>
    <t>OVERHEAD RANGE BAFFLE SYSTEM</t>
  </si>
  <si>
    <t>MILITARY &amp; FEDERAL CONSTRUCTION CO,INC.</t>
  </si>
  <si>
    <t>N4008511D8026 0008</t>
  </si>
  <si>
    <t>M67001705</t>
  </si>
  <si>
    <t>AIRCRAFT MAINTENANCE HANGAR AND APRON</t>
  </si>
  <si>
    <t>M A MORTENSON COMPANY</t>
  </si>
  <si>
    <t>N4008512C7722 AWD</t>
  </si>
  <si>
    <t>M67001710</t>
  </si>
  <si>
    <t>ORDNANCE LOADING AREA ADDITION</t>
  </si>
  <si>
    <t>M67399177</t>
  </si>
  <si>
    <t>MULTI-USE OPERATIONAL FITNESS AREA</t>
  </si>
  <si>
    <t>T. B. PENICK &amp; SONS, INC.</t>
  </si>
  <si>
    <t>N6247309D1651 0004</t>
  </si>
  <si>
    <t>M67399212</t>
  </si>
  <si>
    <t>CHILD DEVELOPMENT CENTER</t>
  </si>
  <si>
    <t>N6247310D5412 0006</t>
  </si>
  <si>
    <t>M67399541</t>
  </si>
  <si>
    <t>MULTI-PURPOSE BUILDING ADDITION</t>
  </si>
  <si>
    <t>N6247309D1655 0003</t>
  </si>
  <si>
    <t>M67604114</t>
  </si>
  <si>
    <t>MV-22 DOUBLE HANGAR REPLACEMENT</t>
  </si>
  <si>
    <t>N6247310D5407 0004</t>
  </si>
  <si>
    <t>M67604116</t>
  </si>
  <si>
    <t>MV-22 AVIATION PAVEMENT</t>
  </si>
  <si>
    <t>PAVE-TECH INC</t>
  </si>
  <si>
    <t>N6247309D1605 0012</t>
  </si>
  <si>
    <t>M67604117</t>
  </si>
  <si>
    <t>MV-22 AVIATION FUEL STORAGE</t>
  </si>
  <si>
    <t>WESTON SOLUTIONS, INC</t>
  </si>
  <si>
    <t>N6247007D7000 FZN7</t>
  </si>
  <si>
    <t>M678611201</t>
  </si>
  <si>
    <t>INSTALL SECURITY ALARM SYSTEMS QUARTERS A (GFOQ)</t>
  </si>
  <si>
    <t>Awarded by Other Agency</t>
  </si>
  <si>
    <t>M68479030</t>
  </si>
  <si>
    <t>RESERVE CENTER TRAINING CENTER - MEMPHIS</t>
  </si>
  <si>
    <t>LEEBCOR SERVICES LLC</t>
  </si>
  <si>
    <t>N4008313C0019 AWD</t>
  </si>
  <si>
    <t>N00128816</t>
  </si>
  <si>
    <t>DECENTRALIZE STEAM SYSTEM</t>
  </si>
  <si>
    <t>KROESCHELL ESG LLC, JV</t>
  </si>
  <si>
    <t>N4008312C0016 AWD</t>
  </si>
  <si>
    <t>N00204791</t>
  </si>
  <si>
    <t>HVAC JOINT AVIATION SURVIVAL TRAINING</t>
  </si>
  <si>
    <t>R L BURNS INC.</t>
  </si>
  <si>
    <t>N6945012C6343 AWD</t>
  </si>
  <si>
    <t>N00206501</t>
  </si>
  <si>
    <t>MILITARY WORKING DOG FACILITY</t>
  </si>
  <si>
    <t>DRACE CONSTRUCTION CORP.</t>
  </si>
  <si>
    <t>N6945013C5571 AWD</t>
  </si>
  <si>
    <t>N00207153</t>
  </si>
  <si>
    <t>BAMS UAS OPERATOR TRAINING FACILITY</t>
  </si>
  <si>
    <t>ELKINS CONSTRUCTORS, INC.</t>
  </si>
  <si>
    <t>N6945012C1256 AWD</t>
  </si>
  <si>
    <t>N00207624</t>
  </si>
  <si>
    <t>P-8A TRAINING FACILITY</t>
  </si>
  <si>
    <t>N42237636, N42237100</t>
  </si>
  <si>
    <t>N00246705</t>
  </si>
  <si>
    <t>FITNESS CENTER, NORTH ISLAND</t>
  </si>
  <si>
    <t>N6247310D5409 0013</t>
  </si>
  <si>
    <t>N00246880</t>
  </si>
  <si>
    <t>ROTARY AIRCRAFT DEPOT MAINTENANCE FAC, NORTH ISLAND</t>
  </si>
  <si>
    <t>N6247310D5409 0011</t>
  </si>
  <si>
    <t>N00246896</t>
  </si>
  <si>
    <t>MESG-1 CONSOLIDATED BOAT MAINTENANCE FACILITY</t>
  </si>
  <si>
    <t>NEI CONTRACTING AND ENGINEERING INC</t>
  </si>
  <si>
    <t>N6247311D0067 0004</t>
  </si>
  <si>
    <t>N32414860</t>
  </si>
  <si>
    <t>ARMED FORCES RESERVE CENTER, PITTSBURGH</t>
  </si>
  <si>
    <t>CPM-PJD MPA JV</t>
  </si>
  <si>
    <t>N4008312C0005 AWD</t>
  </si>
  <si>
    <t>N32443383</t>
  </si>
  <si>
    <t>CONTROLLED INDUSTRIAL FACILITY</t>
  </si>
  <si>
    <t>MEB GENERAL CONTRACTORS, INC.</t>
  </si>
  <si>
    <t>N4008512C4554 AWD</t>
  </si>
  <si>
    <t>WATERFRONT RESTRICTED AREA LAND/WATER INTERFACE</t>
  </si>
  <si>
    <t>CADDELL CONSTRUCTION COMPANY, INC.</t>
  </si>
  <si>
    <t>N6945009D1279 0002</t>
  </si>
  <si>
    <t>AIRCRAFT PROTOTYPE FACILITY, PHASE 2</t>
  </si>
  <si>
    <t>N4008010D0492 0008</t>
  </si>
  <si>
    <t>N50092199</t>
  </si>
  <si>
    <t>MSRON FOUR BOAT STORAGE BUILDING</t>
  </si>
  <si>
    <t>N4008511D3021 0008</t>
  </si>
  <si>
    <t>N50092499</t>
  </si>
  <si>
    <t>POWER DISTRIBUTION UPGRADES</t>
  </si>
  <si>
    <t>DRISKILL, J. C., INC.</t>
  </si>
  <si>
    <t>N4008512C1704 AWD</t>
  </si>
  <si>
    <t>N57095197</t>
  </si>
  <si>
    <t>N4008509D5026 0004</t>
  </si>
  <si>
    <t>N60191527</t>
  </si>
  <si>
    <t>SOF PERIMETER SECURITY &amp; MAIN ENTRY IMPROVEMENTS</t>
  </si>
  <si>
    <t>N4008509D5027 0005</t>
  </si>
  <si>
    <t>N60201503</t>
  </si>
  <si>
    <t>MASSEY AVENUE CORRIDOR IMPROVEMENTS</t>
  </si>
  <si>
    <t>TMG SERVICES, INC</t>
  </si>
  <si>
    <t>N6945012C0757 AWD</t>
  </si>
  <si>
    <t>N60241294</t>
  </si>
  <si>
    <t>CONNECT TO KINGSVILLE WATER SYSTEM</t>
  </si>
  <si>
    <t>GLOBAL ENGINEERING &amp; CONSTRUCTION,LLC</t>
  </si>
  <si>
    <t>N6945010D0776 0002</t>
  </si>
  <si>
    <t>N60508927</t>
  </si>
  <si>
    <t>APPLIED INSTRUCTION FACILITIES, EOD COURSE</t>
  </si>
  <si>
    <t>N6247012MPS0048</t>
  </si>
  <si>
    <t>N61014851</t>
  </si>
  <si>
    <t>JOINST ISR &amp; CYBER WARFARE SCIF EXPANSION</t>
  </si>
  <si>
    <t>M E AVILA CONSTRUCTION CORPORATION</t>
  </si>
  <si>
    <t>N6247314C2801 AWD</t>
  </si>
  <si>
    <t>N610541201</t>
  </si>
  <si>
    <t>WHOLEHOUSE REVITALIZATION, HIMAWARI HEIGHTS HI RISE (4309)</t>
  </si>
  <si>
    <t>N4008412C0108 AWD</t>
  </si>
  <si>
    <t>N610541202</t>
  </si>
  <si>
    <t>WHOLEHOUSE REVITALIZATION, TOWNHOUSES, PHASE 1</t>
  </si>
  <si>
    <t>N4008412C0109 AWD</t>
  </si>
  <si>
    <t>N610571201</t>
  </si>
  <si>
    <t>CONVERSION, ON-BASE HIGH RISE (3042) FROM 2 BR TO 4 BR</t>
  </si>
  <si>
    <t>ICHIBO CO., LTD.</t>
  </si>
  <si>
    <t>N4008412C8325 AWD</t>
  </si>
  <si>
    <t>N610571202</t>
  </si>
  <si>
    <t>WHOLEHOUSE REVITALIZATION, HIGH RISE (BLDG 3050)</t>
  </si>
  <si>
    <t>N4008412C0004 AWD</t>
  </si>
  <si>
    <t>N61064400</t>
  </si>
  <si>
    <t>NORTH LOOP ELECTRICAL REPLACEMENT</t>
  </si>
  <si>
    <t>SUMO-NAN JV II LLC</t>
  </si>
  <si>
    <t>N6247811D4046 0005</t>
  </si>
  <si>
    <t>N61151222</t>
  </si>
  <si>
    <t>CLARK/BELL, A JOINT VENTURE</t>
  </si>
  <si>
    <t>N4008012C0151 AWD</t>
  </si>
  <si>
    <t>N62688123</t>
  </si>
  <si>
    <t>BACHELOR QUARTERS, HOMEPORT ASHORE</t>
  </si>
  <si>
    <t>N4008512C4572 AWD</t>
  </si>
  <si>
    <t>N62813041</t>
  </si>
  <si>
    <t>NAVY INFORMATION OPERATIONS COMMAND FES FACILITY</t>
  </si>
  <si>
    <t>RAASS BROTHERS INC.</t>
  </si>
  <si>
    <t>N6247810D4022 0019</t>
  </si>
  <si>
    <t>N62863708</t>
  </si>
  <si>
    <t>CONSTRUCT LCAC BEACH ACCESS RAMP</t>
  </si>
  <si>
    <t>SOCIEDAD ESPANOLA DE MONTAJES INDUSTRIALES, S.A. DBA SEMI, S.A.</t>
  </si>
  <si>
    <t>N3319110D0219 0009</t>
  </si>
  <si>
    <t>N63042363</t>
  </si>
  <si>
    <t>MAINTENANCE HANGAR SPACE FOR NEW SAR IN FY13</t>
  </si>
  <si>
    <t>T SIMONS CO INC</t>
  </si>
  <si>
    <t>N6247312C3410 AWD</t>
  </si>
  <si>
    <t>N63042364</t>
  </si>
  <si>
    <t>HANGAR 1 ALTERATIONS FOR F/A 18 REALIGNMENT</t>
  </si>
  <si>
    <t>ANDERSON BURTON CONSTRUCTION, INC.</t>
  </si>
  <si>
    <t>N6247312C3413 AWD</t>
  </si>
  <si>
    <t>N63406563</t>
  </si>
  <si>
    <t>PURE WATER DIST SYS PIERS 5000, 5002 &amp; 5003</t>
  </si>
  <si>
    <t>NOVA R M F</t>
  </si>
  <si>
    <t>N6247312D0245 0003</t>
  </si>
  <si>
    <t>N68436419</t>
  </si>
  <si>
    <t>INTEGRATED DRY DOCK WATER TREATMENT FAC, PHASE 1</t>
  </si>
  <si>
    <t>NOVA GROUP INC</t>
  </si>
  <si>
    <t>N4425510D5019 0002</t>
  </si>
  <si>
    <t>N68436839</t>
  </si>
  <si>
    <t>RENOVATE LOWER BASE FIRE STATION</t>
  </si>
  <si>
    <t>PERFORMANCE SYSTEMS INC.</t>
  </si>
  <si>
    <t>N4425509D4007 0017</t>
  </si>
  <si>
    <t>N68436913</t>
  </si>
  <si>
    <t>EHW SECURITY FORCE FACILITY</t>
  </si>
  <si>
    <t>LCC-MZT TEAM IV</t>
  </si>
  <si>
    <t>N4425512C3007 AWD</t>
  </si>
  <si>
    <t>N68436985</t>
  </si>
  <si>
    <t>WRA VEHICLE BARRIERS</t>
  </si>
  <si>
    <t>WASHINGTON PATRIOT CONSTRUCTION LLC</t>
  </si>
  <si>
    <t>N4425510D5008 0012</t>
  </si>
  <si>
    <t>N68436990</t>
  </si>
  <si>
    <t>EXPLOSIVES HANDLING WHARF #2 INC 1 OF 4</t>
  </si>
  <si>
    <t>EHW CONSTRUCTORS, A JOINT VENTURE</t>
  </si>
  <si>
    <t>N4425512C3008 AWD</t>
  </si>
  <si>
    <t>N68469110</t>
  </si>
  <si>
    <t>REPLACE CONDEMNED COATINGS LABORATORY</t>
  </si>
  <si>
    <t>N4008010D0498 0019</t>
  </si>
  <si>
    <t>N68539184</t>
  </si>
  <si>
    <t>POTABLE WATER PLANT MODERNIZATION</t>
  </si>
  <si>
    <t>G4S-SJC, LLC</t>
  </si>
  <si>
    <t>N4008413C0001 AWD</t>
  </si>
  <si>
    <t>N69212543</t>
  </si>
  <si>
    <t>NAVELSG RESERVE FORCES MARSHALLING YARDS</t>
  </si>
  <si>
    <t>OCEAN CONSTRUCTION SERVICES</t>
  </si>
  <si>
    <t>N4008511D6588 0006</t>
  </si>
  <si>
    <t>N69232559</t>
  </si>
  <si>
    <t>E-2D AIRCREW TRAINING FACILITY</t>
  </si>
  <si>
    <t>ALLEN ENGINEERING CONTRACTOR, INC</t>
  </si>
  <si>
    <t>N6247309D1658 0012</t>
  </si>
  <si>
    <t>M00146163</t>
  </si>
  <si>
    <t>MARINE AIR SUPPORT SQUADRON COMPOUND</t>
  </si>
  <si>
    <t>MITCHELL INDUSTRIAL CONTRACTORS INC/BRASFIELD &amp; GORRIE, LLC JOINT VENT</t>
  </si>
  <si>
    <t>N4008513C6015 AWD</t>
  </si>
  <si>
    <t>M00146601</t>
  </si>
  <si>
    <t>ARMORY</t>
  </si>
  <si>
    <t>N4008510D5330 0006</t>
  </si>
  <si>
    <t>M00243313</t>
  </si>
  <si>
    <t>ENTRY CONTROL POINT (GATE 5)</t>
  </si>
  <si>
    <t>N6247309D1658 0013</t>
  </si>
  <si>
    <t>M00263382</t>
  </si>
  <si>
    <t>FRONT GATE AT/FP IMPROVMENTS</t>
  </si>
  <si>
    <t>FUTURENET, GROUP, INC.</t>
  </si>
  <si>
    <t>N6945014C1757 AWD</t>
  </si>
  <si>
    <t>M00264562</t>
  </si>
  <si>
    <t>THE BASIC SCHOOL STUDENT QUARTERS, PHASE 7</t>
  </si>
  <si>
    <t>N4008013C0001 A00001</t>
  </si>
  <si>
    <t>M00264644</t>
  </si>
  <si>
    <t>WEAPONS TRAINING BATALLION MESS HALL</t>
  </si>
  <si>
    <t>C.E.R. INC.</t>
  </si>
  <si>
    <t>N4008010D0302 0020</t>
  </si>
  <si>
    <t>M00318904</t>
  </si>
  <si>
    <t>MV-22 HANGAR AND INFRASTRUCTURE</t>
  </si>
  <si>
    <t>WATTS CONTRACK A JV</t>
  </si>
  <si>
    <t>N6274214C1327 AWD</t>
  </si>
  <si>
    <t>M00318905</t>
  </si>
  <si>
    <t>AIRCRAFT STAGING AREA</t>
  </si>
  <si>
    <t>M006811176</t>
  </si>
  <si>
    <t>SAN JACINTO ROAD EXTENSION</t>
  </si>
  <si>
    <t>N6247312D0258 0022</t>
  </si>
  <si>
    <t>M60169427</t>
  </si>
  <si>
    <t>GROUND SUPPORT EQUIPMENT SHOP</t>
  </si>
  <si>
    <t>BRADY-FLUOR, LLC</t>
  </si>
  <si>
    <t>N6945013D1761 0001</t>
  </si>
  <si>
    <t>M60169456</t>
  </si>
  <si>
    <t>SIMULATED LHD FLIGHT DECK</t>
  </si>
  <si>
    <t>N6945013C1773 AWD</t>
  </si>
  <si>
    <t>M60169465</t>
  </si>
  <si>
    <t>CAROTHERS CONSTRUCTION INC</t>
  </si>
  <si>
    <t>N6945014D1266 0001</t>
  </si>
  <si>
    <t>M60169472</t>
  </si>
  <si>
    <t>AIRFIELD SECURITY UPGRADES</t>
  </si>
  <si>
    <t>HITT CONTRACTING INC.</t>
  </si>
  <si>
    <t>N6945013C1772 AWD</t>
  </si>
  <si>
    <t>M626130901</t>
  </si>
  <si>
    <t>WHOLE HOUSE REVITALIZATION MIDRISE 589</t>
  </si>
  <si>
    <t>NISHIMATSU CONSTRUCTION CO.,LTD</t>
  </si>
  <si>
    <t>N4008414C5500 AWD</t>
  </si>
  <si>
    <t>M62613995</t>
  </si>
  <si>
    <t>MAINTENANCE HANGAR IMPROVEMENTS</t>
  </si>
  <si>
    <t>N6274214MP00027</t>
  </si>
  <si>
    <t>M62613996</t>
  </si>
  <si>
    <t>VERTICAL TAKE-OFF AND LANDING PAD NORTH</t>
  </si>
  <si>
    <t>N6274214MP00039</t>
  </si>
  <si>
    <t>M62974378</t>
  </si>
  <si>
    <t>SECURITY OPERATIONS COMPLEX</t>
  </si>
  <si>
    <t>I E PACIFIC INC</t>
  </si>
  <si>
    <t>N6247309D1657 0007</t>
  </si>
  <si>
    <t>M62974566</t>
  </si>
  <si>
    <t>COMBAT AIRCRAFT LOADING APRON</t>
  </si>
  <si>
    <t>BALDI BROS INC201 CALIFORNIA AVENUE</t>
  </si>
  <si>
    <t>N6247309D1603 0013</t>
  </si>
  <si>
    <t>M67001003</t>
  </si>
  <si>
    <t>STAFF NCO ACADEMY FACILITIES</t>
  </si>
  <si>
    <t>N4008510D5330 0007</t>
  </si>
  <si>
    <t>M670011384</t>
  </si>
  <si>
    <t>BASE ACCESS AND ROAD, PHASE 3</t>
  </si>
  <si>
    <t>M67001711</t>
  </si>
  <si>
    <t>PERSONNEL ADMINISTRATION CENTER</t>
  </si>
  <si>
    <t>N4008510D0262 0018</t>
  </si>
  <si>
    <t>M67400305</t>
  </si>
  <si>
    <t>DEMOLISH 45 HOUSING UNITS, KISHABA HOUSING</t>
  </si>
  <si>
    <t>N6274214MP00043</t>
  </si>
  <si>
    <t>M67604113</t>
  </si>
  <si>
    <t>MV-22 AVIATION SIMULATOR BUILDING</t>
  </si>
  <si>
    <t>VANDER WERFF, PETER CONSTRUCTION</t>
  </si>
  <si>
    <t>N6247309D1619 0008</t>
  </si>
  <si>
    <t>M67865181</t>
  </si>
  <si>
    <t>HANGAR 5 RENOVATIONS &amp; ADDITION</t>
  </si>
  <si>
    <t>SOLTEK PACIFIC CONSTRUCTION CO</t>
  </si>
  <si>
    <t>N6247310D5411 0002</t>
  </si>
  <si>
    <t>M68479130</t>
  </si>
  <si>
    <t>VEHICLE MAINTENANCE FAC - BROOKLYN NY</t>
  </si>
  <si>
    <t>CCI SOLUTIONS, LLC</t>
  </si>
  <si>
    <t>N4008513D8006 F270</t>
  </si>
  <si>
    <t>N00207655</t>
  </si>
  <si>
    <t>BAMS MISSION CONTROL COMPLEX</t>
  </si>
  <si>
    <t>WHITESELL-GREEN, INC.</t>
  </si>
  <si>
    <t>N6945013C1257 AWD</t>
  </si>
  <si>
    <t>N00245500</t>
  </si>
  <si>
    <t>LCS TRAINING FACILITY</t>
  </si>
  <si>
    <t>N6247313C4206 AWD</t>
  </si>
  <si>
    <t>H-60S SIMULATOR TRAINING FACILITY</t>
  </si>
  <si>
    <t>PACIFIC WEST BUILDERS</t>
  </si>
  <si>
    <t>N6247311D0020 0008</t>
  </si>
  <si>
    <t>N00620245</t>
  </si>
  <si>
    <t>EA-18G FLIGHT SIMULATOR FACILITY</t>
  </si>
  <si>
    <t>N4425510D5004 0009</t>
  </si>
  <si>
    <t>N00620246</t>
  </si>
  <si>
    <t>RANGE OPERATIONS/EMERGENCY MEDICAL FACILITY</t>
  </si>
  <si>
    <t>EAGLE RIVER DEVELOPMENT LLC</t>
  </si>
  <si>
    <t>N4425513C7005 AWD</t>
  </si>
  <si>
    <t>N32411056</t>
  </si>
  <si>
    <t>VPT TEST FACILITY</t>
  </si>
  <si>
    <t>P&amp;S CONSTRUCTION, INC.</t>
  </si>
  <si>
    <t>N4008510D9450 0006</t>
  </si>
  <si>
    <t>N32443998</t>
  </si>
  <si>
    <t>DRYDOCK 8 ELECTRICAL DISTRIBUTION UPGRADE</t>
  </si>
  <si>
    <t>HELIX ELECTRIC, INC.</t>
  </si>
  <si>
    <t>N4008514C8106 AWD</t>
  </si>
  <si>
    <t>N41557101A</t>
  </si>
  <si>
    <t>NORTH RAMP PARKING (Andersen AFB) INC 2 OF 2</t>
  </si>
  <si>
    <t>N41557101</t>
  </si>
  <si>
    <t>GUAM MACC BUILDERS A JV</t>
  </si>
  <si>
    <t>N6274210D1309 JQ01</t>
  </si>
  <si>
    <t>N47609003</t>
  </si>
  <si>
    <t>EOD/TEU RANGE SUPPORT FACILITY</t>
  </si>
  <si>
    <t>COPPERTOP LEDCOR JV</t>
  </si>
  <si>
    <t>N6247313D4608 0007</t>
  </si>
  <si>
    <t>N50092255</t>
  </si>
  <si>
    <t>FIELD CARRIER LANDING PRACTICE DECK FOR E2/C2</t>
  </si>
  <si>
    <t>N4008513C7711 AWD</t>
  </si>
  <si>
    <t>N60191513</t>
  </si>
  <si>
    <t>A SCHOOL BARRACKS</t>
  </si>
  <si>
    <t>N4008509D5026 0005</t>
  </si>
  <si>
    <t>N60191582</t>
  </si>
  <si>
    <t>UNDERSEA SURVEILLANCE SCIF FACILITY</t>
  </si>
  <si>
    <t>HOURIGAN CONSTRUCTION CORPORATION</t>
  </si>
  <si>
    <t>N4008508D9738 0003</t>
  </si>
  <si>
    <t>N60241288</t>
  </si>
  <si>
    <t>WASTEWATER SYSTEM</t>
  </si>
  <si>
    <t>DAKOTA MEYER ENTERPRISES, INC.</t>
  </si>
  <si>
    <t>N6945014C0763 AWD</t>
  </si>
  <si>
    <t>N610541305</t>
  </si>
  <si>
    <t>WHOLE HOUSE REVITALIZATION PHASE 2 OF 2</t>
  </si>
  <si>
    <t>MECCS-URAYASU JV</t>
  </si>
  <si>
    <t>N4008414C0107 AWD</t>
  </si>
  <si>
    <t>N61056353</t>
  </si>
  <si>
    <t>BACHELOR QUARTERS</t>
  </si>
  <si>
    <t>N6274213MP00015</t>
  </si>
  <si>
    <t>N610571302</t>
  </si>
  <si>
    <t>REVITALIZATION OF FAMILY HOUSING TOWNHOMES</t>
  </si>
  <si>
    <t>NIHON MECCS CO., LTD.</t>
  </si>
  <si>
    <t>N4008414C8401 AWD</t>
  </si>
  <si>
    <t>N61065229</t>
  </si>
  <si>
    <t>STRATEGIC SYSTEMS WEAPONS EVALUATION TEST LAB</t>
  </si>
  <si>
    <t>N6247310D5405 0003</t>
  </si>
  <si>
    <t>N61077123</t>
  </si>
  <si>
    <t>TEMPORARY LCS SUSTAINMENT FACILITY</t>
  </si>
  <si>
    <t>PAE SINGAPORE PTE LTD.</t>
  </si>
  <si>
    <t>N4008413C9001 AWD</t>
  </si>
  <si>
    <t>N61151290</t>
  </si>
  <si>
    <t>CRUISE/DESTROYER UPGRADE TRAINING FACILITY</t>
  </si>
  <si>
    <t>N4008010D0492 0007</t>
  </si>
  <si>
    <t>N61151372</t>
  </si>
  <si>
    <t>PHYSICAL FITNESS CENTER</t>
  </si>
  <si>
    <t>N4008010D0302 0021</t>
  </si>
  <si>
    <t>N617551301</t>
  </si>
  <si>
    <t>WHOLE HOUSE REVITALIZATION PHASE 1 AT LOCKWOOD TERRACE</t>
  </si>
  <si>
    <t>PERINI/NORTON A JOINT VENTURE</t>
  </si>
  <si>
    <t>N6274210D1312 JQ02</t>
  </si>
  <si>
    <t>N62590400</t>
  </si>
  <si>
    <t>AEGIS ASHORE MISSILE DEFENSE COMPLEX</t>
  </si>
  <si>
    <t>N6247014MPE0025</t>
  </si>
  <si>
    <t>N62863709</t>
  </si>
  <si>
    <t>GENERAL PURPOSE WAREHOUSE</t>
  </si>
  <si>
    <t>ACCIONA INFRAESTRUCTURAS</t>
  </si>
  <si>
    <t>N6247013C3014 AWD</t>
  </si>
  <si>
    <t>N62863710</t>
  </si>
  <si>
    <t>HIGH EXPLOSIVE MAGAZINE</t>
  </si>
  <si>
    <t>N63043317</t>
  </si>
  <si>
    <t>DINING FACILITY</t>
  </si>
  <si>
    <t>JCON GROUP, CORP</t>
  </si>
  <si>
    <t>N6945014D0754 0001</t>
  </si>
  <si>
    <t>N66691907</t>
  </si>
  <si>
    <t>AIRCRAFT PARKING APRON EXPANSION</t>
  </si>
  <si>
    <t>SOCIEDAD ESPAQOLA DE MONTAJESINDUSTRIALES S.A.Y EIFFAGE INFRAEST</t>
  </si>
  <si>
    <t>N6247014C3012 AWD</t>
  </si>
  <si>
    <t>N68436857</t>
  </si>
  <si>
    <t>FLOATING LABORATORY, MOORING DOLPHINS</t>
  </si>
  <si>
    <t>N4425510D5019  0003</t>
  </si>
  <si>
    <t>N68436990A</t>
  </si>
  <si>
    <t>EXPLOSIVE HANDLING WHARF #2, INC 2 OF 4</t>
  </si>
  <si>
    <t>N4425512C3008 P00001</t>
  </si>
  <si>
    <t>N69212984</t>
  </si>
  <si>
    <t>REGIMENTAL HEADQUARTERS</t>
  </si>
  <si>
    <t>ARCHER WESTERN CONTRACTORS, LTD</t>
  </si>
  <si>
    <t>N4008508D9739 0006</t>
  </si>
  <si>
    <t>N69212985</t>
  </si>
  <si>
    <t>N69212986</t>
  </si>
  <si>
    <t>MOTOR TRANSPORTATION FACILITY</t>
  </si>
  <si>
    <t>N4008508D9738 0004</t>
  </si>
  <si>
    <t>N69212987</t>
  </si>
  <si>
    <t>SUPPLY WAREHOUSE FACILITY</t>
  </si>
  <si>
    <t>N69212989</t>
  </si>
  <si>
    <t>N69213237</t>
  </si>
  <si>
    <t>COMBAT SYSTEM ENGEINEERING BUILDING ADDITION</t>
  </si>
  <si>
    <t>N4008513C3513 AWD</t>
  </si>
  <si>
    <t>N69232900</t>
  </si>
  <si>
    <t>BAMS MAINTENANCE TRAINING FACILITY</t>
  </si>
  <si>
    <t>N6247309D1658 0008</t>
  </si>
  <si>
    <t>N83447047</t>
  </si>
  <si>
    <t>COMMERCIAL VEHICLE INSPECTION SITE</t>
  </si>
  <si>
    <t>KOMADA, LLC</t>
  </si>
  <si>
    <t>N6945013D1767 0001</t>
  </si>
  <si>
    <t>M00318852</t>
  </si>
  <si>
    <t>3RD BATTALION COMPLEX</t>
  </si>
  <si>
    <t>DAWSON-HAWAIIAN BUILDERS I</t>
  </si>
  <si>
    <t>N6274214C1310 AWD</t>
  </si>
  <si>
    <t>M00318864</t>
  </si>
  <si>
    <t>AIRCRAFT MAINTENANCE EXPANSION</t>
  </si>
  <si>
    <t>FTSI PHELPS JOINT VENTURE</t>
  </si>
  <si>
    <t>N6274214C1315 AWD</t>
  </si>
  <si>
    <t>M00318884</t>
  </si>
  <si>
    <t>AVIATION SIMULATOR MODERNIZATION/ADDITION</t>
  </si>
  <si>
    <t>ALLIED PACIFIC BUILDERS INC</t>
  </si>
  <si>
    <t>N6274214C1300 AWD</t>
  </si>
  <si>
    <t>M626131403</t>
  </si>
  <si>
    <t>WHOLEHOUSE REVITALIZATION, MIDRISE 655</t>
  </si>
  <si>
    <t>N4008414C0012 AWD</t>
  </si>
  <si>
    <t>M670011353</t>
  </si>
  <si>
    <t>LANDFILL, PHASE 4</t>
  </si>
  <si>
    <t>GLOVER CONSTRUCTION COMPANY INC</t>
  </si>
  <si>
    <t>N4008514C8400 AWD</t>
  </si>
  <si>
    <t>M67001676</t>
  </si>
  <si>
    <t>CH-53K MAINTENANCE TRAINING FACILITY</t>
  </si>
  <si>
    <t>N4008510D5331 0005</t>
  </si>
  <si>
    <t>M67001726</t>
  </si>
  <si>
    <t>REGIONAL COMMUNICATION STATION</t>
  </si>
  <si>
    <t>M67004934</t>
  </si>
  <si>
    <t>WEAPONS STORAGE AND INSPECTION FACILITY</t>
  </si>
  <si>
    <t>BLUEFORGE, LLC</t>
  </si>
  <si>
    <t>N6945014D1271 0001</t>
  </si>
  <si>
    <t>M67004954</t>
  </si>
  <si>
    <t>CERS DISPATCH FACILITY</t>
  </si>
  <si>
    <t>ARTESIAN CONTRACTING CO INC</t>
  </si>
  <si>
    <t>N6945012D1769 0005</t>
  </si>
  <si>
    <t>M67386139</t>
  </si>
  <si>
    <t>RESERVE CENTER &amp; ADMINISTRATIVE FACILITY</t>
  </si>
  <si>
    <t>OLD VETERAN CONSTRUCTION, INC.</t>
  </si>
  <si>
    <t>N6945013D1766 0002</t>
  </si>
  <si>
    <t>M67400201</t>
  </si>
  <si>
    <t>N6274214MP00024</t>
  </si>
  <si>
    <t>M678611407</t>
  </si>
  <si>
    <t>SITE IMPROVEMENTS - GENERAL OFFICERS QUARTERS A</t>
  </si>
  <si>
    <t>QUALITY SUPPORT SERVICES, INC.</t>
  </si>
  <si>
    <t>N4008314D1014 0003</t>
  </si>
  <si>
    <t>N00207659</t>
  </si>
  <si>
    <t>P-8A TRAINING &amp; PARKING APRON EXPANSION</t>
  </si>
  <si>
    <t>ARCHER WESTERN CONSTRUCTION, LLC</t>
  </si>
  <si>
    <t>N6945014C1261 AWD</t>
  </si>
  <si>
    <t>N00213678</t>
  </si>
  <si>
    <t>AIRCRAFT CRASH/RESCUE &amp; FIRE HEADQUARTERS</t>
  </si>
  <si>
    <t>DRACE ANDERSON JOINT VENTURE</t>
  </si>
  <si>
    <t>N6945013D1762 0002</t>
  </si>
  <si>
    <t>N00246957</t>
  </si>
  <si>
    <t>H-60 TRAINER FACILITY, NAS NORTH ISLAND</t>
  </si>
  <si>
    <t>N6247309D1657 0018</t>
  </si>
  <si>
    <t>N00620239</t>
  </si>
  <si>
    <t>EA-18G FACILITY IMPROVEMENTS</t>
  </si>
  <si>
    <t>KORTE CONSTRUCTION COMPANY DBAKORTE COMPANY, THE</t>
  </si>
  <si>
    <t>N4425514C5004 AWD</t>
  </si>
  <si>
    <t>N00620251</t>
  </si>
  <si>
    <t>P-8A HANGAR AND TRAINING FACILITIES</t>
  </si>
  <si>
    <t>N4425514C5002 AWD</t>
  </si>
  <si>
    <t>N00620257</t>
  </si>
  <si>
    <t>HANGAR 11 MODIFICATIONS FOR SEARCH AND RESCUE</t>
  </si>
  <si>
    <t>RORE, INC.</t>
  </si>
  <si>
    <t>N4425514C8012</t>
  </si>
  <si>
    <t>N32411103</t>
  </si>
  <si>
    <t>HEWITT HALL RESEARCH CENTER</t>
  </si>
  <si>
    <t>H.V. COLLINS COMPANY</t>
  </si>
  <si>
    <t>N4008514C5221 AWD</t>
  </si>
  <si>
    <t>N3379A227</t>
  </si>
  <si>
    <t>JV SKE DJIBOUTI MACC</t>
  </si>
  <si>
    <t>N3319113D0841 0003</t>
  </si>
  <si>
    <t>N3379A917</t>
  </si>
  <si>
    <t>CRITICAL POWER FOR BULDING 200</t>
  </si>
  <si>
    <t>ATLANTIC CONTINGENCY CONSTRUCTION, LLC</t>
  </si>
  <si>
    <t>N6247006D6007  0002</t>
  </si>
  <si>
    <t>N3379A918</t>
  </si>
  <si>
    <t>CRITICAL POWER FOR BUILDING T-130</t>
  </si>
  <si>
    <t>N3379A919</t>
  </si>
  <si>
    <t>CRITICAL POWER FOR BLDGS 111, 113 AND 115</t>
  </si>
  <si>
    <t>N3379A921</t>
  </si>
  <si>
    <t>UNACCOMPANIED HOUSING</t>
  </si>
  <si>
    <t>B.L. HARBERT INTERNATIONAL, L.L.C.</t>
  </si>
  <si>
    <t>N6247015C5000 AWD</t>
  </si>
  <si>
    <t>N41557109</t>
  </si>
  <si>
    <t>AIRCRAFT MAINTENANCE HANGAR (NORTH RAMP)</t>
  </si>
  <si>
    <t>N6274210D1308 0002</t>
  </si>
  <si>
    <t>N41557625</t>
  </si>
  <si>
    <t>BAMS FORWARD OPERATIONAL AND MAINTENANCE HANGAR</t>
  </si>
  <si>
    <t>N6274210D1309 0003</t>
  </si>
  <si>
    <t>N41557J200</t>
  </si>
  <si>
    <t>NORTH RAMP UTILITIES II</t>
  </si>
  <si>
    <t>CORE TECH-AMEC, JV</t>
  </si>
  <si>
    <t>N6274215C1329 AWD</t>
  </si>
  <si>
    <t>NUCLEAR POWER OPERATION TRAINING FACILITY</t>
  </si>
  <si>
    <t>CADDELL CONSTRUCTION CO. (DE), LLC</t>
  </si>
  <si>
    <t>N6945014C1756 AWD</t>
  </si>
  <si>
    <t>N47608262</t>
  </si>
  <si>
    <t>SITE AND UTILITIES FOR BAMS-D TFS</t>
  </si>
  <si>
    <t>REILLY CONSTRUCTION, INC</t>
  </si>
  <si>
    <t>N4008014D3014 AWD</t>
  </si>
  <si>
    <t>N50092662</t>
  </si>
  <si>
    <t>EOD ESU TWO EXPEDITIONARY LOGISTICS OVERHAUL WAREHOUSE</t>
  </si>
  <si>
    <t>DOYON MANAGEMENT SERVICES, LLC</t>
  </si>
  <si>
    <t>N4008514D2102 0001</t>
  </si>
  <si>
    <t>N60191815</t>
  </si>
  <si>
    <t>AERIAL TARGET OPERATION CONSOLIDATION</t>
  </si>
  <si>
    <t>N4008510D5331 0006</t>
  </si>
  <si>
    <t>N60201425</t>
  </si>
  <si>
    <t>LCS LOGISTICS SUPPORT FACILITY</t>
  </si>
  <si>
    <t>N6945013D1765 0002</t>
  </si>
  <si>
    <t>N61054011</t>
  </si>
  <si>
    <t>COMMUNICATIONS SYSTEM UPGRADE</t>
  </si>
  <si>
    <t>N6274214MP00028</t>
  </si>
  <si>
    <t>N61057221</t>
  </si>
  <si>
    <t>HELO ALFS TEST ROOM, BUILDING 194</t>
  </si>
  <si>
    <t>N4008414C8302 AWD</t>
  </si>
  <si>
    <t>N610581401</t>
  </si>
  <si>
    <t>W/H REVITALIZATION - BARA TOWER (#5035)</t>
  </si>
  <si>
    <t>N4008414R0002 AWD</t>
  </si>
  <si>
    <t>N61755425</t>
  </si>
  <si>
    <t>MODULAR STORAGE MAGAZINE</t>
  </si>
  <si>
    <t>N6274210D1309 0005</t>
  </si>
  <si>
    <t>N61755518</t>
  </si>
  <si>
    <t>X-RAY WHARF IMPROVEMENTS</t>
  </si>
  <si>
    <t>N6274210D1309 0006</t>
  </si>
  <si>
    <t>N61755566</t>
  </si>
  <si>
    <t>EMERGENT REPAIR FACILITY EXPANSION</t>
  </si>
  <si>
    <t>N6274210D1309 0004</t>
  </si>
  <si>
    <t>N61755630</t>
  </si>
  <si>
    <t>HARDEN ELECTRICAL DISTRIBUTION LINE (POLARIS PT ROAD)</t>
  </si>
  <si>
    <t>N4019210D2804  0019</t>
  </si>
  <si>
    <t>N61755637</t>
  </si>
  <si>
    <t>DEHUMIDIFIED SUPPLY STORAGE FACILITY</t>
  </si>
  <si>
    <t>BULLTRACK-WATTS, A JOINT VENTURE</t>
  </si>
  <si>
    <t>N4019210D2801 KB01</t>
  </si>
  <si>
    <t>N61755638</t>
  </si>
  <si>
    <t>SIERRA WHARF IMPROVEMENTS</t>
  </si>
  <si>
    <t>FARGO PACIFIC INC.</t>
  </si>
  <si>
    <t>N4019210D2808 0009</t>
  </si>
  <si>
    <t>N62688500</t>
  </si>
  <si>
    <t>PIER 11 POWER UPGRADES FOR CVN-78</t>
  </si>
  <si>
    <t>SYNCON, LLC</t>
  </si>
  <si>
    <t>N4008514D8152 0001</t>
  </si>
  <si>
    <t>N62813058</t>
  </si>
  <si>
    <t>ROCKFALL PROTECTION AT RED HILL</t>
  </si>
  <si>
    <t>TALION CONSTRUCTION, LLC</t>
  </si>
  <si>
    <t>N6247813D4007  0031</t>
  </si>
  <si>
    <t>N62813270</t>
  </si>
  <si>
    <t>DRYDOCK WATERFRONT FACILITY</t>
  </si>
  <si>
    <t>N6247809D4019 KB03</t>
  </si>
  <si>
    <t>N62813320</t>
  </si>
  <si>
    <t>SUBMARINE PRODUCTION SUPPORT FAC (PHNSY&amp;IMF)</t>
  </si>
  <si>
    <t>N6274214C1304 AWD</t>
  </si>
  <si>
    <t>N62863733</t>
  </si>
  <si>
    <t>PROVIDE ELECTROMAGNETIC CALIBRATION COMPLEX</t>
  </si>
  <si>
    <t>NEWIMAR SA</t>
  </si>
  <si>
    <t>N3319110D1801 0283</t>
  </si>
  <si>
    <t>N63042376</t>
  </si>
  <si>
    <t>VFA-94 HANGAR ALTERATIONS</t>
  </si>
  <si>
    <t>N6247313D4608 0014</t>
  </si>
  <si>
    <t>N68436420</t>
  </si>
  <si>
    <t>INTEGRATED WATER TREATMENT SYS DRY DOCKS 3</t>
  </si>
  <si>
    <t>WATTS CONSTRUCTORS, LLC</t>
  </si>
  <si>
    <t>N4425514C5000 AWD</t>
  </si>
  <si>
    <t>N68436990B</t>
  </si>
  <si>
    <t>EXPLOSIVE HANDLING WHARF #2 (BANGOR) INC 3 OF 4</t>
  </si>
  <si>
    <t>N4425512C3008</t>
  </si>
  <si>
    <t>NAVSEA HQ RESTORATION</t>
  </si>
  <si>
    <t>N6247013D6019 JU01</t>
  </si>
  <si>
    <t>N69232281</t>
  </si>
  <si>
    <t>AIRCRAFT ENGINE TEST PADS</t>
  </si>
  <si>
    <t>N6247309D1657 0016</t>
  </si>
  <si>
    <t>N69232599</t>
  </si>
  <si>
    <t>UNACCOMPANIED HOUSING CONVERSION (PORT HUENEME)</t>
  </si>
  <si>
    <t>N6247314RP00165</t>
  </si>
  <si>
    <t>N83447136</t>
  </si>
  <si>
    <t>TACAMO E-6B HANGAR</t>
  </si>
  <si>
    <t>HGL CONSTRUCTION INC</t>
  </si>
  <si>
    <t>N6945014C1770 AWD</t>
  </si>
  <si>
    <t>Navy and Marine Corps MCON: Complete design of FY12 MILCON; design of FY11 Congressional Inserts; start design of FY13 MILCON; fund Congressionally directed designs</t>
  </si>
  <si>
    <t>[Replaced" Navy-MC active" with "Navy Active" from the pick list for the Component field.]</t>
  </si>
  <si>
    <t>Navy and Marine Corps MCON: Complete design of FY13 MILCON; design of FY12 Congressional Inserts; start design of FY14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</si>
  <si>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</si>
  <si>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</si>
  <si>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</si>
  <si>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Appropriated Amount reflects funds allocated to date only. [Replaced" Navy-MC active" with "Navy Active" from the pick list for the Component field.]</t>
  </si>
  <si>
    <t>Unspecified Minor Construction [UMC]</t>
  </si>
  <si>
    <t>Appropriated Amount reflects funds allocated to date only.  [Replaced" Navy-MC active" with "Navy Active" from the pick list for the Component field.]</t>
  </si>
  <si>
    <t>Family Housing Complete design of FY12 MILCON; design of FY11 Congressional Inserts; start design of FY13 MILCON; fund Congressionally directed designs</t>
  </si>
  <si>
    <t>Family Housing Complete design of FY13 MILCON; design of FY12 Congressional Inserts; start design of FY14 MILCON; fund Congressionally directed designs</t>
  </si>
  <si>
    <t>Family Housing Complete design of FY14 MILCON; design of FY13 Congressional Inserts; start design of FY15 MILCON; fund Congressionally directed designs</t>
  </si>
  <si>
    <t>Family Housing Complete design of FY15 MILCON; design of FY14 Congressional Inserts; start design of FY16 MILCON; fund Congressionally directed designs</t>
  </si>
  <si>
    <t>Family Housing Complete design of FY16 MILCON; design of FY15 Congressional Inserts; start design of FY17 MILCON; fund Congressionally directed designs</t>
  </si>
  <si>
    <t>No funds yet allocated for FY15</t>
  </si>
  <si>
    <t>[Replaced" Navy-MC res" with "Navy Reserve" from the pick list for the Component field.]</t>
  </si>
  <si>
    <t>No funds yet allocated for FY15  [Replaced" Navy-MC res" with "Navy Reserve" from the pick list for the Component field.]</t>
  </si>
  <si>
    <t>NGA021</t>
  </si>
  <si>
    <t>Data Ctr West #1 Power &amp; Cooling Upgrade</t>
  </si>
  <si>
    <t>Facility Defense Consultants d/b/a Hanke Constructors</t>
  </si>
  <si>
    <t>Technology Center Third Floor Fit-out - project period of performance extended to 31 January 2015</t>
  </si>
  <si>
    <t>NGA013</t>
  </si>
  <si>
    <t>Technology Center Third Floor Fit-out</t>
  </si>
  <si>
    <t>Clark/Balfour Beatty-NCE, A Joint Venture</t>
  </si>
  <si>
    <t>Data Ctr West #1 Power &amp; Cooling Upgrade - project period of performance extended to 31 January 2015</t>
  </si>
  <si>
    <t>Infrastructure Increments 1-3; NGA HQ's</t>
  </si>
  <si>
    <t>[Removed "Various" from Solicitation Date, Award Date, Start Date, and Prime Contract Recipient
(Company Name)]</t>
  </si>
  <si>
    <t>65416</t>
  </si>
  <si>
    <t>NGA Headquarters, SCIF, All Phases</t>
  </si>
  <si>
    <t>South Campus Electrical Utility Plant SCEUP (Phase 1)</t>
  </si>
  <si>
    <t>Clark/McDean</t>
  </si>
  <si>
    <t>W912DR-10-C-0033</t>
  </si>
  <si>
    <t>South Campus Electrical Utility Plant SCEUP (Phase 2)</t>
  </si>
  <si>
    <t>Contract Completion date has not been negotiated yet</t>
  </si>
  <si>
    <t>NSAW Vehicle Entrance Barrier (VCP-6)</t>
  </si>
  <si>
    <t>Goels/Grunley</t>
  </si>
  <si>
    <t>W912DR-10-C-0035</t>
  </si>
  <si>
    <t>NSAW Vehicle Entrance Barrier (VCP-2)</t>
  </si>
  <si>
    <t>District Veterans Contracting</t>
  </si>
  <si>
    <t>W912DR-13-C-0021</t>
  </si>
  <si>
    <t xml:space="preserve">Tordella Chilled Water Backup Storage </t>
  </si>
  <si>
    <t>Northern Tiaga Venture, LLC Inc. (NTVI)</t>
  </si>
  <si>
    <t>W912DR-10-C-0079</t>
  </si>
  <si>
    <t xml:space="preserve">R&amp;E Chilled Water Backup Storage </t>
  </si>
  <si>
    <t xml:space="preserve">Walsh Construction Company </t>
  </si>
  <si>
    <t>W912DR-11-C-0034</t>
  </si>
  <si>
    <t>Power &amp; Cooling Infrastructure Upgrade</t>
  </si>
  <si>
    <t>NPGL</t>
  </si>
  <si>
    <t>MWHL10-3001</t>
  </si>
  <si>
    <t>IUS</t>
  </si>
  <si>
    <t>Balfour Beaty Engineering Services</t>
  </si>
  <si>
    <t>Commissioning of system completed November 26, 2014.</t>
  </si>
  <si>
    <t>Classified location</t>
  </si>
  <si>
    <t>Kaseman</t>
  </si>
  <si>
    <t>Hardline</t>
  </si>
  <si>
    <t>Placed in service 01-Oct-2013</t>
  </si>
  <si>
    <t>PAE</t>
  </si>
  <si>
    <t xml:space="preserve">North Campus Electrical Utility Plant (NCEUP) </t>
  </si>
  <si>
    <t>W912DR-11-C-0036</t>
  </si>
  <si>
    <t>Mountainview</t>
  </si>
  <si>
    <t>MOD II</t>
  </si>
  <si>
    <t xml:space="preserve">Brantley Co. </t>
  </si>
  <si>
    <t>MOD II (Phase 2)</t>
  </si>
  <si>
    <t>Whitelaw Wedge</t>
  </si>
  <si>
    <t>JAAT</t>
  </si>
  <si>
    <t>W912HN-10-D-0063</t>
  </si>
  <si>
    <t>30-Ja n-14</t>
  </si>
  <si>
    <t>W912DR-12-C-0019</t>
  </si>
  <si>
    <t>Xcel Power Feed</t>
  </si>
  <si>
    <t>W912DR-12-F-0081</t>
  </si>
  <si>
    <t>High Performance Computing Center 2</t>
  </si>
  <si>
    <t xml:space="preserve">Hensel Phelps/Kiewit Joint Venture </t>
  </si>
  <si>
    <t>W912DR-13-C-0005</t>
  </si>
  <si>
    <t>East Campus Building 1</t>
  </si>
  <si>
    <t>W912DR-13-C-0038</t>
  </si>
  <si>
    <t>Generators 10 &amp; 11</t>
  </si>
  <si>
    <t>MIPR 12-045 from MHS to AFCEC, $240K moved from Power &amp; Cooling</t>
  </si>
  <si>
    <t>61772</t>
  </si>
  <si>
    <t>Operations Complex</t>
  </si>
  <si>
    <t>W912ER-12-C-0011 / 30155148</t>
  </si>
  <si>
    <t>AFSOC033003</t>
  </si>
  <si>
    <t>W912ER-12-C-0011 / 30136034</t>
  </si>
  <si>
    <t>AFSOC033005</t>
  </si>
  <si>
    <t>Storage Facility</t>
  </si>
  <si>
    <t>W912ER-12-C-0011 / 30154837</t>
  </si>
  <si>
    <t>AFSOC033019</t>
  </si>
  <si>
    <t>Air Operations Center</t>
  </si>
  <si>
    <t>W912ER-12-C-0011 / 30154494</t>
  </si>
  <si>
    <t>64484</t>
  </si>
  <si>
    <t>Operations Additions</t>
  </si>
  <si>
    <t>Pacific Tech Sauer J.V.</t>
  </si>
  <si>
    <t>W912HN-11-C-0010 / 29379991</t>
  </si>
  <si>
    <t>65395</t>
  </si>
  <si>
    <t>Company Support Facility</t>
  </si>
  <si>
    <t>JAAAT Technical Services, LLC</t>
  </si>
  <si>
    <t>W912HN-10-D-0057 / 22193150</t>
  </si>
  <si>
    <t>66362</t>
  </si>
  <si>
    <t>C4 Facility - JSOC</t>
  </si>
  <si>
    <t>Western Contractors, LLC</t>
  </si>
  <si>
    <t>W912HN-12-C-0009 / 29381338</t>
  </si>
  <si>
    <t>69573</t>
  </si>
  <si>
    <t>Admin/Company Operations</t>
  </si>
  <si>
    <t>R.C. Construction Co., Inc.</t>
  </si>
  <si>
    <t>W912HN-10-D-0058 / 29381912</t>
  </si>
  <si>
    <t>CZQZ063049</t>
  </si>
  <si>
    <t>Hangar / AMU (MC-130J)</t>
  </si>
  <si>
    <t>Speegle Construction</t>
  </si>
  <si>
    <t>W912PP-11-C-0029 / 30594756</t>
  </si>
  <si>
    <t>CZQZ063052A</t>
  </si>
  <si>
    <t>Operations &amp; Training Complex (3rd UAS)</t>
  </si>
  <si>
    <t>W912PP-12-C-0003 / 30509923</t>
  </si>
  <si>
    <t>60272</t>
  </si>
  <si>
    <t>Communications Training Complex (SWCS)</t>
  </si>
  <si>
    <t>W912HN-10-D-0049 / 29371639</t>
  </si>
  <si>
    <t>60821</t>
  </si>
  <si>
    <t xml:space="preserve">Squadron Headquarters Addition </t>
  </si>
  <si>
    <t>W912HN-10-D-0060 / 29389201</t>
  </si>
  <si>
    <t>66598</t>
  </si>
  <si>
    <t>Rotary Wing Hangar</t>
  </si>
  <si>
    <t>Caddell/Whitesell-Green, a Joint Venture</t>
  </si>
  <si>
    <t>W912QR-12-C-0020 / 28424662</t>
  </si>
  <si>
    <t>69458</t>
  </si>
  <si>
    <t>Battalion Operations Complex</t>
  </si>
  <si>
    <t>Alutiiq Manufacturing Contractors, LLC</t>
  </si>
  <si>
    <t>W912HN-10-D-0055 / 29389100</t>
  </si>
  <si>
    <t>69758</t>
  </si>
  <si>
    <t>Brigade Headquarters</t>
  </si>
  <si>
    <t>W912HN-10-D-0063 / 29372058</t>
  </si>
  <si>
    <t>71224</t>
  </si>
  <si>
    <t>Group Headquarters</t>
  </si>
  <si>
    <t>Engineering Design Technologies, Inc.</t>
  </si>
  <si>
    <t>W912HN-11-D-0002 / 29371956</t>
  </si>
  <si>
    <t>W912HN-11-D-0002 / 41071297</t>
  </si>
  <si>
    <t>76363</t>
  </si>
  <si>
    <t>Company Operations Facility</t>
  </si>
  <si>
    <t>Adept-Absher  1 Joint Venture</t>
  </si>
  <si>
    <t>W912DW-12-C-0037 / 27917342</t>
  </si>
  <si>
    <t>76364</t>
  </si>
  <si>
    <t>Battalion Operations Facility</t>
  </si>
  <si>
    <t>W912HN-11-D-0002 / 41209106</t>
  </si>
  <si>
    <t>76366</t>
  </si>
  <si>
    <t>Company Operations Facility (GSTB)</t>
  </si>
  <si>
    <t>B.L. Harbert International, LLC</t>
  </si>
  <si>
    <t>W91278-11-D-0068 / 36653126</t>
  </si>
  <si>
    <t>76371</t>
  </si>
  <si>
    <t>Company Operations Facility (GSB)</t>
  </si>
  <si>
    <t>W91278-11-D-0068 / 36653120</t>
  </si>
  <si>
    <t>76374</t>
  </si>
  <si>
    <t>MH-47 Hangar</t>
  </si>
  <si>
    <t>W912QR-12-C-0035 / 28427841</t>
  </si>
  <si>
    <t>CZQZ073014</t>
  </si>
  <si>
    <t>SOF C-130 Sq Ops Facility</t>
  </si>
  <si>
    <t>Bradbury Stamm Construction, Inc.</t>
  </si>
  <si>
    <t>W912PP-13-C-0002 / 25127091</t>
  </si>
  <si>
    <t>CZQZ073018</t>
  </si>
  <si>
    <t>SOF C-130 Wash Rack Hangar</t>
  </si>
  <si>
    <t>Solis Constructors, Inc.</t>
  </si>
  <si>
    <t>W912PP-12-C-0025 / 30667913</t>
  </si>
  <si>
    <t>CZQZ073021</t>
  </si>
  <si>
    <t>SOF AMXS Facility</t>
  </si>
  <si>
    <t>K.L. House Construction CO</t>
  </si>
  <si>
    <t>W912PP-12-C-0033 / 25138433</t>
  </si>
  <si>
    <t>CZQZ083012A</t>
  </si>
  <si>
    <t>SOF Hangar/AMU</t>
  </si>
  <si>
    <t>W912PP-12-C-0027 / 30858121</t>
  </si>
  <si>
    <t>CZQZ083016</t>
  </si>
  <si>
    <t>SOF Squadron Operations Facility</t>
  </si>
  <si>
    <t>W912PP-13-C-0002 / 28791332</t>
  </si>
  <si>
    <t>CZQZ063035</t>
  </si>
  <si>
    <t>FTEV103011</t>
  </si>
  <si>
    <t>SOF Simulator Facility</t>
  </si>
  <si>
    <t>Barlovento LLC.</t>
  </si>
  <si>
    <t>P-1049</t>
  </si>
  <si>
    <t>Range 130 Support Projects</t>
  </si>
  <si>
    <t>Reyes Construction, Inc</t>
  </si>
  <si>
    <t>N6247309D1648 #0003</t>
  </si>
  <si>
    <t>P-1174</t>
  </si>
  <si>
    <t>MWD Facility</t>
  </si>
  <si>
    <t>Dimensions Construction, Inc.</t>
  </si>
  <si>
    <t>N6247311D0068 #0003</t>
  </si>
  <si>
    <t>P-164</t>
  </si>
  <si>
    <t>Logistics Support Facility</t>
  </si>
  <si>
    <t>Hourigan Construction Corp</t>
  </si>
  <si>
    <t>N4008508D9738 #0002</t>
  </si>
  <si>
    <t>P-473</t>
  </si>
  <si>
    <t>SEAL Team Operations Facility</t>
  </si>
  <si>
    <t>Hourigan Construction Corporation</t>
  </si>
  <si>
    <t>N4008508D9738 #0005</t>
  </si>
  <si>
    <t>P-504</t>
  </si>
  <si>
    <t>SOF Operational Vehicle Storage Facility (6UMC)</t>
  </si>
  <si>
    <t>N4008511D6591 #0010</t>
  </si>
  <si>
    <t>P-531</t>
  </si>
  <si>
    <t>Cold Weather Maritime Training Facility</t>
  </si>
  <si>
    <t>Alutiiq Diversified Service, LLC</t>
  </si>
  <si>
    <t>N4425512C3011</t>
  </si>
  <si>
    <t>P-769</t>
  </si>
  <si>
    <t>Building Renovation</t>
  </si>
  <si>
    <t>NOAH Enterprises, Inc.</t>
  </si>
  <si>
    <t>N4008511D6590 #0007</t>
  </si>
  <si>
    <t>P-826</t>
  </si>
  <si>
    <t>Military Working Dog Facility</t>
  </si>
  <si>
    <t>TMKH043055</t>
  </si>
  <si>
    <t>SOF Training Facility</t>
  </si>
  <si>
    <t>JAAAT Technical. Services, LLC</t>
  </si>
  <si>
    <t>W912HN-10-D-0063 / 25189640</t>
  </si>
  <si>
    <t>53542</t>
  </si>
  <si>
    <t>Parachute Training Facility</t>
  </si>
  <si>
    <t>Au Authum Ki, Inc</t>
  </si>
  <si>
    <t>W912PL-14-C-0020 / 29636881</t>
  </si>
  <si>
    <t>65052</t>
  </si>
  <si>
    <t>Medical Support Addition</t>
  </si>
  <si>
    <t>SFL + A Architects, PA</t>
  </si>
  <si>
    <t>W912HN-11-D-0003 / 33745717</t>
  </si>
  <si>
    <t>66597</t>
  </si>
  <si>
    <t>Landgraf Hangar Extension</t>
  </si>
  <si>
    <t>FLW - TJC Joint Venture</t>
  </si>
  <si>
    <t>W912QR-14-C-0019 / 33711891</t>
  </si>
  <si>
    <t>69287a</t>
  </si>
  <si>
    <t>Archer Western Contractors, LLC</t>
  </si>
  <si>
    <t>W91278-11-D-0073 / 33746026</t>
  </si>
  <si>
    <t>69287b</t>
  </si>
  <si>
    <t>W91278-11-D-0067</t>
  </si>
  <si>
    <t>69382</t>
  </si>
  <si>
    <t>Civil Affairs Battalion Complex</t>
  </si>
  <si>
    <t>W91278-11-D-0066 / 33745841</t>
  </si>
  <si>
    <t>69447</t>
  </si>
  <si>
    <t>Group Support Battalion Detachment</t>
  </si>
  <si>
    <t>United Builders Group-Sundt, A Joint Venture</t>
  </si>
  <si>
    <t>W912QR-14-C-0016 / 33711787</t>
  </si>
  <si>
    <t>69493</t>
  </si>
  <si>
    <t>Sustainment Bde Headquarters</t>
  </si>
  <si>
    <t>Polote Corporation</t>
  </si>
  <si>
    <t>W912HN-10-D-0061 / 33745939</t>
  </si>
  <si>
    <t>76367</t>
  </si>
  <si>
    <t>SOF Battalion Operations Complex</t>
  </si>
  <si>
    <t>W9128F-14-C-0024 / 34494853</t>
  </si>
  <si>
    <t>79655</t>
  </si>
  <si>
    <t>SOF Training Facility (4UMC)</t>
  </si>
  <si>
    <t>Daniels &amp; Daniels Construction Co. Inc.</t>
  </si>
  <si>
    <t>W912PM-13-C-0003</t>
  </si>
  <si>
    <t>80233</t>
  </si>
  <si>
    <t>SOF Live-Fire Training Tower (6UMC)</t>
  </si>
  <si>
    <t>Trend Construction, Inc.</t>
  </si>
  <si>
    <t>W912HN-12-D-0030-DQ04</t>
  </si>
  <si>
    <t>81483</t>
  </si>
  <si>
    <t>Mtn Climb/Rappel Tower (5UMC)</t>
  </si>
  <si>
    <t>TIMUS - NASCO, JV</t>
  </si>
  <si>
    <t>W9128F-13-C-0006</t>
  </si>
  <si>
    <t>CZQZ083013</t>
  </si>
  <si>
    <t>Combat Parking Apron</t>
  </si>
  <si>
    <t>Okland Geneva Joint Venture</t>
  </si>
  <si>
    <t>W912PP-14-C-0014 / 32077093</t>
  </si>
  <si>
    <t>CZQZ100221</t>
  </si>
  <si>
    <t>Parachute Drying Tower (3 UMC)</t>
  </si>
  <si>
    <t>W912PP-14-C-0017 / 39136021</t>
  </si>
  <si>
    <t>FTFA113004</t>
  </si>
  <si>
    <t>SOF AvFID Ops and MX Facilities</t>
  </si>
  <si>
    <t>W91278-12-D-0037 / 34392390</t>
  </si>
  <si>
    <t>NVZR083702</t>
  </si>
  <si>
    <t>Joint Special Operations University Facility</t>
  </si>
  <si>
    <t>W.G. Yates &amp; Sons Construction Company</t>
  </si>
  <si>
    <t>W91278-12-D-0040 / 30057576</t>
  </si>
  <si>
    <t>P-1218</t>
  </si>
  <si>
    <t>Marine Battalion Company/Team Facilities</t>
  </si>
  <si>
    <t>RQ-DPR Construction Joint Venture</t>
  </si>
  <si>
    <t>N4008513C6000</t>
  </si>
  <si>
    <t>P-1393</t>
  </si>
  <si>
    <t>Survival Evasion Resistance Escape Trng Fac</t>
  </si>
  <si>
    <t>P-1410</t>
  </si>
  <si>
    <t>SOF EOD Expansion (1UMC)</t>
  </si>
  <si>
    <t>Quadrant Construction, Inc</t>
  </si>
  <si>
    <t>N4008510D0261 #0017</t>
  </si>
  <si>
    <t>P-1450</t>
  </si>
  <si>
    <t>Fires Platoon Storage Facility (7UMC)</t>
  </si>
  <si>
    <t>N4008510D0261 #0019</t>
  </si>
  <si>
    <t>P-165</t>
  </si>
  <si>
    <t>CS/CSS Support Facility</t>
  </si>
  <si>
    <t>Leebcor Services LLC</t>
  </si>
  <si>
    <t>N4008512D6304 #0003</t>
  </si>
  <si>
    <t>P-564</t>
  </si>
  <si>
    <t>NSWG-4 Paraloft Addition (2UMC)</t>
  </si>
  <si>
    <t>Royce Homeland JV, LLC</t>
  </si>
  <si>
    <t>N4008512D6305 #0005</t>
  </si>
  <si>
    <t>P-876</t>
  </si>
  <si>
    <t>Indoor Dynamic Shooting Facility</t>
  </si>
  <si>
    <t>RQ Construction</t>
  </si>
  <si>
    <t>N6247310D5409 #0015</t>
  </si>
  <si>
    <t>P-888</t>
  </si>
  <si>
    <t>Close Quarters Combat Range, Phase II</t>
  </si>
  <si>
    <t>K.O.O. Construction</t>
  </si>
  <si>
    <t>N6247309D1655 #0005</t>
  </si>
  <si>
    <t>61064</t>
  </si>
  <si>
    <t>SOF Upgrade Training Facility</t>
  </si>
  <si>
    <t>The Clement Group, LLC</t>
  </si>
  <si>
    <t>W91278-11-D-0029-DQ02 A</t>
  </si>
  <si>
    <t>69446</t>
  </si>
  <si>
    <t>Federal Contracting Inc. dba Bryan Construction</t>
  </si>
  <si>
    <t>W9128F-14-C-0030 / 39010820</t>
  </si>
  <si>
    <t>76375</t>
  </si>
  <si>
    <t>Civil Affairs Battalion Annexes</t>
  </si>
  <si>
    <t>W91278-11-D-0062-DQ01</t>
  </si>
  <si>
    <t>76376</t>
  </si>
  <si>
    <t>Language and Cultural Center</t>
  </si>
  <si>
    <t>W91278-11-D-0073-DQ02</t>
  </si>
  <si>
    <t>79438</t>
  </si>
  <si>
    <t>Combat Medic Skills Sustainment Course Bldg</t>
  </si>
  <si>
    <t>W91278-11-D-0029 / 38691146</t>
  </si>
  <si>
    <t>FTEV083002</t>
  </si>
  <si>
    <t>Add/Alter Operations Facility</t>
  </si>
  <si>
    <t>Barlovento, LLC</t>
  </si>
  <si>
    <t>W91278-10-D-0072 / 45056975</t>
  </si>
  <si>
    <t>P-1391</t>
  </si>
  <si>
    <t>SOF Sustainment Training Complex</t>
  </si>
  <si>
    <t>DRP Hardin Construction - WGI Joint Venture Inc</t>
  </si>
  <si>
    <t>N4008510D5333 #0004</t>
  </si>
  <si>
    <t>P-1469</t>
  </si>
  <si>
    <t>MSOB Support Facilities</t>
  </si>
  <si>
    <t>N4008510D0261/0022</t>
  </si>
  <si>
    <t>MILCON Design Work</t>
  </si>
  <si>
    <t>Construction Costs for UMC Projects</t>
  </si>
  <si>
    <t>Upgrade Electrical System</t>
  </si>
  <si>
    <t>Portico - 8A  and Dominion Virginia Power</t>
  </si>
  <si>
    <t>PERC-$437, Fuel Storage Fac-$200, Secondary UPS-$300, FY11 P&amp;D-$3,782</t>
  </si>
  <si>
    <t xml:space="preserve">Design/Build - 100% design in progress </t>
  </si>
  <si>
    <t>Secondary UPS</t>
  </si>
  <si>
    <t>Iron Bridge Construction</t>
  </si>
  <si>
    <t>Closeout in progress</t>
  </si>
  <si>
    <t>Power Plant Modernization Phase 3 (WPP)</t>
  </si>
  <si>
    <t>Grunley Construction Company, Inc.</t>
  </si>
  <si>
    <t>Project at 100% design, funds absconded by sequester</t>
  </si>
  <si>
    <t>Metro Entrance Facility/Visitor Screening Facility</t>
  </si>
  <si>
    <t>The Matthews Group, Inc.</t>
  </si>
  <si>
    <t>Design/Build - Not affected by sequester</t>
  </si>
  <si>
    <t>Secure Access Lane (SAL)</t>
  </si>
  <si>
    <t>Ikhana,LLC</t>
  </si>
  <si>
    <t>Award Contract Base Bid Items 28 Sep 2013; All options, for DIACAP $31,093, Perimeter Fence and 3 Vehicle Gates $138,693 and Public Rest Room (OPA funded) $447,766 awarded; NTP estimated by 1 Feb 2013.  510 cds contract duration.</t>
  </si>
  <si>
    <t>Pentagon Heliport Control Tower/Fire Station</t>
  </si>
  <si>
    <t>In 35% design.</t>
  </si>
  <si>
    <t>Pentagon Memorial Plaza</t>
  </si>
  <si>
    <t>Design contract award 26SEP13. NTP 1 Nov13.  Design 8 mos/Construct 12mos. Contract duration 540 cds</t>
  </si>
  <si>
    <t xml:space="preserve">Current Expenditure Amount ($000) </t>
  </si>
  <si>
    <t>DHA said a new DA will be provided to make a new project for $3M. Utilization of a MATOC will mean that the contractors have to submit an offer.  However, that does not guarantee that the offers will result in a CWE less than the stat limit.  FY11 funds expire 30 Sep 2015.</t>
  </si>
  <si>
    <t xml:space="preserve">Contract awarded on 28 Sep 09.  Received GAO protests from the two non-selecteed firms on 5 Nov 09.   Contractor Terminated for Convenience on 24 Mar 10.  Amended solicitation for remaining offerors on 5 May 10.   Contract with Turner reinstated 5 Aug 10.  Contractor on schedule; inspections and punch-outs continue.  Contingencies at District: $850,131. Ribbon cutting held 7 Nov 2014. </t>
  </si>
  <si>
    <t>New health/dental clinic building transferred 16 May 13.  Existing health clinic is being retained by the DPW at their request.  Existing dental clinic  demolished 19 Mar 14.  Project BOD is actualized at 23 Apr 14.  POF discussed the ribbon cutting ceremony with HFPO (LTC Marsh) who responded that the 65th MED BDE is conducting the ceremony and will issue invitations.  As of 4 Aug 14, no ceremony date has been set.  Delay was due to deficiencies, however, all have been corrected as of 22 Jul 14.  The Carroll Dental Clinic OIC and NCOIC were in the lead for the ceremony, however, per HFPO, preparations for a ceremony does not appear to be occurring.  Total project BOD (incl demo) was actualized at 23 Apr 14.  Final payment on the construction contract was disbursed 27 Aug 14.  Awaiting final billing and return of excess funs from Huntsville Center for LOGCAT F procurement.</t>
  </si>
  <si>
    <t>Design error (for exterior precast panels) required work stoppage to remove, redesign, &amp; replace the panels.  145 days were added to the emergency dept interim milestone &amp; 83 days to overall project completion.   Modification to add medical air was issued unilaterally and could impact schedule.  Contingencies at district: $540,678.  Potential AE Liabilities.</t>
  </si>
  <si>
    <t>Awarded 13 Sep 2013.  NTP 24 Oct 2013.  Final design underway.  Contractor has begun start site work and site demo. Contingencies at District: $697,507.</t>
  </si>
  <si>
    <t>Award on 27 March 2014.  Questions raised about UST and abandoned housing debris and utilities on site 09 May 14.  USACE Albq proposed courses of action and fowarded to DHA on 20 May 14.  NTP was issued 12 August. Project Kickoff/Design Charrette will occur 16-19 September. Request for Equitable Adjustment for Gov't delay after award submitted by Contractor on 21 AUG 14.  IGE for REA completed.  Follow-up interviews with Med Group staff held 12 &amp; 13 Nov.  2% PROGRESS FROM LAST MONTH HAS NOT CHANGED.</t>
  </si>
  <si>
    <t xml:space="preserve">Contingency Amounts: District $48,970;  HQ Mgmt $155,861.   32 days have been added to the CCD, however, BOD has not been changed.   Contractor has completed the standing seam roofing and exterior insulation finish system work except final coating work.  Working on HVAC ducts and piping, domestic water piping, fire sprinkler piping, electrical conduit, cable tray installation work at 2nd floor.  Major issue  is the DIPC user-requested change.  The change request will be routed for approval based on the interim change guidance (including all additional signatures).  Release of some management reserve is anticipated. </t>
  </si>
  <si>
    <t xml:space="preserve">Contingency Amounts: District $354,535;  HQ Mgmt $805,909.  Completed 1) Form Removal Concrete Wall &amp; Column for the lower level; 2) Waterproofing Walls; 3) Temp Power &amp; Switch Gear Con'c Foundation; 4) Water Line Re-routing.  Started Phase 0 work on 14 Oct 14.
</t>
  </si>
  <si>
    <t>(Contractor is Gilbane Federal Joint Venture, San Antonio, TX Award Amount: $45,629,836.00. Reprogrammed $1.9M from Medical Clinic Replacement, Holloman, AFB, NM to FY14 Hyperbaric Addition at San Antonio, TX on 24 Jun 14.  Scheduled the 'Pre-Work' conference and D-B Kickoff meeting / Design Charrette in October.  'Pre-Work' conference and D-B Kickoff meeting / Design Charrette held 28-31 October 2014. Gilbane submitted revised floor plans on 21 Nov 14.  Floor plan telecon scheduled for 2 Dec 14.</t>
  </si>
  <si>
    <t>DHA issued DA memo dated 29 Jul 13 for phase 1 with PA of $140.3M.  On 16 Oct 13, DHA approved split strategy to award design-bid-build contract for parking structure, and a design-build contract for the clinic.  DHA DA memo dated 30 Jun 14 provided revised 1391 and  new PA $126.2M.  Parking design Charrette conducted 29 Aug 14.  Clinic A-E design contractor selected, award is projected in Dec 14.  ISSUES:  Project scope has evolved.  Design time was lost.  Environmental  concerns limit building height due to the location in a historic district.</t>
  </si>
  <si>
    <t>Tree Cutting contract awarded for risk mitigation: avoidance of Indiana Bat - cutting ban (Apr - Oct).  This facilitated getting the Swing Space and Contractor lay down area cleared without potential delays of environmental (endangered species) mitigation. [Removed "UNK" from "Prime Contract Number"]</t>
  </si>
  <si>
    <t>WWYK143004A;_x000D_ LKTC093101;</t>
  </si>
  <si>
    <t xml:space="preserve">ALUA073006B;_x000D_ YWHG111005;_x000D_ WWYK143004A;_x000D_ ZHTV053302; </t>
  </si>
  <si>
    <t>Reprogrammed to P&amp;D for AAMDSC, Romania project.  Project has multiple Asset Identifiers</t>
  </si>
  <si>
    <t>Site Identifier is pending as this is a new Installation; awaiting  Interim 1354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</si>
</sst>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_(&quot;$&quot;* #,##0_);_(&quot;$&quot;* \(#,##0\);_(&quot;$&quot;* &quot;-&quot;_);_(@_)"/>
    <numFmt numFmtId="165" formatCode="_(&quot;$&quot;* #,##0.00_);_(&quot;$&quot;* \(#,##0.00\);_(&quot;$&quot;* &quot;-&quot;??_);_(@_)"/>
    <numFmt numFmtId="166" formatCode="&quot;$&quot;#,##0"/>
    <numFmt numFmtId="167" formatCode="_(&quot;$&quot;* #,##0_);_(&quot;$&quot;* \(#,##0\);_(&quot;$&quot;* &quot;-&quot;??_);_(@_)"/>
    <numFmt numFmtId="168" formatCode="[$-409]d\-mmm\-yyyy;@"/>
    <numFmt numFmtId="169" formatCode="&quot;$&quot;#,##0.00"/>
    <numFmt numFmtId="170" formatCode="[$-409]d\-mmm\-yy;@"/>
    <numFmt numFmtId="171" formatCode="#,##0_);[Red]\(#,##0\);\-"/>
    <numFmt numFmtId="172" formatCode="#,##0;[Red]\-#,##0"/>
    <numFmt numFmtId="173" formatCode="_([$$-409]* #,##0_);_([$$-409]* \(#,##0\);_([$$-409]* &quot;-&quot;_);_(@_)"/>
    <numFmt numFmtId="174" formatCode="#,##0%"/>
    <numFmt numFmtId="175" formatCode="mm/dd/yy;@"/>
    <numFmt numFmtId="176" formatCode="yyyy\-mm\-dd;@"/>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scheme val="minor"/>
    </font>
    <font>
      <sz val="11"/>
      <color theme="1"/>
      <name val="Calibri"/>
      <family val="2"/>
    </font>
    <font>
      <sz val="10"/>
      <color rgb="FF000000"/>
      <name val="Arial"/>
      <family val="2"/>
    </font>
    <font>
      <sz val="10"/>
      <color indexed="8"/>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gradientFill degree="90">
        <stop position="0">
          <color theme="0"/>
        </stop>
        <stop position="1">
          <color theme="0"/>
        </stop>
      </gradientFill>
    </fill>
    <fill>
      <patternFill patternType="solid">
        <fgColor rgb="FF00FFFF"/>
        <bgColor indexed="64"/>
      </patternFill>
    </fill>
    <fill>
      <patternFill patternType="solid">
        <fgColor rgb="FFFFFF00"/>
        <bgColor indexed="64"/>
      </patternFill>
    </fill>
    <fill>
      <patternFill patternType="solid">
        <fgColor theme="0"/>
        <bgColor indexed="64"/>
      </patternFill>
    </fill>
    <fill>
      <patternFill patternType="solid">
        <fgColor theme="3" tint="0.39997558519241921"/>
        <bgColor indexed="64"/>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indexed="64"/>
      </left>
      <right style="thin">
        <color auto="1"/>
      </right>
      <top/>
      <bottom/>
      <diagonal/>
    </border>
    <border>
      <left style="thin">
        <color auto="1"/>
      </left>
      <right style="thin">
        <color auto="1"/>
      </right>
      <top style="thick">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indexed="64"/>
      </bottom>
      <diagonal/>
    </border>
    <border>
      <left style="thin">
        <color auto="1"/>
      </left>
      <right style="medium">
        <color auto="1"/>
      </right>
      <top style="medium">
        <color indexed="64"/>
      </top>
      <bottom style="thin">
        <color auto="1"/>
      </bottom>
      <diagonal/>
    </border>
    <border>
      <left style="thin">
        <color auto="1"/>
      </left>
      <right style="thin">
        <color auto="1"/>
      </right>
      <top/>
      <bottom/>
      <diagonal/>
    </border>
    <border>
      <left style="thin">
        <color auto="1"/>
      </left>
      <right style="thin">
        <color auto="1"/>
      </right>
      <top style="thick">
        <color auto="1"/>
      </top>
      <bottom/>
      <diagonal/>
    </border>
    <border>
      <left style="thin">
        <color indexed="31"/>
      </left>
      <right style="thin">
        <color indexed="31"/>
      </right>
      <top style="medium">
        <color auto="1"/>
      </top>
      <bottom style="medium">
        <color indexed="64"/>
      </bottom>
      <diagonal/>
    </border>
    <border>
      <left style="thin">
        <color indexed="31"/>
      </left>
      <right style="thin">
        <color indexed="31"/>
      </right>
      <top/>
      <bottom style="medium">
        <color indexed="64"/>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double">
        <color indexed="64"/>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style="thin">
        <color rgb="FF000000"/>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bottom style="thin">
        <color rgb="FF000000"/>
      </bottom>
      <diagonal/>
    </border>
    <border>
      <left style="medium">
        <color indexed="64"/>
      </left>
      <right/>
      <top style="thin">
        <color auto="1"/>
      </top>
      <bottom/>
      <diagonal/>
    </border>
    <border>
      <left style="thin">
        <color auto="1"/>
      </left>
      <right style="medium">
        <color indexed="64"/>
      </right>
      <top style="thick">
        <color auto="1"/>
      </top>
      <bottom style="medium">
        <color auto="1"/>
      </bottom>
      <diagonal/>
    </border>
    <border>
      <left style="medium">
        <color indexed="64"/>
      </left>
      <right style="thin">
        <color auto="1"/>
      </right>
      <top style="thick">
        <color auto="1"/>
      </top>
      <bottom style="medium">
        <color auto="1"/>
      </bottom>
      <diagonal/>
    </border>
    <border>
      <left style="medium">
        <color indexed="64"/>
      </left>
      <right/>
      <top style="thin">
        <color auto="1"/>
      </top>
      <bottom style="thin">
        <color auto="1"/>
      </bottom>
      <diagonal/>
    </border>
    <border>
      <left style="medium">
        <color indexed="64"/>
      </left>
      <right style="thick">
        <color auto="1"/>
      </right>
      <top style="thin">
        <color auto="1"/>
      </top>
      <bottom style="medium">
        <color auto="1"/>
      </bottom>
      <diagonal/>
    </border>
    <border>
      <left style="medium">
        <color indexed="64"/>
      </left>
      <right/>
      <top/>
      <bottom style="thin">
        <color auto="1"/>
      </bottom>
      <diagonal/>
    </border>
    <border>
      <left style="medium">
        <color indexed="64"/>
      </left>
      <right/>
      <top style="thin">
        <color auto="1"/>
      </top>
      <bottom style="medium">
        <color auto="1"/>
      </bottom>
      <diagonal/>
    </border>
    <border>
      <left style="medium">
        <color indexed="64"/>
      </left>
      <right style="thin">
        <color rgb="FF000000"/>
      </right>
      <top style="medium">
        <color auto="1"/>
      </top>
      <bottom/>
      <diagonal/>
    </border>
    <border>
      <left style="medium">
        <color indexed="64"/>
      </left>
      <right style="thin">
        <color rgb="FF000000"/>
      </right>
      <top/>
      <bottom style="medium">
        <color indexed="64"/>
      </bottom>
      <diagonal/>
    </border>
    <border>
      <left style="medium">
        <color indexed="64"/>
      </left>
      <right style="thin">
        <color rgb="FF000000"/>
      </right>
      <top style="medium">
        <color indexed="64"/>
      </top>
      <bottom style="medium">
        <color indexed="64"/>
      </bottom>
      <diagonal/>
    </border>
    <border>
      <left style="medium">
        <color indexed="64"/>
      </left>
      <right style="thin">
        <color rgb="FF000000"/>
      </right>
      <top style="thin">
        <color rgb="FF000000"/>
      </top>
      <bottom/>
      <diagonal/>
    </border>
    <border>
      <left style="medium">
        <color indexed="64"/>
      </left>
      <right style="thin">
        <color rgb="FF000000"/>
      </right>
      <top/>
      <bottom/>
      <diagonal/>
    </border>
    <border>
      <left style="medium">
        <color indexed="64"/>
      </left>
      <right style="thin">
        <color auto="1"/>
      </right>
      <top style="medium">
        <color auto="1"/>
      </top>
      <bottom/>
      <diagonal/>
    </border>
    <border>
      <left style="medium">
        <color indexed="64"/>
      </left>
      <right style="thin">
        <color auto="1"/>
      </right>
      <top style="thin">
        <color auto="1"/>
      </top>
      <bottom/>
      <diagonal/>
    </border>
    <border>
      <left style="medium">
        <color indexed="64"/>
      </left>
      <right style="thin">
        <color auto="1"/>
      </right>
      <top style="thick">
        <color auto="1"/>
      </top>
      <bottom/>
      <diagonal/>
    </border>
  </borders>
  <cellStyleXfs count="79">
    <xf numFmtId="168" fontId="0" fillId="0" borderId="0"/>
    <xf numFmtId="168" fontId="2" fillId="0" borderId="0" applyNumberFormat="0" applyFill="0" applyBorder="0" applyAlignment="0" applyProtection="0"/>
    <xf numFmtId="168" fontId="3" fillId="0" borderId="1" applyNumberFormat="0" applyFill="0" applyAlignment="0" applyProtection="0"/>
    <xf numFmtId="168" fontId="4" fillId="0" borderId="2" applyNumberFormat="0" applyFill="0" applyAlignment="0" applyProtection="0"/>
    <xf numFmtId="168" fontId="5" fillId="0" borderId="3" applyNumberFormat="0" applyFill="0" applyAlignment="0" applyProtection="0"/>
    <xf numFmtId="168" fontId="5" fillId="0" borderId="0" applyNumberFormat="0" applyFill="0" applyBorder="0" applyAlignment="0" applyProtection="0"/>
    <xf numFmtId="168" fontId="6" fillId="2" borderId="0" applyNumberFormat="0" applyBorder="0" applyAlignment="0" applyProtection="0"/>
    <xf numFmtId="168" fontId="7" fillId="3" borderId="0" applyNumberFormat="0" applyBorder="0" applyAlignment="0" applyProtection="0"/>
    <xf numFmtId="168" fontId="8" fillId="4" borderId="0" applyNumberFormat="0" applyBorder="0" applyAlignment="0" applyProtection="0"/>
    <xf numFmtId="168" fontId="9" fillId="5" borderId="4" applyNumberFormat="0" applyAlignment="0" applyProtection="0"/>
    <xf numFmtId="168" fontId="10" fillId="6" borderId="5" applyNumberFormat="0" applyAlignment="0" applyProtection="0"/>
    <xf numFmtId="168" fontId="11" fillId="6" borderId="4" applyNumberFormat="0" applyAlignment="0" applyProtection="0"/>
    <xf numFmtId="168" fontId="12" fillId="0" borderId="6" applyNumberFormat="0" applyFill="0" applyAlignment="0" applyProtection="0"/>
    <xf numFmtId="168" fontId="13" fillId="7" borderId="7" applyNumberFormat="0" applyAlignment="0" applyProtection="0"/>
    <xf numFmtId="168" fontId="14" fillId="0" borderId="0" applyNumberFormat="0" applyFill="0" applyBorder="0" applyAlignment="0" applyProtection="0"/>
    <xf numFmtId="168" fontId="1" fillId="8" borderId="8" applyNumberFormat="0" applyFont="0" applyAlignment="0" applyProtection="0"/>
    <xf numFmtId="168" fontId="15" fillId="0" borderId="0" applyNumberFormat="0" applyFill="0" applyBorder="0" applyAlignment="0" applyProtection="0"/>
    <xf numFmtId="168" fontId="16" fillId="0" borderId="9" applyNumberFormat="0" applyFill="0" applyAlignment="0" applyProtection="0"/>
    <xf numFmtId="168" fontId="17" fillId="9" borderId="0" applyNumberFormat="0" applyBorder="0" applyAlignment="0" applyProtection="0"/>
    <xf numFmtId="168" fontId="1" fillId="10" borderId="0" applyNumberFormat="0" applyBorder="0" applyAlignment="0" applyProtection="0"/>
    <xf numFmtId="168" fontId="1" fillId="11" borderId="0" applyNumberFormat="0" applyBorder="0" applyAlignment="0" applyProtection="0"/>
    <xf numFmtId="168" fontId="17" fillId="12" borderId="0" applyNumberFormat="0" applyBorder="0" applyAlignment="0" applyProtection="0"/>
    <xf numFmtId="168" fontId="17" fillId="13" borderId="0" applyNumberFormat="0" applyBorder="0" applyAlignment="0" applyProtection="0"/>
    <xf numFmtId="168" fontId="1" fillId="14" borderId="0" applyNumberFormat="0" applyBorder="0" applyAlignment="0" applyProtection="0"/>
    <xf numFmtId="168" fontId="1" fillId="15" borderId="0" applyNumberFormat="0" applyBorder="0" applyAlignment="0" applyProtection="0"/>
    <xf numFmtId="168" fontId="17" fillId="16" borderId="0" applyNumberFormat="0" applyBorder="0" applyAlignment="0" applyProtection="0"/>
    <xf numFmtId="168" fontId="17" fillId="17" borderId="0" applyNumberFormat="0" applyBorder="0" applyAlignment="0" applyProtection="0"/>
    <xf numFmtId="168" fontId="1" fillId="18" borderId="0" applyNumberFormat="0" applyBorder="0" applyAlignment="0" applyProtection="0"/>
    <xf numFmtId="168" fontId="1" fillId="19" borderId="0" applyNumberFormat="0" applyBorder="0" applyAlignment="0" applyProtection="0"/>
    <xf numFmtId="168" fontId="17" fillId="20" borderId="0" applyNumberFormat="0" applyBorder="0" applyAlignment="0" applyProtection="0"/>
    <xf numFmtId="168" fontId="17" fillId="21" borderId="0" applyNumberFormat="0" applyBorder="0" applyAlignment="0" applyProtection="0"/>
    <xf numFmtId="168" fontId="1" fillId="22" borderId="0" applyNumberFormat="0" applyBorder="0" applyAlignment="0" applyProtection="0"/>
    <xf numFmtId="168" fontId="1" fillId="23" borderId="0" applyNumberFormat="0" applyBorder="0" applyAlignment="0" applyProtection="0"/>
    <xf numFmtId="168" fontId="17" fillId="24" borderId="0" applyNumberFormat="0" applyBorder="0" applyAlignment="0" applyProtection="0"/>
    <xf numFmtId="168" fontId="17" fillId="25" borderId="0" applyNumberFormat="0" applyBorder="0" applyAlignment="0" applyProtection="0"/>
    <xf numFmtId="168" fontId="1" fillId="26" borderId="0" applyNumberFormat="0" applyBorder="0" applyAlignment="0" applyProtection="0"/>
    <xf numFmtId="168" fontId="1" fillId="27" borderId="0" applyNumberFormat="0" applyBorder="0" applyAlignment="0" applyProtection="0"/>
    <xf numFmtId="168" fontId="17" fillId="28" borderId="0" applyNumberFormat="0" applyBorder="0" applyAlignment="0" applyProtection="0"/>
    <xf numFmtId="168" fontId="17" fillId="29" borderId="0" applyNumberFormat="0" applyBorder="0" applyAlignment="0" applyProtection="0"/>
    <xf numFmtId="168" fontId="1" fillId="30" borderId="0" applyNumberFormat="0" applyBorder="0" applyAlignment="0" applyProtection="0"/>
    <xf numFmtId="168" fontId="1" fillId="31" borderId="0" applyNumberFormat="0" applyBorder="0" applyAlignment="0" applyProtection="0"/>
    <xf numFmtId="168" fontId="17" fillId="32" borderId="0" applyNumberFormat="0" applyBorder="0" applyAlignment="0" applyProtection="0"/>
    <xf numFmtId="165" fontId="1" fillId="0" borderId="0" applyFont="0" applyFill="0" applyBorder="0" applyAlignment="0" applyProtection="0"/>
    <xf numFmtId="168" fontId="18" fillId="0" borderId="0"/>
    <xf numFmtId="168" fontId="18" fillId="0" borderId="0"/>
    <xf numFmtId="168" fontId="18" fillId="0" borderId="0"/>
    <xf numFmtId="168" fontId="18" fillId="0" borderId="0"/>
    <xf numFmtId="168" fontId="18" fillId="0" borderId="0"/>
    <xf numFmtId="168" fontId="21" fillId="0" borderId="0"/>
    <xf numFmtId="168" fontId="1" fillId="0" borderId="0"/>
    <xf numFmtId="168" fontId="21" fillId="0" borderId="0"/>
    <xf numFmtId="168" fontId="18" fillId="0" borderId="0"/>
    <xf numFmtId="168" fontId="18" fillId="0" borderId="0"/>
    <xf numFmtId="168" fontId="21" fillId="0" borderId="0"/>
    <xf numFmtId="168" fontId="18" fillId="0" borderId="0"/>
    <xf numFmtId="168" fontId="1" fillId="0" borderId="0"/>
    <xf numFmtId="168" fontId="18" fillId="0" borderId="0"/>
    <xf numFmtId="168" fontId="18" fillId="0" borderId="0"/>
    <xf numFmtId="168" fontId="18" fillId="0" borderId="0"/>
    <xf numFmtId="168" fontId="1" fillId="0" borderId="0"/>
    <xf numFmtId="168" fontId="21" fillId="0" borderId="0"/>
    <xf numFmtId="43" fontId="18" fillId="0" borderId="0" applyFont="0" applyFill="0" applyBorder="0" applyAlignment="0" applyProtection="0"/>
    <xf numFmtId="168" fontId="18" fillId="0" borderId="0"/>
    <xf numFmtId="9" fontId="18" fillId="0" borderId="0" applyFont="0" applyFill="0" applyBorder="0" applyAlignment="0" applyProtection="0"/>
    <xf numFmtId="165" fontId="18" fillId="0" borderId="0" applyFont="0" applyFill="0" applyBorder="0" applyAlignment="0" applyProtection="0"/>
    <xf numFmtId="168" fontId="22" fillId="0" borderId="0"/>
    <xf numFmtId="168" fontId="19" fillId="0" borderId="0"/>
    <xf numFmtId="0" fontId="1" fillId="0" borderId="0"/>
    <xf numFmtId="170" fontId="18" fillId="0" borderId="0"/>
    <xf numFmtId="43" fontId="1" fillId="0" borderId="0" applyFont="0" applyFill="0" applyBorder="0" applyAlignment="0" applyProtection="0"/>
    <xf numFmtId="0" fontId="18" fillId="0" borderId="0"/>
    <xf numFmtId="0" fontId="1" fillId="0" borderId="0"/>
    <xf numFmtId="0" fontId="22" fillId="0" borderId="0"/>
    <xf numFmtId="0" fontId="1" fillId="0" borderId="0"/>
    <xf numFmtId="0" fontId="18" fillId="0" borderId="0"/>
    <xf numFmtId="0" fontId="22" fillId="0" borderId="0"/>
    <xf numFmtId="0" fontId="1" fillId="0" borderId="0"/>
    <xf numFmtId="0" fontId="1" fillId="0" borderId="0"/>
    <xf numFmtId="0" fontId="1" fillId="0" borderId="0"/>
  </cellStyleXfs>
  <cellXfs count="548">
    <xf numFmtId="168" fontId="0" fillId="0" borderId="0" xfId="0"/>
    <xf numFmtId="168" fontId="16" fillId="0" borderId="0" xfId="0" applyFont="1" applyAlignment="1">
      <alignment horizontal="center" vertical="center" wrapText="1"/>
    </xf>
    <xf numFmtId="168" fontId="0" fillId="0" borderId="0" xfId="0" applyAlignment="1">
      <alignment horizontal="center" vertical="center" wrapText="1"/>
    </xf>
    <xf numFmtId="168" fontId="0" fillId="0" borderId="0" xfId="0" applyAlignment="1">
      <alignment horizontal="center"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49" fontId="0" fillId="0" borderId="32" xfId="0" applyNumberFormat="1" applyBorder="1" applyAlignment="1">
      <alignment horizontal="left" vertical="center"/>
    </xf>
    <xf numFmtId="49" fontId="0" fillId="0" borderId="32" xfId="0" applyNumberFormat="1" applyBorder="1" applyAlignment="1">
      <alignment horizontal="left" vertical="center" wrapText="1"/>
    </xf>
    <xf numFmtId="170" fontId="0" fillId="0" borderId="32" xfId="0" applyNumberFormat="1" applyBorder="1" applyAlignment="1">
      <alignment horizontal="left" vertical="center"/>
    </xf>
    <xf numFmtId="49" fontId="0" fillId="0" borderId="32" xfId="0" applyNumberFormat="1" applyBorder="1" applyAlignment="1">
      <alignment vertical="center"/>
    </xf>
    <xf numFmtId="9" fontId="0" fillId="0" borderId="32" xfId="0" applyNumberFormat="1" applyBorder="1" applyAlignment="1">
      <alignment horizontal="center" vertical="center"/>
    </xf>
    <xf numFmtId="171" fontId="0" fillId="0" borderId="32" xfId="0" applyNumberFormat="1" applyBorder="1" applyAlignment="1">
      <alignment horizontal="right" vertical="center"/>
    </xf>
    <xf numFmtId="168" fontId="0" fillId="37" borderId="0" xfId="0" applyFill="1" applyAlignment="1">
      <alignment horizontal="center" vertical="center"/>
    </xf>
    <xf numFmtId="49" fontId="0" fillId="37" borderId="0" xfId="0" applyNumberFormat="1" applyFill="1" applyAlignment="1">
      <alignment horizontal="center" vertical="center"/>
    </xf>
    <xf numFmtId="49" fontId="0" fillId="37" borderId="0" xfId="0" applyNumberFormat="1" applyFill="1" applyAlignment="1">
      <alignment horizontal="left" vertical="center"/>
    </xf>
    <xf numFmtId="167" fontId="0" fillId="0" borderId="25" xfId="64" applyNumberFormat="1" applyFont="1" applyFill="1" applyBorder="1" applyAlignment="1">
      <alignment horizontal="left" vertical="center"/>
    </xf>
    <xf numFmtId="167" fontId="0" fillId="0" borderId="10" xfId="64" applyNumberFormat="1" applyFont="1" applyFill="1" applyBorder="1" applyAlignment="1">
      <alignment horizontal="left" vertical="center"/>
    </xf>
    <xf numFmtId="173" fontId="0" fillId="0" borderId="38" xfId="42" applyNumberFormat="1" applyFont="1" applyFill="1" applyBorder="1" applyAlignment="1">
      <alignment horizontal="right" vertical="center"/>
    </xf>
    <xf numFmtId="9" fontId="0" fillId="0" borderId="38" xfId="0" applyNumberFormat="1" applyBorder="1" applyAlignment="1">
      <alignment horizontal="center" vertical="center"/>
    </xf>
    <xf numFmtId="173" fontId="0" fillId="0" borderId="24" xfId="42" applyNumberFormat="1" applyFont="1" applyFill="1" applyBorder="1" applyAlignment="1">
      <alignment horizontal="right" vertical="center"/>
    </xf>
    <xf numFmtId="9" fontId="0" fillId="0" borderId="24" xfId="0" applyNumberFormat="1" applyBorder="1" applyAlignment="1">
      <alignment horizontal="center" vertical="center"/>
    </xf>
    <xf numFmtId="173" fontId="0" fillId="0" borderId="37" xfId="42" applyNumberFormat="1" applyFont="1" applyFill="1" applyBorder="1" applyAlignment="1">
      <alignment horizontal="right" vertical="center"/>
    </xf>
    <xf numFmtId="9" fontId="0" fillId="0" borderId="37" xfId="0" applyNumberFormat="1" applyBorder="1" applyAlignment="1">
      <alignment horizontal="center" vertical="center"/>
    </xf>
    <xf numFmtId="173" fontId="0" fillId="0" borderId="10" xfId="42" applyNumberFormat="1" applyFont="1" applyFill="1" applyBorder="1" applyAlignment="1">
      <alignment horizontal="right" vertical="center"/>
    </xf>
    <xf numFmtId="173" fontId="0" fillId="0" borderId="25" xfId="42" applyNumberFormat="1" applyFont="1" applyFill="1" applyBorder="1" applyAlignment="1">
      <alignment horizontal="right" vertical="center"/>
    </xf>
    <xf numFmtId="9" fontId="0" fillId="0" borderId="25" xfId="0" applyNumberFormat="1" applyBorder="1" applyAlignment="1">
      <alignment horizontal="center" vertical="center"/>
    </xf>
    <xf numFmtId="173" fontId="0" fillId="0" borderId="18" xfId="42" applyNumberFormat="1" applyFont="1" applyFill="1" applyBorder="1" applyAlignment="1">
      <alignment horizontal="right" vertical="center"/>
    </xf>
    <xf numFmtId="49" fontId="0" fillId="0" borderId="41" xfId="0" applyNumberFormat="1" applyBorder="1" applyAlignment="1">
      <alignment horizontal="left" vertical="center" wrapText="1"/>
    </xf>
    <xf numFmtId="9" fontId="0" fillId="0" borderId="38" xfId="0" applyNumberFormat="1" applyBorder="1" applyAlignment="1">
      <alignment horizontal="right" vertical="center"/>
    </xf>
    <xf numFmtId="49" fontId="0" fillId="0" borderId="22" xfId="0" applyNumberFormat="1" applyBorder="1" applyAlignment="1">
      <alignment horizontal="left" vertical="center" wrapText="1"/>
    </xf>
    <xf numFmtId="49" fontId="0" fillId="0" borderId="38" xfId="0" applyNumberFormat="1" applyBorder="1" applyAlignment="1">
      <alignment horizontal="left" vertical="center" wrapText="1"/>
    </xf>
    <xf numFmtId="49" fontId="0" fillId="0" borderId="25" xfId="0" applyNumberFormat="1" applyBorder="1" applyAlignment="1">
      <alignment horizontal="center" vertical="center" wrapText="1"/>
    </xf>
    <xf numFmtId="0" fontId="0" fillId="0" borderId="10" xfId="0" applyNumberFormat="1" applyBorder="1" applyAlignment="1">
      <alignment horizontal="center" vertical="center"/>
    </xf>
    <xf numFmtId="167" fontId="0" fillId="0" borderId="38" xfId="42" applyNumberFormat="1" applyFont="1" applyFill="1" applyBorder="1" applyAlignment="1">
      <alignment horizontal="left" vertical="center"/>
    </xf>
    <xf numFmtId="168" fontId="0" fillId="0" borderId="37" xfId="0" applyBorder="1" applyAlignment="1">
      <alignment vertical="center"/>
    </xf>
    <xf numFmtId="168" fontId="0" fillId="0" borderId="18" xfId="0" applyBorder="1" applyAlignment="1">
      <alignment vertical="center"/>
    </xf>
    <xf numFmtId="167" fontId="0" fillId="33" borderId="10" xfId="42" applyNumberFormat="1" applyFont="1" applyFill="1" applyBorder="1" applyAlignment="1">
      <alignment horizontal="center" vertical="center"/>
    </xf>
    <xf numFmtId="173" fontId="0" fillId="0" borderId="10" xfId="42" applyNumberFormat="1" applyFont="1" applyFill="1" applyBorder="1" applyAlignment="1">
      <alignment horizontal="center" vertical="center"/>
    </xf>
    <xf numFmtId="0" fontId="0" fillId="0" borderId="10" xfId="73" applyFont="1" applyBorder="1" applyAlignment="1">
      <alignment horizontal="center" vertical="center"/>
    </xf>
    <xf numFmtId="168" fontId="0" fillId="0" borderId="10" xfId="0" applyBorder="1" applyAlignment="1">
      <alignment horizontal="center" vertical="center"/>
    </xf>
    <xf numFmtId="169" fontId="0" fillId="37" borderId="0" xfId="0" applyNumberFormat="1" applyFill="1" applyAlignment="1">
      <alignment horizontal="center" vertical="center"/>
    </xf>
    <xf numFmtId="169" fontId="0" fillId="0" borderId="0" xfId="0" applyNumberFormat="1" applyAlignment="1">
      <alignment horizontal="center" vertical="center"/>
    </xf>
    <xf numFmtId="168" fontId="0" fillId="0" borderId="10" xfId="0" applyBorder="1" applyAlignment="1">
      <alignment horizontal="left" vertical="center"/>
    </xf>
    <xf numFmtId="168" fontId="0" fillId="0" borderId="10" xfId="0" applyBorder="1" applyAlignment="1">
      <alignment horizontal="left" vertical="center" wrapText="1"/>
    </xf>
    <xf numFmtId="49" fontId="0" fillId="37" borderId="0" xfId="0" applyNumberFormat="1" applyFill="1" applyAlignment="1">
      <alignment horizontal="left" vertical="center" wrapText="1"/>
    </xf>
    <xf numFmtId="49" fontId="0" fillId="0" borderId="0" xfId="0" applyNumberFormat="1" applyAlignment="1">
      <alignment horizontal="left" vertical="center" wrapText="1"/>
    </xf>
    <xf numFmtId="49" fontId="0" fillId="0" borderId="10" xfId="0" applyNumberFormat="1" applyBorder="1" applyAlignment="1">
      <alignment horizontal="center" vertical="center"/>
    </xf>
    <xf numFmtId="49" fontId="0" fillId="0" borderId="10" xfId="0" applyNumberFormat="1" applyBorder="1" applyAlignment="1">
      <alignment horizontal="left" vertical="center"/>
    </xf>
    <xf numFmtId="49" fontId="0" fillId="0" borderId="10" xfId="0" applyNumberFormat="1" applyBorder="1" applyAlignment="1">
      <alignment horizontal="left" vertical="center" wrapText="1"/>
    </xf>
    <xf numFmtId="168" fontId="0" fillId="0" borderId="18" xfId="0" applyBorder="1" applyAlignment="1">
      <alignment horizontal="center" vertical="center"/>
    </xf>
    <xf numFmtId="49" fontId="0" fillId="0" borderId="18" xfId="0" applyNumberFormat="1" applyBorder="1" applyAlignment="1">
      <alignment horizontal="center" vertical="center"/>
    </xf>
    <xf numFmtId="49" fontId="0" fillId="0" borderId="18" xfId="0" applyNumberFormat="1" applyBorder="1" applyAlignment="1">
      <alignment horizontal="left" vertical="center"/>
    </xf>
    <xf numFmtId="49" fontId="0" fillId="0" borderId="18" xfId="0" applyNumberFormat="1" applyBorder="1" applyAlignment="1">
      <alignment horizontal="left" vertical="center" wrapText="1"/>
    </xf>
    <xf numFmtId="49" fontId="16" fillId="34" borderId="45" xfId="0" applyNumberFormat="1" applyFont="1" applyFill="1" applyBorder="1" applyAlignment="1">
      <alignment horizontal="center" vertical="center" wrapText="1"/>
    </xf>
    <xf numFmtId="168" fontId="0" fillId="0" borderId="0" xfId="0" applyAlignment="1">
      <alignment vertical="center"/>
    </xf>
    <xf numFmtId="168" fontId="0" fillId="0" borderId="22" xfId="0" applyBorder="1" applyAlignment="1">
      <alignment horizontal="left" vertical="center" wrapText="1"/>
    </xf>
    <xf numFmtId="168" fontId="0" fillId="0" borderId="38" xfId="0" applyBorder="1" applyAlignment="1">
      <alignment horizontal="left" vertical="center" wrapText="1"/>
    </xf>
    <xf numFmtId="168" fontId="0" fillId="0" borderId="24" xfId="0" applyBorder="1" applyAlignment="1">
      <alignment horizontal="left" vertical="center" wrapText="1"/>
    </xf>
    <xf numFmtId="168" fontId="0" fillId="0" borderId="37" xfId="0" applyBorder="1" applyAlignment="1">
      <alignment horizontal="left" vertical="center" wrapText="1"/>
    </xf>
    <xf numFmtId="168" fontId="0" fillId="0" borderId="25" xfId="0" applyBorder="1" applyAlignment="1">
      <alignment horizontal="left" vertical="center" wrapText="1"/>
    </xf>
    <xf numFmtId="168" fontId="0" fillId="0" borderId="41" xfId="0" applyBorder="1" applyAlignment="1">
      <alignment horizontal="left" vertical="center" wrapText="1"/>
    </xf>
    <xf numFmtId="49" fontId="0" fillId="0" borderId="23" xfId="0" applyNumberFormat="1" applyBorder="1" applyAlignment="1">
      <alignment horizontal="left" vertical="center" wrapText="1"/>
    </xf>
    <xf numFmtId="49" fontId="0" fillId="0" borderId="25" xfId="0" applyNumberFormat="1" applyBorder="1" applyAlignment="1">
      <alignment horizontal="left" vertical="center" wrapText="1"/>
    </xf>
    <xf numFmtId="49" fontId="0" fillId="0" borderId="25" xfId="0" applyNumberFormat="1" applyBorder="1" applyAlignment="1">
      <alignment vertical="center" wrapText="1"/>
    </xf>
    <xf numFmtId="49" fontId="0" fillId="0" borderId="40" xfId="0" applyNumberFormat="1" applyBorder="1" applyAlignment="1">
      <alignment horizontal="left" vertical="center" wrapText="1"/>
    </xf>
    <xf numFmtId="0" fontId="0" fillId="0" borderId="23" xfId="71" applyFont="1" applyBorder="1" applyAlignment="1">
      <alignment horizontal="left" vertical="center" wrapText="1"/>
    </xf>
    <xf numFmtId="9" fontId="0" fillId="0" borderId="37" xfId="67" applyNumberFormat="1" applyFont="1" applyBorder="1" applyAlignment="1">
      <alignment horizontal="center" vertical="center"/>
    </xf>
    <xf numFmtId="0" fontId="0" fillId="0" borderId="23" xfId="67" applyFont="1" applyBorder="1" applyAlignment="1">
      <alignment vertical="center"/>
    </xf>
    <xf numFmtId="0" fontId="0" fillId="0" borderId="37" xfId="67" applyFont="1" applyBorder="1" applyAlignment="1">
      <alignment vertical="center"/>
    </xf>
    <xf numFmtId="168" fontId="0" fillId="0" borderId="23" xfId="0" applyBorder="1" applyAlignment="1">
      <alignment horizontal="left" vertical="center" wrapText="1"/>
    </xf>
    <xf numFmtId="168" fontId="0" fillId="0" borderId="25" xfId="0" applyBorder="1" applyAlignment="1">
      <alignment horizontal="left" vertical="center"/>
    </xf>
    <xf numFmtId="168" fontId="0" fillId="0" borderId="38" xfId="0" applyBorder="1" applyAlignment="1">
      <alignment horizontal="left" vertical="center"/>
    </xf>
    <xf numFmtId="168" fontId="0" fillId="0" borderId="38" xfId="0" applyBorder="1" applyAlignment="1">
      <alignment horizontal="center" vertical="center"/>
    </xf>
    <xf numFmtId="168" fontId="0" fillId="0" borderId="18" xfId="0" applyBorder="1" applyAlignment="1">
      <alignment horizontal="left" vertical="center"/>
    </xf>
    <xf numFmtId="168" fontId="0" fillId="0" borderId="40" xfId="0" applyBorder="1" applyAlignment="1">
      <alignment horizontal="left" vertical="center"/>
    </xf>
    <xf numFmtId="168" fontId="0" fillId="0" borderId="11" xfId="0" applyBorder="1" applyAlignment="1">
      <alignment horizontal="left" vertical="center"/>
    </xf>
    <xf numFmtId="168" fontId="0" fillId="0" borderId="23" xfId="0" applyBorder="1" applyAlignment="1">
      <alignment horizontal="left" vertical="center"/>
    </xf>
    <xf numFmtId="168" fontId="0" fillId="0" borderId="37" xfId="0" applyBorder="1" applyAlignment="1">
      <alignment horizontal="left" vertical="center"/>
    </xf>
    <xf numFmtId="49" fontId="0" fillId="0" borderId="37" xfId="0" applyNumberFormat="1" applyBorder="1" applyAlignment="1">
      <alignment horizontal="left" vertical="center" wrapText="1"/>
    </xf>
    <xf numFmtId="49" fontId="0" fillId="0" borderId="24" xfId="0" applyNumberFormat="1" applyBorder="1" applyAlignment="1">
      <alignment horizontal="left" vertical="center" wrapText="1"/>
    </xf>
    <xf numFmtId="49" fontId="0" fillId="0" borderId="24" xfId="0" applyNumberFormat="1" applyBorder="1" applyAlignment="1">
      <alignment vertical="center" wrapText="1"/>
    </xf>
    <xf numFmtId="49" fontId="0" fillId="0" borderId="37" xfId="0" applyNumberFormat="1" applyBorder="1" applyAlignment="1">
      <alignment vertical="center" wrapText="1"/>
    </xf>
    <xf numFmtId="49" fontId="0" fillId="0" borderId="23" xfId="71" applyNumberFormat="1" applyFont="1" applyBorder="1" applyAlignment="1">
      <alignment horizontal="left" vertical="center" wrapText="1"/>
    </xf>
    <xf numFmtId="0" fontId="0" fillId="0" borderId="38" xfId="0" applyNumberFormat="1" applyBorder="1" applyAlignment="1">
      <alignment horizontal="left" vertical="center"/>
    </xf>
    <xf numFmtId="0" fontId="0" fillId="0" borderId="18" xfId="0" applyNumberFormat="1" applyBorder="1" applyAlignment="1">
      <alignment horizontal="left" vertical="center"/>
    </xf>
    <xf numFmtId="0" fontId="0" fillId="0" borderId="25" xfId="0" applyNumberFormat="1" applyBorder="1" applyAlignment="1">
      <alignment horizontal="left" vertical="center"/>
    </xf>
    <xf numFmtId="168" fontId="0" fillId="0" borderId="32" xfId="0" applyBorder="1" applyAlignment="1">
      <alignment horizontal="center" vertical="center"/>
    </xf>
    <xf numFmtId="168" fontId="0" fillId="0" borderId="25" xfId="0" applyBorder="1" applyAlignment="1">
      <alignment horizontal="center" vertical="center"/>
    </xf>
    <xf numFmtId="168" fontId="0" fillId="0" borderId="37" xfId="0" applyBorder="1" applyAlignment="1">
      <alignment horizontal="center" vertical="center"/>
    </xf>
    <xf numFmtId="0" fontId="0" fillId="0" borderId="37" xfId="67" applyFont="1" applyBorder="1" applyAlignment="1">
      <alignment horizontal="left" vertical="center"/>
    </xf>
    <xf numFmtId="168" fontId="0" fillId="0" borderId="38" xfId="0" applyBorder="1" applyAlignment="1">
      <alignment vertical="center"/>
    </xf>
    <xf numFmtId="168" fontId="0" fillId="0" borderId="10" xfId="0" applyBorder="1" applyAlignment="1">
      <alignment vertical="center"/>
    </xf>
    <xf numFmtId="49" fontId="0" fillId="0" borderId="32" xfId="0" applyNumberFormat="1" applyBorder="1" applyAlignment="1">
      <alignment vertical="center" wrapText="1"/>
    </xf>
    <xf numFmtId="49" fontId="0" fillId="0" borderId="38" xfId="0" applyNumberFormat="1" applyBorder="1" applyAlignment="1">
      <alignment horizontal="left" vertical="center"/>
    </xf>
    <xf numFmtId="0" fontId="0" fillId="0" borderId="38" xfId="71" applyFont="1" applyBorder="1" applyAlignment="1">
      <alignment horizontal="left" vertical="center" wrapText="1"/>
    </xf>
    <xf numFmtId="168" fontId="0" fillId="0" borderId="29" xfId="0" applyBorder="1" applyAlignment="1">
      <alignment horizontal="center" vertical="center"/>
    </xf>
    <xf numFmtId="49" fontId="0" fillId="0" borderId="29" xfId="0" applyNumberFormat="1" applyBorder="1" applyAlignment="1">
      <alignment horizontal="left" vertical="center"/>
    </xf>
    <xf numFmtId="49" fontId="0" fillId="0" borderId="29" xfId="0" applyNumberFormat="1" applyBorder="1" applyAlignment="1">
      <alignment vertical="center"/>
    </xf>
    <xf numFmtId="9" fontId="0" fillId="0" borderId="18" xfId="67" applyNumberFormat="1" applyFont="1" applyBorder="1" applyAlignment="1">
      <alignment horizontal="center" vertical="center"/>
    </xf>
    <xf numFmtId="168" fontId="0" fillId="0" borderId="31" xfId="0" applyBorder="1" applyAlignment="1">
      <alignment horizontal="center" vertical="center"/>
    </xf>
    <xf numFmtId="49" fontId="0" fillId="0" borderId="31" xfId="0" applyNumberFormat="1" applyBorder="1" applyAlignment="1">
      <alignment horizontal="left" vertical="center"/>
    </xf>
    <xf numFmtId="49" fontId="0" fillId="0" borderId="31" xfId="0" applyNumberFormat="1" applyBorder="1" applyAlignment="1">
      <alignment vertical="center"/>
    </xf>
    <xf numFmtId="167" fontId="0" fillId="0" borderId="24" xfId="42" applyNumberFormat="1" applyFont="1" applyFill="1" applyBorder="1" applyAlignment="1">
      <alignment horizontal="left" vertical="center"/>
    </xf>
    <xf numFmtId="9" fontId="0" fillId="0" borderId="31" xfId="0" applyNumberFormat="1" applyBorder="1" applyAlignment="1">
      <alignment horizontal="center" vertical="center"/>
    </xf>
    <xf numFmtId="9" fontId="0" fillId="0" borderId="29" xfId="0" applyNumberFormat="1" applyBorder="1" applyAlignment="1">
      <alignment horizontal="center" vertical="center"/>
    </xf>
    <xf numFmtId="168" fontId="0" fillId="0" borderId="34" xfId="0" applyBorder="1" applyAlignment="1">
      <alignment horizontal="center" vertical="center"/>
    </xf>
    <xf numFmtId="49" fontId="0" fillId="0" borderId="34" xfId="0" applyNumberFormat="1" applyBorder="1" applyAlignment="1">
      <alignment horizontal="left" vertical="center"/>
    </xf>
    <xf numFmtId="49" fontId="0" fillId="0" borderId="34" xfId="0" applyNumberFormat="1" applyBorder="1" applyAlignment="1">
      <alignment vertical="center"/>
    </xf>
    <xf numFmtId="9" fontId="0" fillId="0" borderId="34" xfId="0" applyNumberFormat="1" applyBorder="1" applyAlignment="1">
      <alignment horizontal="center" vertical="center"/>
    </xf>
    <xf numFmtId="167" fontId="0" fillId="0" borderId="18" xfId="42" applyNumberFormat="1" applyFont="1" applyFill="1" applyBorder="1" applyAlignment="1">
      <alignment horizontal="left" vertical="center"/>
    </xf>
    <xf numFmtId="168" fontId="0" fillId="0" borderId="36" xfId="0" applyBorder="1" applyAlignment="1">
      <alignment horizontal="center" vertical="center"/>
    </xf>
    <xf numFmtId="49" fontId="0" fillId="0" borderId="36" xfId="0" applyNumberFormat="1" applyBorder="1" applyAlignment="1">
      <alignment horizontal="left" vertical="center"/>
    </xf>
    <xf numFmtId="49" fontId="0" fillId="0" borderId="36" xfId="0" applyNumberFormat="1" applyBorder="1" applyAlignment="1">
      <alignment vertical="center"/>
    </xf>
    <xf numFmtId="9" fontId="0" fillId="0" borderId="36" xfId="0" applyNumberFormat="1" applyBorder="1" applyAlignment="1">
      <alignment horizontal="center" vertical="center"/>
    </xf>
    <xf numFmtId="167" fontId="0" fillId="0" borderId="25" xfId="42" applyNumberFormat="1" applyFont="1" applyFill="1" applyBorder="1" applyAlignment="1">
      <alignment horizontal="left" vertical="center"/>
    </xf>
    <xf numFmtId="9" fontId="0" fillId="0" borderId="25" xfId="0" applyNumberFormat="1" applyBorder="1" applyAlignment="1">
      <alignment vertical="center"/>
    </xf>
    <xf numFmtId="168" fontId="0" fillId="0" borderId="25" xfId="0" applyBorder="1" applyAlignment="1">
      <alignment vertical="center"/>
    </xf>
    <xf numFmtId="49" fontId="0" fillId="0" borderId="25" xfId="0" applyNumberFormat="1" applyBorder="1" applyAlignment="1">
      <alignment vertical="center"/>
    </xf>
    <xf numFmtId="49" fontId="0" fillId="0" borderId="37" xfId="0" applyNumberFormat="1" applyBorder="1" applyAlignment="1">
      <alignment vertical="center"/>
    </xf>
    <xf numFmtId="166" fontId="0" fillId="0" borderId="37" xfId="42" applyNumberFormat="1" applyFont="1" applyFill="1" applyBorder="1" applyAlignment="1">
      <alignment horizontal="center" vertical="center"/>
    </xf>
    <xf numFmtId="166" fontId="0" fillId="0" borderId="25" xfId="42" applyNumberFormat="1" applyFont="1" applyFill="1" applyBorder="1" applyAlignment="1">
      <alignment horizontal="center" vertical="center"/>
    </xf>
    <xf numFmtId="167" fontId="0" fillId="0" borderId="37" xfId="42" applyNumberFormat="1" applyFont="1" applyFill="1" applyBorder="1" applyAlignment="1">
      <alignment horizontal="left" vertical="center"/>
    </xf>
    <xf numFmtId="9" fontId="0" fillId="0" borderId="37" xfId="0" applyNumberFormat="1" applyBorder="1" applyAlignment="1">
      <alignment vertical="center"/>
    </xf>
    <xf numFmtId="9" fontId="0" fillId="0" borderId="18" xfId="0" applyNumberFormat="1" applyBorder="1" applyAlignment="1">
      <alignment vertical="center"/>
    </xf>
    <xf numFmtId="49" fontId="0" fillId="0" borderId="18" xfId="0" applyNumberFormat="1" applyBorder="1" applyAlignment="1">
      <alignment vertical="center"/>
    </xf>
    <xf numFmtId="166" fontId="0" fillId="0" borderId="38" xfId="0" applyNumberFormat="1" applyBorder="1" applyAlignment="1">
      <alignment horizontal="right" vertical="center"/>
    </xf>
    <xf numFmtId="9" fontId="0" fillId="0" borderId="38" xfId="0" applyNumberFormat="1" applyBorder="1" applyAlignment="1">
      <alignment vertical="center"/>
    </xf>
    <xf numFmtId="49" fontId="0" fillId="0" borderId="38" xfId="0" applyNumberFormat="1" applyBorder="1" applyAlignment="1">
      <alignment vertical="center"/>
    </xf>
    <xf numFmtId="10" fontId="0" fillId="0" borderId="38" xfId="0" applyNumberFormat="1" applyBorder="1" applyAlignment="1">
      <alignment vertical="center"/>
    </xf>
    <xf numFmtId="10" fontId="0" fillId="0" borderId="18" xfId="0" applyNumberFormat="1" applyBorder="1" applyAlignment="1">
      <alignment vertical="center"/>
    </xf>
    <xf numFmtId="0" fontId="0" fillId="0" borderId="38" xfId="67" applyFont="1" applyBorder="1" applyAlignment="1">
      <alignment vertical="center"/>
    </xf>
    <xf numFmtId="0" fontId="0" fillId="0" borderId="18" xfId="67" applyFont="1" applyBorder="1" applyAlignment="1">
      <alignment vertical="center"/>
    </xf>
    <xf numFmtId="9" fontId="0" fillId="0" borderId="24" xfId="67" applyNumberFormat="1" applyFont="1" applyBorder="1" applyAlignment="1">
      <alignment horizontal="center" vertical="center"/>
    </xf>
    <xf numFmtId="9" fontId="0" fillId="0" borderId="38" xfId="67" applyNumberFormat="1" applyFont="1" applyBorder="1" applyAlignment="1">
      <alignment horizontal="center" vertical="center"/>
    </xf>
    <xf numFmtId="49" fontId="0" fillId="0" borderId="38" xfId="71" applyNumberFormat="1" applyFont="1" applyBorder="1" applyAlignment="1">
      <alignment horizontal="left" vertical="center" wrapText="1"/>
    </xf>
    <xf numFmtId="166" fontId="0" fillId="0" borderId="38" xfId="0" applyNumberFormat="1" applyBorder="1" applyAlignment="1">
      <alignment vertical="center"/>
    </xf>
    <xf numFmtId="43" fontId="0" fillId="0" borderId="25" xfId="69" applyFont="1" applyFill="1" applyBorder="1" applyAlignment="1">
      <alignment horizontal="left" vertical="center"/>
    </xf>
    <xf numFmtId="168" fontId="0" fillId="0" borderId="23" xfId="0" applyBorder="1" applyAlignment="1">
      <alignment horizontal="center" vertical="center"/>
    </xf>
    <xf numFmtId="0" fontId="0" fillId="0" borderId="25" xfId="0" applyNumberFormat="1" applyBorder="1" applyAlignment="1">
      <alignment horizontal="left" vertical="center" wrapText="1"/>
    </xf>
    <xf numFmtId="166" fontId="0" fillId="0" borderId="0" xfId="0" applyNumberFormat="1" applyAlignment="1">
      <alignment horizontal="right" vertical="center"/>
    </xf>
    <xf numFmtId="10" fontId="0" fillId="0" borderId="0" xfId="0" applyNumberFormat="1" applyAlignment="1">
      <alignment horizontal="center" vertical="center"/>
    </xf>
    <xf numFmtId="49" fontId="0" fillId="0" borderId="0" xfId="0" applyNumberFormat="1" applyAlignment="1">
      <alignment vertical="center"/>
    </xf>
    <xf numFmtId="9" fontId="0" fillId="0" borderId="10" xfId="0" applyNumberFormat="1" applyBorder="1" applyAlignment="1">
      <alignment horizontal="center" vertical="center"/>
    </xf>
    <xf numFmtId="9" fontId="0" fillId="0" borderId="18" xfId="0" applyNumberFormat="1" applyBorder="1" applyAlignment="1">
      <alignment horizontal="center" vertical="center"/>
    </xf>
    <xf numFmtId="170" fontId="0" fillId="0" borderId="12" xfId="0" applyNumberFormat="1" applyBorder="1" applyAlignment="1">
      <alignment horizontal="center" vertical="center"/>
    </xf>
    <xf numFmtId="49" fontId="0" fillId="0" borderId="46" xfId="0" applyNumberFormat="1" applyBorder="1" applyAlignment="1">
      <alignment horizontal="left" vertical="center" wrapText="1"/>
    </xf>
    <xf numFmtId="49" fontId="0" fillId="0" borderId="47" xfId="0" applyNumberFormat="1" applyBorder="1" applyAlignment="1">
      <alignment horizontal="left" vertical="center" wrapText="1"/>
    </xf>
    <xf numFmtId="49" fontId="0" fillId="0" borderId="48" xfId="0" applyNumberFormat="1" applyBorder="1" applyAlignment="1">
      <alignment horizontal="left" vertical="center" wrapText="1"/>
    </xf>
    <xf numFmtId="49" fontId="0" fillId="0" borderId="49" xfId="0" applyNumberFormat="1" applyBorder="1" applyAlignment="1">
      <alignment horizontal="left" vertical="center" wrapText="1"/>
    </xf>
    <xf numFmtId="49" fontId="0" fillId="0" borderId="50" xfId="0" applyNumberFormat="1" applyBorder="1" applyAlignment="1">
      <alignment horizontal="left" vertical="center" wrapText="1"/>
    </xf>
    <xf numFmtId="167" fontId="0" fillId="0" borderId="37" xfId="64" applyNumberFormat="1" applyFont="1" applyFill="1" applyBorder="1" applyAlignment="1">
      <alignment horizontal="left" vertical="center"/>
    </xf>
    <xf numFmtId="168" fontId="0" fillId="0" borderId="57" xfId="0" applyBorder="1" applyAlignment="1">
      <alignment horizontal="center" vertical="center"/>
    </xf>
    <xf numFmtId="168" fontId="0" fillId="0" borderId="0" xfId="0" applyAlignment="1">
      <alignment horizontal="left" vertical="center"/>
    </xf>
    <xf numFmtId="175" fontId="0" fillId="0" borderId="12" xfId="0" applyNumberFormat="1" applyBorder="1" applyAlignment="1">
      <alignment horizontal="center" vertical="center"/>
    </xf>
    <xf numFmtId="168" fontId="0" fillId="0" borderId="17" xfId="0" applyBorder="1" applyAlignment="1">
      <alignment horizontal="left" vertical="center"/>
    </xf>
    <xf numFmtId="168" fontId="0" fillId="0" borderId="27" xfId="0" applyBorder="1" applyAlignment="1">
      <alignment horizontal="left" vertical="center" wrapText="1"/>
    </xf>
    <xf numFmtId="168" fontId="0" fillId="0" borderId="27" xfId="0" applyBorder="1" applyAlignment="1">
      <alignment horizontal="left" vertical="center"/>
    </xf>
    <xf numFmtId="0" fontId="0" fillId="0" borderId="15" xfId="0" applyNumberFormat="1" applyBorder="1" applyAlignment="1">
      <alignment horizontal="left" vertical="center" wrapText="1"/>
    </xf>
    <xf numFmtId="0" fontId="0" fillId="0" borderId="17" xfId="0" applyNumberFormat="1" applyBorder="1" applyAlignment="1">
      <alignment horizontal="left" vertical="center" wrapText="1"/>
    </xf>
    <xf numFmtId="168" fontId="0" fillId="0" borderId="14" xfId="0" applyBorder="1" applyAlignment="1">
      <alignment horizontal="left" vertical="center"/>
    </xf>
    <xf numFmtId="167" fontId="0" fillId="0" borderId="38" xfId="64" applyNumberFormat="1" applyFont="1" applyFill="1" applyBorder="1" applyAlignment="1">
      <alignment horizontal="left" vertical="center"/>
    </xf>
    <xf numFmtId="14" fontId="0" fillId="0" borderId="16" xfId="43" applyNumberFormat="1" applyFont="1" applyBorder="1" applyAlignment="1">
      <alignment horizontal="center" vertical="center" wrapText="1"/>
    </xf>
    <xf numFmtId="168" fontId="0" fillId="0" borderId="25" xfId="0" applyBorder="1" applyAlignment="1" applyProtection="1">
      <alignment horizontal="left" vertical="top"/>
      <protection locked="0"/>
    </xf>
    <xf numFmtId="168" fontId="0" fillId="0" borderId="25" xfId="0" applyBorder="1" applyAlignment="1" applyProtection="1">
      <alignment horizontal="center" vertical="top"/>
      <protection locked="0"/>
    </xf>
    <xf numFmtId="9" fontId="0" fillId="0" borderId="25" xfId="0" applyNumberFormat="1" applyBorder="1" applyAlignment="1" applyProtection="1">
      <alignment horizontal="right" vertical="top"/>
      <protection locked="0"/>
    </xf>
    <xf numFmtId="172" fontId="0" fillId="0" borderId="25" xfId="0" applyNumberFormat="1" applyBorder="1" applyAlignment="1" applyProtection="1">
      <alignment vertical="top"/>
      <protection locked="0"/>
    </xf>
    <xf numFmtId="168" fontId="0" fillId="0" borderId="17" xfId="0" applyBorder="1" applyAlignment="1" applyProtection="1">
      <alignment horizontal="left" vertical="top"/>
      <protection locked="0"/>
    </xf>
    <xf numFmtId="168" fontId="0" fillId="0" borderId="0" xfId="0" applyProtection="1">
      <protection locked="0"/>
    </xf>
    <xf numFmtId="14" fontId="0" fillId="0" borderId="44" xfId="43" applyNumberFormat="1" applyFont="1" applyBorder="1" applyAlignment="1">
      <alignment horizontal="center" vertical="center" wrapText="1"/>
    </xf>
    <xf numFmtId="168" fontId="0" fillId="0" borderId="37" xfId="0" applyBorder="1" applyAlignment="1" applyProtection="1">
      <alignment horizontal="center" vertical="top"/>
      <protection locked="0"/>
    </xf>
    <xf numFmtId="168" fontId="0" fillId="0" borderId="37" xfId="0" applyBorder="1" applyAlignment="1" applyProtection="1">
      <alignment horizontal="left" vertical="top"/>
      <protection locked="0"/>
    </xf>
    <xf numFmtId="9" fontId="0" fillId="0" borderId="37" xfId="0" applyNumberFormat="1" applyBorder="1" applyAlignment="1" applyProtection="1">
      <alignment horizontal="right" vertical="top"/>
      <protection locked="0"/>
    </xf>
    <xf numFmtId="172" fontId="0" fillId="0" borderId="37" xfId="0" applyNumberFormat="1" applyBorder="1" applyAlignment="1" applyProtection="1">
      <alignment vertical="top"/>
      <protection locked="0"/>
    </xf>
    <xf numFmtId="168" fontId="0" fillId="0" borderId="39" xfId="0" applyBorder="1" applyAlignment="1" applyProtection="1">
      <alignment horizontal="left" vertical="top"/>
      <protection locked="0"/>
    </xf>
    <xf numFmtId="168" fontId="0" fillId="0" borderId="25" xfId="0" applyBorder="1" applyProtection="1">
      <protection locked="0"/>
    </xf>
    <xf numFmtId="14" fontId="0" fillId="0" borderId="12" xfId="43" applyNumberFormat="1" applyFont="1" applyBorder="1" applyAlignment="1">
      <alignment horizontal="center" vertical="center" wrapText="1"/>
    </xf>
    <xf numFmtId="168" fontId="0" fillId="0" borderId="10" xfId="0" applyBorder="1" applyAlignment="1" applyProtection="1">
      <alignment horizontal="center" vertical="top"/>
      <protection locked="0"/>
    </xf>
    <xf numFmtId="168" fontId="0" fillId="0" borderId="10" xfId="0" applyBorder="1" applyAlignment="1" applyProtection="1">
      <alignment horizontal="left" vertical="top"/>
      <protection locked="0"/>
    </xf>
    <xf numFmtId="9" fontId="0" fillId="0" borderId="10" xfId="0" applyNumberFormat="1" applyBorder="1" applyAlignment="1" applyProtection="1">
      <alignment horizontal="right" vertical="top"/>
      <protection locked="0"/>
    </xf>
    <xf numFmtId="172" fontId="0" fillId="0" borderId="10" xfId="0" applyNumberFormat="1" applyBorder="1" applyAlignment="1" applyProtection="1">
      <alignment vertical="top"/>
      <protection locked="0"/>
    </xf>
    <xf numFmtId="168" fontId="0" fillId="0" borderId="15" xfId="0" applyBorder="1" applyAlignment="1" applyProtection="1">
      <alignment horizontal="left" vertical="top"/>
      <protection locked="0"/>
    </xf>
    <xf numFmtId="172" fontId="0" fillId="0" borderId="10" xfId="0" applyNumberFormat="1" applyBorder="1" applyAlignment="1" applyProtection="1">
      <alignment vertical="top" wrapText="1"/>
      <protection locked="0"/>
    </xf>
    <xf numFmtId="14" fontId="0" fillId="0" borderId="54" xfId="43" applyNumberFormat="1" applyFont="1" applyBorder="1" applyAlignment="1">
      <alignment horizontal="center" vertical="center" wrapText="1"/>
    </xf>
    <xf numFmtId="49" fontId="0" fillId="0" borderId="23" xfId="43" applyNumberFormat="1" applyFont="1" applyBorder="1" applyAlignment="1">
      <alignment horizontal="left" vertical="center" wrapText="1"/>
    </xf>
    <xf numFmtId="49" fontId="0" fillId="0" borderId="23" xfId="43" applyNumberFormat="1" applyFont="1" applyBorder="1" applyAlignment="1">
      <alignment vertical="center" wrapText="1"/>
    </xf>
    <xf numFmtId="168" fontId="0" fillId="0" borderId="38" xfId="68" applyNumberFormat="1" applyFont="1" applyBorder="1" applyAlignment="1">
      <alignment horizontal="center" vertical="center"/>
    </xf>
    <xf numFmtId="49" fontId="0" fillId="0" borderId="38" xfId="68" applyNumberFormat="1" applyFont="1" applyBorder="1" applyAlignment="1">
      <alignment vertical="center" wrapText="1"/>
    </xf>
    <xf numFmtId="164" fontId="0" fillId="0" borderId="38" xfId="42" applyNumberFormat="1" applyFont="1" applyFill="1" applyBorder="1" applyAlignment="1">
      <alignment horizontal="right" vertical="center" indent="2"/>
    </xf>
    <xf numFmtId="9" fontId="0" fillId="0" borderId="38" xfId="68" applyNumberFormat="1" applyFont="1" applyBorder="1" applyAlignment="1">
      <alignment horizontal="center" vertical="center"/>
    </xf>
    <xf numFmtId="0" fontId="0" fillId="0" borderId="38" xfId="68" applyNumberFormat="1" applyFont="1" applyBorder="1" applyAlignment="1">
      <alignment vertical="center"/>
    </xf>
    <xf numFmtId="15" fontId="0" fillId="0" borderId="27" xfId="68" applyNumberFormat="1" applyFont="1" applyBorder="1" applyAlignment="1">
      <alignment horizontal="left" vertical="center" wrapText="1"/>
    </xf>
    <xf numFmtId="0" fontId="0" fillId="0" borderId="38" xfId="68" applyNumberFormat="1" applyFont="1" applyBorder="1" applyAlignment="1">
      <alignment horizontal="left" vertical="center"/>
    </xf>
    <xf numFmtId="49" fontId="0" fillId="0" borderId="38" xfId="43" applyNumberFormat="1" applyFont="1" applyBorder="1" applyAlignment="1">
      <alignment horizontal="left" vertical="center" wrapText="1"/>
    </xf>
    <xf numFmtId="49" fontId="0" fillId="0" borderId="38" xfId="43" applyNumberFormat="1" applyFont="1" applyBorder="1" applyAlignment="1">
      <alignment vertical="center" wrapText="1"/>
    </xf>
    <xf numFmtId="14" fontId="0" fillId="0" borderId="55" xfId="43" applyNumberFormat="1" applyFont="1" applyBorder="1" applyAlignment="1">
      <alignment horizontal="center" vertical="center" wrapText="1"/>
    </xf>
    <xf numFmtId="49" fontId="0" fillId="0" borderId="25" xfId="43" applyNumberFormat="1" applyFont="1" applyBorder="1" applyAlignment="1">
      <alignment horizontal="left" vertical="center" wrapText="1"/>
    </xf>
    <xf numFmtId="49" fontId="0" fillId="0" borderId="25" xfId="43" applyNumberFormat="1" applyFont="1" applyBorder="1" applyAlignment="1">
      <alignment vertical="center" wrapText="1"/>
    </xf>
    <xf numFmtId="168" fontId="0" fillId="0" borderId="25" xfId="0" quotePrefix="1" applyBorder="1" applyAlignment="1">
      <alignment horizontal="center" vertical="center" wrapText="1"/>
    </xf>
    <xf numFmtId="49" fontId="0" fillId="0" borderId="25" xfId="0" quotePrefix="1" applyNumberFormat="1" applyBorder="1" applyAlignment="1">
      <alignment horizontal="left" vertical="center" wrapText="1"/>
    </xf>
    <xf numFmtId="49" fontId="0" fillId="0" borderId="17" xfId="43" applyNumberFormat="1" applyFont="1" applyBorder="1" applyAlignment="1">
      <alignment horizontal="left" vertical="center" wrapText="1"/>
    </xf>
    <xf numFmtId="168" fontId="0" fillId="0" borderId="22" xfId="43" applyFont="1" applyBorder="1" applyAlignment="1">
      <alignment horizontal="left" vertical="center" wrapText="1"/>
    </xf>
    <xf numFmtId="0" fontId="0" fillId="0" borderId="22" xfId="43" applyNumberFormat="1" applyFont="1" applyBorder="1" applyAlignment="1">
      <alignment horizontal="left" vertical="center" wrapText="1"/>
    </xf>
    <xf numFmtId="168" fontId="0" fillId="0" borderId="38" xfId="0" quotePrefix="1" applyBorder="1" applyAlignment="1">
      <alignment horizontal="center" vertical="center" wrapText="1"/>
    </xf>
    <xf numFmtId="49" fontId="0" fillId="0" borderId="38" xfId="0" quotePrefix="1" applyNumberFormat="1" applyBorder="1" applyAlignment="1">
      <alignment horizontal="left" wrapText="1"/>
    </xf>
    <xf numFmtId="168" fontId="0" fillId="0" borderId="38" xfId="0" quotePrefix="1" applyBorder="1" applyAlignment="1">
      <alignment vertical="center" wrapText="1"/>
    </xf>
    <xf numFmtId="3" fontId="0" fillId="0" borderId="27" xfId="43" applyNumberFormat="1" applyFont="1" applyBorder="1" applyAlignment="1">
      <alignment horizontal="left" vertical="center" wrapText="1"/>
    </xf>
    <xf numFmtId="168" fontId="0" fillId="0" borderId="38" xfId="43" applyFont="1" applyBorder="1" applyAlignment="1">
      <alignment horizontal="left" vertical="center" wrapText="1"/>
    </xf>
    <xf numFmtId="0" fontId="0" fillId="0" borderId="38" xfId="43" applyNumberFormat="1" applyFont="1" applyBorder="1" applyAlignment="1">
      <alignment horizontal="left" vertical="center" wrapText="1"/>
    </xf>
    <xf numFmtId="168" fontId="0" fillId="0" borderId="24" xfId="43" applyFont="1" applyBorder="1" applyAlignment="1">
      <alignment horizontal="left" vertical="center" wrapText="1"/>
    </xf>
    <xf numFmtId="0" fontId="0" fillId="0" borderId="24" xfId="43" applyNumberFormat="1" applyFont="1" applyBorder="1" applyAlignment="1">
      <alignment horizontal="left" vertical="center" wrapText="1"/>
    </xf>
    <xf numFmtId="168" fontId="0" fillId="0" borderId="24" xfId="0" quotePrefix="1" applyBorder="1" applyAlignment="1">
      <alignment horizontal="center" vertical="center" wrapText="1"/>
    </xf>
    <xf numFmtId="49" fontId="0" fillId="0" borderId="24" xfId="43" applyNumberFormat="1" applyFont="1" applyBorder="1" applyAlignment="1">
      <alignment vertical="center" wrapText="1"/>
    </xf>
    <xf numFmtId="49" fontId="0" fillId="0" borderId="24" xfId="0" quotePrefix="1" applyNumberFormat="1" applyBorder="1" applyAlignment="1">
      <alignment horizontal="left" wrapText="1"/>
    </xf>
    <xf numFmtId="168" fontId="0" fillId="0" borderId="24" xfId="0" quotePrefix="1" applyBorder="1" applyAlignment="1">
      <alignment vertical="center" wrapText="1"/>
    </xf>
    <xf numFmtId="3" fontId="0" fillId="0" borderId="20" xfId="43" applyNumberFormat="1" applyFont="1" applyBorder="1" applyAlignment="1">
      <alignment horizontal="left" vertical="center" wrapText="1"/>
    </xf>
    <xf numFmtId="168" fontId="0" fillId="0" borderId="37" xfId="0" quotePrefix="1" applyBorder="1" applyAlignment="1">
      <alignment horizontal="center" vertical="center" wrapText="1"/>
    </xf>
    <xf numFmtId="49" fontId="0" fillId="0" borderId="37" xfId="43" applyNumberFormat="1" applyFont="1" applyBorder="1" applyAlignment="1">
      <alignment vertical="center" wrapText="1"/>
    </xf>
    <xf numFmtId="49" fontId="0" fillId="0" borderId="37" xfId="0" quotePrefix="1" applyNumberFormat="1" applyBorder="1" applyAlignment="1">
      <alignment horizontal="center" vertical="center" wrapText="1"/>
    </xf>
    <xf numFmtId="9" fontId="0" fillId="0" borderId="37" xfId="0" quotePrefix="1" applyNumberFormat="1" applyBorder="1" applyAlignment="1">
      <alignment horizontal="center" vertical="center" wrapText="1"/>
    </xf>
    <xf numFmtId="49" fontId="0" fillId="0" borderId="39" xfId="43" applyNumberFormat="1" applyFont="1" applyBorder="1" applyAlignment="1">
      <alignment horizontal="left" vertical="center" wrapText="1"/>
    </xf>
    <xf numFmtId="9" fontId="0" fillId="0" borderId="25" xfId="0" quotePrefix="1" applyNumberFormat="1" applyBorder="1" applyAlignment="1">
      <alignment horizontal="center" vertical="center" wrapText="1"/>
    </xf>
    <xf numFmtId="168" fontId="0" fillId="0" borderId="37" xfId="43" applyFont="1" applyBorder="1" applyAlignment="1">
      <alignment horizontal="left" vertical="center" wrapText="1"/>
    </xf>
    <xf numFmtId="0" fontId="0" fillId="0" borderId="37" xfId="43" applyNumberFormat="1" applyFont="1" applyBorder="1" applyAlignment="1">
      <alignment horizontal="left" vertical="center" wrapText="1"/>
    </xf>
    <xf numFmtId="49" fontId="0" fillId="0" borderId="37" xfId="0" quotePrefix="1" applyNumberFormat="1" applyBorder="1" applyAlignment="1">
      <alignment horizontal="left" wrapText="1"/>
    </xf>
    <xf numFmtId="168" fontId="0" fillId="0" borderId="37" xfId="0" quotePrefix="1" applyBorder="1" applyAlignment="1">
      <alignment vertical="center" wrapText="1"/>
    </xf>
    <xf numFmtId="3" fontId="0" fillId="0" borderId="39" xfId="43" applyNumberFormat="1" applyFont="1" applyBorder="1" applyAlignment="1">
      <alignment horizontal="left" vertical="center" wrapText="1"/>
    </xf>
    <xf numFmtId="49" fontId="0" fillId="0" borderId="37" xfId="0" quotePrefix="1" applyNumberFormat="1" applyBorder="1" applyAlignment="1">
      <alignment horizontal="left" vertical="center" wrapText="1"/>
    </xf>
    <xf numFmtId="10" fontId="0" fillId="0" borderId="37" xfId="0" applyNumberFormat="1" applyBorder="1" applyAlignment="1">
      <alignment vertical="center" wrapText="1"/>
    </xf>
    <xf numFmtId="168" fontId="0" fillId="0" borderId="10" xfId="0" quotePrefix="1" applyBorder="1" applyAlignment="1">
      <alignment horizontal="center" vertical="center" wrapText="1"/>
    </xf>
    <xf numFmtId="49" fontId="0" fillId="0" borderId="10" xfId="0" applyNumberFormat="1" applyBorder="1" applyAlignment="1">
      <alignment vertical="center" wrapText="1"/>
    </xf>
    <xf numFmtId="9" fontId="0" fillId="0" borderId="10" xfId="0" quotePrefix="1" applyNumberFormat="1" applyBorder="1" applyAlignment="1">
      <alignment horizontal="center" vertical="center" wrapText="1"/>
    </xf>
    <xf numFmtId="9" fontId="0" fillId="0" borderId="10" xfId="0" applyNumberFormat="1" applyBorder="1" applyAlignment="1">
      <alignment vertical="center" wrapText="1"/>
    </xf>
    <xf numFmtId="3" fontId="0" fillId="0" borderId="15" xfId="43" applyNumberFormat="1" applyFont="1" applyBorder="1" applyAlignment="1">
      <alignment horizontal="left" vertical="center" wrapText="1"/>
    </xf>
    <xf numFmtId="9" fontId="0" fillId="0" borderId="25" xfId="0" applyNumberFormat="1" applyBorder="1" applyAlignment="1">
      <alignment vertical="center" wrapText="1"/>
    </xf>
    <xf numFmtId="3" fontId="0" fillId="0" borderId="17" xfId="43" applyNumberFormat="1" applyFont="1" applyBorder="1" applyAlignment="1">
      <alignment horizontal="left" vertical="center" wrapText="1"/>
    </xf>
    <xf numFmtId="168" fontId="0" fillId="0" borderId="37" xfId="0" applyBorder="1" applyAlignment="1" applyProtection="1">
      <alignment vertical="center" wrapText="1"/>
      <protection locked="0"/>
    </xf>
    <xf numFmtId="9" fontId="0" fillId="0" borderId="37" xfId="0" applyNumberFormat="1" applyBorder="1" applyAlignment="1">
      <alignment vertical="center" wrapText="1"/>
    </xf>
    <xf numFmtId="168" fontId="0" fillId="0" borderId="10" xfId="0" applyBorder="1" applyAlignment="1" applyProtection="1">
      <alignment vertical="center" wrapText="1"/>
      <protection locked="0"/>
    </xf>
    <xf numFmtId="10" fontId="0" fillId="0" borderId="10" xfId="0" applyNumberFormat="1" applyBorder="1" applyAlignment="1">
      <alignment vertical="center" wrapText="1"/>
    </xf>
    <xf numFmtId="168" fontId="0" fillId="0" borderId="25" xfId="0" applyBorder="1" applyAlignment="1" applyProtection="1">
      <alignment vertical="center" wrapText="1"/>
      <protection locked="0"/>
    </xf>
    <xf numFmtId="10" fontId="0" fillId="0" borderId="25" xfId="0" applyNumberFormat="1" applyBorder="1" applyAlignment="1">
      <alignment vertical="center" wrapText="1"/>
    </xf>
    <xf numFmtId="168" fontId="0" fillId="0" borderId="25" xfId="43" applyFont="1" applyBorder="1" applyAlignment="1">
      <alignment horizontal="left" vertical="center" wrapText="1"/>
    </xf>
    <xf numFmtId="0" fontId="0" fillId="0" borderId="25" xfId="43" applyNumberFormat="1" applyFont="1" applyBorder="1" applyAlignment="1">
      <alignment horizontal="left" vertical="center" wrapText="1"/>
    </xf>
    <xf numFmtId="49" fontId="0" fillId="0" borderId="25" xfId="0" quotePrefix="1" applyNumberFormat="1" applyBorder="1" applyAlignment="1">
      <alignment horizontal="left" wrapText="1"/>
    </xf>
    <xf numFmtId="168" fontId="0" fillId="0" borderId="25" xfId="0" quotePrefix="1" applyBorder="1" applyAlignment="1">
      <alignment vertical="center" wrapText="1"/>
    </xf>
    <xf numFmtId="168" fontId="0" fillId="0" borderId="37" xfId="55" quotePrefix="1" applyFont="1" applyBorder="1" applyAlignment="1">
      <alignment horizontal="center" vertical="center" wrapText="1"/>
    </xf>
    <xf numFmtId="49" fontId="0" fillId="0" borderId="37" xfId="47" applyNumberFormat="1" applyFont="1" applyBorder="1" applyAlignment="1">
      <alignment vertical="center" wrapText="1"/>
    </xf>
    <xf numFmtId="9" fontId="0" fillId="0" borderId="37" xfId="55" quotePrefix="1" applyNumberFormat="1" applyFont="1" applyBorder="1" applyAlignment="1">
      <alignment horizontal="center" vertical="center" wrapText="1"/>
    </xf>
    <xf numFmtId="9" fontId="0" fillId="0" borderId="37" xfId="55" applyNumberFormat="1" applyFont="1" applyBorder="1" applyAlignment="1">
      <alignment vertical="center" wrapText="1"/>
    </xf>
    <xf numFmtId="3" fontId="0" fillId="0" borderId="39" xfId="47" applyNumberFormat="1" applyFont="1" applyBorder="1" applyAlignment="1">
      <alignment horizontal="left" vertical="center" wrapText="1"/>
    </xf>
    <xf numFmtId="0" fontId="0" fillId="0" borderId="0" xfId="0" applyNumberFormat="1" applyAlignment="1">
      <alignment horizontal="center" wrapText="1"/>
    </xf>
    <xf numFmtId="168" fontId="0" fillId="0" borderId="10" xfId="55" quotePrefix="1" applyFont="1" applyBorder="1" applyAlignment="1">
      <alignment horizontal="center" vertical="center" wrapText="1"/>
    </xf>
    <xf numFmtId="49" fontId="0" fillId="0" borderId="10" xfId="55" applyNumberFormat="1" applyFont="1" applyBorder="1" applyAlignment="1">
      <alignment vertical="center" wrapText="1"/>
    </xf>
    <xf numFmtId="9" fontId="0" fillId="0" borderId="10" xfId="55" quotePrefix="1" applyNumberFormat="1" applyFont="1" applyBorder="1" applyAlignment="1">
      <alignment horizontal="center" vertical="center" wrapText="1"/>
    </xf>
    <xf numFmtId="9" fontId="0" fillId="0" borderId="10" xfId="55" applyNumberFormat="1" applyFont="1" applyBorder="1" applyAlignment="1">
      <alignment vertical="center" wrapText="1"/>
    </xf>
    <xf numFmtId="3" fontId="0" fillId="0" borderId="15" xfId="47" applyNumberFormat="1" applyFont="1" applyBorder="1" applyAlignment="1">
      <alignment horizontal="left" vertical="center" wrapText="1"/>
    </xf>
    <xf numFmtId="0" fontId="0" fillId="36" borderId="0" xfId="0" applyNumberFormat="1" applyFill="1" applyAlignment="1">
      <alignment horizontal="center" wrapText="1"/>
    </xf>
    <xf numFmtId="0" fontId="0" fillId="35" borderId="0" xfId="0" applyNumberFormat="1" applyFill="1" applyAlignment="1">
      <alignment horizontal="center" wrapText="1"/>
    </xf>
    <xf numFmtId="168" fontId="0" fillId="0" borderId="25" xfId="55" quotePrefix="1" applyFont="1" applyBorder="1" applyAlignment="1">
      <alignment horizontal="center" vertical="center" wrapText="1"/>
    </xf>
    <xf numFmtId="49" fontId="0" fillId="0" borderId="25" xfId="55" applyNumberFormat="1" applyFont="1" applyBorder="1" applyAlignment="1">
      <alignment vertical="center" wrapText="1"/>
    </xf>
    <xf numFmtId="9" fontId="0" fillId="0" borderId="25" xfId="55" quotePrefix="1" applyNumberFormat="1" applyFont="1" applyBorder="1" applyAlignment="1">
      <alignment horizontal="center" vertical="center" wrapText="1"/>
    </xf>
    <xf numFmtId="9" fontId="0" fillId="0" borderId="25" xfId="55" applyNumberFormat="1" applyFont="1" applyBorder="1" applyAlignment="1">
      <alignment vertical="center" wrapText="1"/>
    </xf>
    <xf numFmtId="3" fontId="0" fillId="0" borderId="17" xfId="47" applyNumberFormat="1" applyFont="1" applyBorder="1" applyAlignment="1">
      <alignment horizontal="left" vertical="center" wrapText="1"/>
    </xf>
    <xf numFmtId="49" fontId="0" fillId="0" borderId="37" xfId="55" applyNumberFormat="1" applyFont="1" applyBorder="1" applyAlignment="1">
      <alignment vertical="center" wrapText="1"/>
    </xf>
    <xf numFmtId="10" fontId="0" fillId="0" borderId="10" xfId="55" applyNumberFormat="1" applyFont="1" applyBorder="1" applyAlignment="1">
      <alignment vertical="center" wrapText="1"/>
    </xf>
    <xf numFmtId="168" fontId="0" fillId="0" borderId="10" xfId="55" applyFont="1" applyBorder="1" applyAlignment="1">
      <alignment horizontal="center" vertical="center" wrapText="1"/>
    </xf>
    <xf numFmtId="10" fontId="0" fillId="0" borderId="25" xfId="55" applyNumberFormat="1" applyFont="1" applyBorder="1" applyAlignment="1">
      <alignment vertical="center" wrapText="1"/>
    </xf>
    <xf numFmtId="14" fontId="0" fillId="0" borderId="51" xfId="43" applyNumberFormat="1" applyFont="1" applyBorder="1" applyAlignment="1">
      <alignment horizontal="center" vertical="center" wrapText="1"/>
    </xf>
    <xf numFmtId="168" fontId="0" fillId="36" borderId="0" xfId="0" applyFill="1" applyAlignment="1">
      <alignment horizontal="center" vertical="center" wrapText="1"/>
    </xf>
    <xf numFmtId="14" fontId="0" fillId="0" borderId="56" xfId="43" applyNumberFormat="1" applyFont="1" applyBorder="1" applyAlignment="1">
      <alignment horizontal="center" vertical="center" wrapText="1"/>
    </xf>
    <xf numFmtId="168" fontId="0" fillId="0" borderId="18" xfId="0" quotePrefix="1" applyBorder="1" applyAlignment="1">
      <alignment horizontal="center" vertical="center" wrapText="1"/>
    </xf>
    <xf numFmtId="49" fontId="0" fillId="0" borderId="18" xfId="43" applyNumberFormat="1" applyFont="1" applyBorder="1" applyAlignment="1">
      <alignment vertical="center" wrapText="1"/>
    </xf>
    <xf numFmtId="49" fontId="0" fillId="0" borderId="18" xfId="0" quotePrefix="1" applyNumberFormat="1" applyBorder="1" applyAlignment="1">
      <alignment horizontal="center" vertical="center" wrapText="1"/>
    </xf>
    <xf numFmtId="9" fontId="0" fillId="0" borderId="18" xfId="0" quotePrefix="1" applyNumberFormat="1" applyBorder="1" applyAlignment="1">
      <alignment horizontal="center" vertical="center" wrapText="1"/>
    </xf>
    <xf numFmtId="49" fontId="0" fillId="0" borderId="14" xfId="43" applyNumberFormat="1" applyFont="1" applyBorder="1" applyAlignment="1">
      <alignment horizontal="left" vertical="center" wrapText="1"/>
    </xf>
    <xf numFmtId="168" fontId="0" fillId="0" borderId="18" xfId="55" quotePrefix="1" applyFont="1" applyBorder="1" applyAlignment="1">
      <alignment horizontal="center" vertical="center" wrapText="1"/>
    </xf>
    <xf numFmtId="49" fontId="0" fillId="0" borderId="18" xfId="47" applyNumberFormat="1" applyFont="1" applyBorder="1" applyAlignment="1">
      <alignment vertical="center" wrapText="1"/>
    </xf>
    <xf numFmtId="9" fontId="0" fillId="0" borderId="18" xfId="55" quotePrefix="1" applyNumberFormat="1" applyFont="1" applyBorder="1" applyAlignment="1">
      <alignment horizontal="center" vertical="center" wrapText="1"/>
    </xf>
    <xf numFmtId="9" fontId="0" fillId="0" borderId="18" xfId="55" applyNumberFormat="1" applyFont="1" applyBorder="1" applyAlignment="1">
      <alignment vertical="center" wrapText="1"/>
    </xf>
    <xf numFmtId="14" fontId="0" fillId="0" borderId="13" xfId="43" applyNumberFormat="1" applyFont="1" applyBorder="1" applyAlignment="1">
      <alignment horizontal="center" vertical="center" wrapText="1"/>
    </xf>
    <xf numFmtId="49" fontId="0" fillId="0" borderId="37" xfId="43" applyNumberFormat="1" applyFont="1" applyBorder="1" applyAlignment="1">
      <alignment horizontal="left" vertical="center" wrapText="1"/>
    </xf>
    <xf numFmtId="49" fontId="0" fillId="0" borderId="38" xfId="0" quotePrefix="1" applyNumberFormat="1" applyBorder="1" applyAlignment="1">
      <alignment horizontal="center" vertical="center" wrapText="1"/>
    </xf>
    <xf numFmtId="49" fontId="0" fillId="0" borderId="27" xfId="43" applyNumberFormat="1" applyFont="1" applyBorder="1" applyAlignment="1">
      <alignment horizontal="left" vertical="center" wrapText="1"/>
    </xf>
    <xf numFmtId="49" fontId="0" fillId="0" borderId="40" xfId="43" applyNumberFormat="1" applyFont="1" applyBorder="1" applyAlignment="1">
      <alignment vertical="center" wrapText="1"/>
    </xf>
    <xf numFmtId="49" fontId="0" fillId="0" borderId="40" xfId="43" applyNumberFormat="1" applyFont="1" applyBorder="1" applyAlignment="1">
      <alignment horizontal="left" vertical="center" wrapText="1"/>
    </xf>
    <xf numFmtId="49" fontId="0" fillId="0" borderId="18" xfId="43" applyNumberFormat="1" applyFont="1" applyBorder="1" applyAlignment="1">
      <alignment horizontal="left" vertical="center" wrapText="1"/>
    </xf>
    <xf numFmtId="49" fontId="0" fillId="0" borderId="24" xfId="0" quotePrefix="1" applyNumberFormat="1" applyBorder="1" applyAlignment="1">
      <alignment horizontal="center" vertical="center" wrapText="1"/>
    </xf>
    <xf numFmtId="49" fontId="0" fillId="0" borderId="20" xfId="43" applyNumberFormat="1" applyFont="1" applyBorder="1" applyAlignment="1">
      <alignment horizontal="left" vertical="center" wrapText="1"/>
    </xf>
    <xf numFmtId="168" fontId="0" fillId="0" borderId="41" xfId="43" applyFont="1" applyBorder="1" applyAlignment="1">
      <alignment horizontal="left" vertical="center" wrapText="1"/>
    </xf>
    <xf numFmtId="49" fontId="0" fillId="0" borderId="38" xfId="0" quotePrefix="1" applyNumberFormat="1" applyBorder="1" applyAlignment="1">
      <alignment horizontal="center" wrapText="1"/>
    </xf>
    <xf numFmtId="168" fontId="0" fillId="0" borderId="22" xfId="0" quotePrefix="1" applyBorder="1" applyAlignment="1">
      <alignment vertical="center" wrapText="1"/>
    </xf>
    <xf numFmtId="3" fontId="0" fillId="0" borderId="52" xfId="43" applyNumberFormat="1" applyFont="1" applyBorder="1" applyAlignment="1">
      <alignment horizontal="left" vertical="center" wrapText="1"/>
    </xf>
    <xf numFmtId="0" fontId="0" fillId="0" borderId="23" xfId="70" applyFont="1" applyBorder="1" applyAlignment="1">
      <alignment horizontal="left" vertical="center" wrapText="1"/>
    </xf>
    <xf numFmtId="0" fontId="0" fillId="0" borderId="23" xfId="70" applyFont="1" applyBorder="1" applyAlignment="1">
      <alignment vertical="center" wrapText="1"/>
    </xf>
    <xf numFmtId="168" fontId="0" fillId="0" borderId="37" xfId="67" quotePrefix="1" applyNumberFormat="1" applyFont="1" applyBorder="1" applyAlignment="1">
      <alignment horizontal="center" vertical="center" wrapText="1"/>
    </xf>
    <xf numFmtId="49" fontId="0" fillId="0" borderId="38" xfId="70" applyNumberFormat="1" applyFont="1" applyBorder="1" applyAlignment="1">
      <alignment horizontal="left" vertical="center" wrapText="1"/>
    </xf>
    <xf numFmtId="49" fontId="0" fillId="0" borderId="38" xfId="67" applyNumberFormat="1" applyFont="1" applyBorder="1" applyAlignment="1">
      <alignment horizontal="left"/>
    </xf>
    <xf numFmtId="174" fontId="0" fillId="0" borderId="38" xfId="67" applyNumberFormat="1" applyFont="1" applyBorder="1" applyAlignment="1">
      <alignment horizontal="center"/>
    </xf>
    <xf numFmtId="3" fontId="0" fillId="0" borderId="27" xfId="70" applyNumberFormat="1" applyFont="1" applyBorder="1" applyAlignment="1">
      <alignment horizontal="left" vertical="center" wrapText="1"/>
    </xf>
    <xf numFmtId="168" fontId="0" fillId="0" borderId="38" xfId="67" quotePrefix="1" applyNumberFormat="1" applyFont="1" applyBorder="1" applyAlignment="1">
      <alignment horizontal="center" vertical="center" wrapText="1"/>
    </xf>
    <xf numFmtId="168" fontId="0" fillId="0" borderId="38" xfId="72" applyNumberFormat="1" applyFont="1" applyBorder="1" applyAlignment="1">
      <alignment horizontal="center" vertical="center" wrapText="1"/>
    </xf>
    <xf numFmtId="0" fontId="0" fillId="0" borderId="38" xfId="67" applyFont="1" applyBorder="1" applyAlignment="1">
      <alignment horizontal="left" vertical="center" wrapText="1"/>
    </xf>
    <xf numFmtId="49" fontId="0" fillId="0" borderId="38" xfId="70" applyNumberFormat="1" applyFont="1" applyBorder="1" applyAlignment="1">
      <alignment horizontal="left"/>
    </xf>
    <xf numFmtId="174" fontId="0" fillId="0" borderId="38" xfId="70" applyNumberFormat="1" applyFont="1" applyBorder="1" applyAlignment="1">
      <alignment horizontal="center"/>
    </xf>
    <xf numFmtId="168" fontId="0" fillId="0" borderId="18" xfId="72" applyNumberFormat="1" applyFont="1" applyBorder="1" applyAlignment="1">
      <alignment horizontal="center" vertical="center" wrapText="1"/>
    </xf>
    <xf numFmtId="0" fontId="0" fillId="0" borderId="18" xfId="67" applyFont="1" applyBorder="1" applyAlignment="1">
      <alignment horizontal="left" vertical="center" wrapText="1"/>
    </xf>
    <xf numFmtId="49" fontId="0" fillId="0" borderId="18" xfId="70" applyNumberFormat="1" applyFont="1" applyBorder="1" applyAlignment="1">
      <alignment horizontal="left"/>
    </xf>
    <xf numFmtId="167" fontId="0" fillId="0" borderId="18" xfId="64" applyNumberFormat="1" applyFont="1" applyFill="1" applyBorder="1" applyAlignment="1">
      <alignment horizontal="left" vertical="center"/>
    </xf>
    <xf numFmtId="174" fontId="0" fillId="0" borderId="18" xfId="70" applyNumberFormat="1" applyFont="1" applyBorder="1" applyAlignment="1">
      <alignment horizontal="center"/>
    </xf>
    <xf numFmtId="3" fontId="0" fillId="0" borderId="14" xfId="70" applyNumberFormat="1" applyFont="1" applyBorder="1" applyAlignment="1">
      <alignment horizontal="left" vertical="center" wrapText="1"/>
    </xf>
    <xf numFmtId="168" fontId="0" fillId="0" borderId="10" xfId="72" applyNumberFormat="1" applyFont="1" applyBorder="1" applyAlignment="1">
      <alignment horizontal="center" vertical="center" wrapText="1"/>
    </xf>
    <xf numFmtId="0" fontId="0" fillId="0" borderId="10" xfId="67" applyFont="1" applyBorder="1" applyAlignment="1">
      <alignment horizontal="left" vertical="center" wrapText="1"/>
    </xf>
    <xf numFmtId="49" fontId="0" fillId="0" borderId="10" xfId="70" applyNumberFormat="1" applyFont="1" applyBorder="1" applyAlignment="1">
      <alignment horizontal="left"/>
    </xf>
    <xf numFmtId="174" fontId="0" fillId="0" borderId="10" xfId="70" applyNumberFormat="1" applyFont="1" applyBorder="1" applyAlignment="1">
      <alignment horizontal="center"/>
    </xf>
    <xf numFmtId="168" fontId="0" fillId="0" borderId="25" xfId="72" applyNumberFormat="1" applyFont="1" applyBorder="1" applyAlignment="1">
      <alignment horizontal="center" vertical="center" wrapText="1"/>
    </xf>
    <xf numFmtId="0" fontId="0" fillId="0" borderId="25" xfId="67" applyFont="1" applyBorder="1" applyAlignment="1">
      <alignment horizontal="left" vertical="center" wrapText="1"/>
    </xf>
    <xf numFmtId="49" fontId="0" fillId="0" borderId="25" xfId="70" applyNumberFormat="1" applyFont="1" applyBorder="1" applyAlignment="1">
      <alignment horizontal="left"/>
    </xf>
    <xf numFmtId="174" fontId="0" fillId="0" borderId="25" xfId="70" applyNumberFormat="1" applyFont="1" applyBorder="1" applyAlignment="1">
      <alignment horizontal="center"/>
    </xf>
    <xf numFmtId="3" fontId="0" fillId="0" borderId="17" xfId="70" applyNumberFormat="1" applyFont="1" applyBorder="1" applyAlignment="1">
      <alignment horizontal="left" vertical="center" wrapText="1"/>
    </xf>
    <xf numFmtId="0" fontId="0" fillId="0" borderId="18" xfId="67" applyFont="1" applyBorder="1" applyAlignment="1">
      <alignment horizontal="left" vertical="center"/>
    </xf>
    <xf numFmtId="0" fontId="0" fillId="0" borderId="10" xfId="67" applyFont="1" applyBorder="1" applyAlignment="1">
      <alignment horizontal="left" vertical="center"/>
    </xf>
    <xf numFmtId="0" fontId="0" fillId="0" borderId="25" xfId="67" applyFont="1" applyBorder="1" applyAlignment="1">
      <alignment horizontal="left" vertical="center"/>
    </xf>
    <xf numFmtId="0" fontId="0" fillId="0" borderId="38" xfId="67" applyFont="1" applyBorder="1" applyAlignment="1">
      <alignment horizontal="left" vertical="center"/>
    </xf>
    <xf numFmtId="49" fontId="0" fillId="0" borderId="42" xfId="70" applyNumberFormat="1" applyFont="1" applyBorder="1" applyAlignment="1">
      <alignment horizontal="left"/>
    </xf>
    <xf numFmtId="3" fontId="0" fillId="0" borderId="20" xfId="70" applyNumberFormat="1" applyFont="1" applyBorder="1" applyAlignment="1">
      <alignment horizontal="left" vertical="center" wrapText="1"/>
    </xf>
    <xf numFmtId="49" fontId="0" fillId="0" borderId="38" xfId="67" quotePrefix="1" applyNumberFormat="1" applyFont="1" applyBorder="1" applyAlignment="1">
      <alignment horizontal="left" vertical="center" wrapText="1"/>
    </xf>
    <xf numFmtId="168" fontId="0" fillId="0" borderId="24" xfId="72" applyNumberFormat="1" applyFont="1" applyBorder="1" applyAlignment="1">
      <alignment horizontal="center" vertical="center" wrapText="1"/>
    </xf>
    <xf numFmtId="0" fontId="0" fillId="0" borderId="24" xfId="67" applyFont="1" applyBorder="1" applyAlignment="1">
      <alignment horizontal="left" vertical="center"/>
    </xf>
    <xf numFmtId="49" fontId="0" fillId="0" borderId="43" xfId="70" applyNumberFormat="1" applyFont="1" applyBorder="1" applyAlignment="1">
      <alignment horizontal="left"/>
    </xf>
    <xf numFmtId="167" fontId="0" fillId="0" borderId="24" xfId="64" applyNumberFormat="1" applyFont="1" applyFill="1" applyBorder="1" applyAlignment="1">
      <alignment horizontal="left" vertical="center"/>
    </xf>
    <xf numFmtId="168" fontId="0" fillId="0" borderId="37" xfId="72" applyNumberFormat="1" applyFont="1" applyBorder="1" applyAlignment="1">
      <alignment horizontal="center" vertical="center" wrapText="1"/>
    </xf>
    <xf numFmtId="49" fontId="0" fillId="0" borderId="37" xfId="70" applyNumberFormat="1" applyFont="1" applyBorder="1" applyAlignment="1">
      <alignment horizontal="left"/>
    </xf>
    <xf numFmtId="49" fontId="0" fillId="0" borderId="24" xfId="70" applyNumberFormat="1" applyFont="1" applyBorder="1" applyAlignment="1">
      <alignment horizontal="left"/>
    </xf>
    <xf numFmtId="168" fontId="0" fillId="0" borderId="24" xfId="67" quotePrefix="1" applyNumberFormat="1" applyFont="1" applyBorder="1" applyAlignment="1">
      <alignment horizontal="center" vertical="center" wrapText="1"/>
    </xf>
    <xf numFmtId="49" fontId="0" fillId="0" borderId="24" xfId="70" applyNumberFormat="1" applyFont="1" applyBorder="1" applyAlignment="1">
      <alignment horizontal="left" vertical="center" wrapText="1"/>
    </xf>
    <xf numFmtId="0" fontId="0" fillId="0" borderId="38" xfId="70" applyFont="1" applyBorder="1" applyAlignment="1">
      <alignment vertical="center" wrapText="1"/>
    </xf>
    <xf numFmtId="0" fontId="0" fillId="0" borderId="40" xfId="70" applyFont="1" applyBorder="1" applyAlignment="1">
      <alignment vertical="center" wrapText="1"/>
    </xf>
    <xf numFmtId="168" fontId="0" fillId="0" borderId="18" xfId="67" quotePrefix="1" applyNumberFormat="1" applyFont="1" applyBorder="1" applyAlignment="1">
      <alignment horizontal="center" vertical="center" wrapText="1"/>
    </xf>
    <xf numFmtId="49" fontId="0" fillId="0" borderId="18" xfId="70" applyNumberFormat="1" applyFont="1" applyBorder="1" applyAlignment="1">
      <alignment horizontal="left" vertical="center" wrapText="1"/>
    </xf>
    <xf numFmtId="167" fontId="0" fillId="0" borderId="10" xfId="64" applyNumberFormat="1" applyFont="1" applyFill="1" applyBorder="1" applyAlignment="1">
      <alignment horizontal="left" vertical="center" wrapText="1"/>
    </xf>
    <xf numFmtId="167" fontId="0" fillId="0" borderId="25" xfId="64" applyNumberFormat="1" applyFont="1" applyFill="1" applyBorder="1" applyAlignment="1">
      <alignment horizontal="left" vertical="center" wrapText="1"/>
    </xf>
    <xf numFmtId="49" fontId="0" fillId="0" borderId="37" xfId="67" quotePrefix="1" applyNumberFormat="1" applyFont="1" applyBorder="1" applyAlignment="1">
      <alignment horizontal="left" vertical="center" wrapText="1"/>
    </xf>
    <xf numFmtId="49" fontId="0" fillId="0" borderId="24" xfId="67" quotePrefix="1" applyNumberFormat="1" applyFont="1" applyBorder="1" applyAlignment="1">
      <alignment horizontal="left" vertical="center" wrapText="1"/>
    </xf>
    <xf numFmtId="0" fontId="0" fillId="0" borderId="38" xfId="70" applyFont="1" applyBorder="1" applyAlignment="1">
      <alignment horizontal="left" vertical="center" wrapText="1"/>
    </xf>
    <xf numFmtId="164" fontId="0" fillId="0" borderId="25" xfId="42" applyNumberFormat="1" applyFont="1" applyFill="1" applyBorder="1" applyAlignment="1">
      <alignment horizontal="right" vertical="center" indent="2"/>
    </xf>
    <xf numFmtId="49" fontId="0" fillId="0" borderId="38" xfId="0" quotePrefix="1" applyNumberFormat="1" applyBorder="1" applyAlignment="1">
      <alignment horizontal="left" vertical="center" wrapText="1"/>
    </xf>
    <xf numFmtId="0" fontId="0" fillId="0" borderId="37" xfId="0" applyNumberFormat="1" applyBorder="1" applyAlignment="1">
      <alignment horizontal="left" vertical="center"/>
    </xf>
    <xf numFmtId="164" fontId="0" fillId="0" borderId="37" xfId="42" applyNumberFormat="1" applyFont="1" applyFill="1" applyBorder="1" applyAlignment="1">
      <alignment horizontal="right" vertical="center" indent="2"/>
    </xf>
    <xf numFmtId="0" fontId="0" fillId="0" borderId="38" xfId="0" applyNumberFormat="1" applyBorder="1" applyAlignment="1">
      <alignment horizontal="left" vertical="center" wrapText="1"/>
    </xf>
    <xf numFmtId="14" fontId="0" fillId="0" borderId="57" xfId="43" applyNumberFormat="1" applyFont="1" applyBorder="1" applyAlignment="1">
      <alignment horizontal="center" vertical="center" wrapText="1"/>
    </xf>
    <xf numFmtId="168" fontId="0" fillId="0" borderId="23" xfId="43" applyFont="1" applyBorder="1" applyAlignment="1">
      <alignment horizontal="left" vertical="center" wrapText="1"/>
    </xf>
    <xf numFmtId="168" fontId="0" fillId="0" borderId="23" xfId="43" applyFont="1" applyBorder="1" applyAlignment="1">
      <alignment vertical="center" wrapText="1"/>
    </xf>
    <xf numFmtId="168" fontId="0" fillId="0" borderId="15" xfId="43" applyFont="1" applyBorder="1" applyAlignment="1">
      <alignment horizontal="left" vertical="center" wrapText="1"/>
    </xf>
    <xf numFmtId="168" fontId="0" fillId="0" borderId="38" xfId="43" applyFont="1" applyBorder="1" applyAlignment="1">
      <alignment vertical="center" wrapText="1"/>
    </xf>
    <xf numFmtId="49" fontId="0" fillId="0" borderId="24" xfId="43" applyNumberFormat="1" applyFont="1" applyBorder="1" applyAlignment="1">
      <alignment horizontal="left" vertical="center" wrapText="1"/>
    </xf>
    <xf numFmtId="168" fontId="0" fillId="0" borderId="17" xfId="43" applyFont="1" applyBorder="1" applyAlignment="1">
      <alignment horizontal="left" vertical="center" wrapText="1"/>
    </xf>
    <xf numFmtId="167" fontId="0" fillId="0" borderId="25" xfId="0" applyNumberFormat="1" applyBorder="1" applyAlignment="1">
      <alignment horizontal="center" vertical="center" wrapText="1"/>
    </xf>
    <xf numFmtId="167" fontId="0" fillId="0" borderId="38" xfId="0" applyNumberFormat="1" applyBorder="1" applyAlignment="1">
      <alignment horizontal="center" vertical="center" wrapText="1"/>
    </xf>
    <xf numFmtId="167" fontId="0" fillId="0" borderId="18" xfId="0" applyNumberFormat="1" applyBorder="1" applyAlignment="1">
      <alignment horizontal="center" vertical="center" wrapText="1"/>
    </xf>
    <xf numFmtId="167" fontId="0" fillId="0" borderId="10" xfId="0" applyNumberFormat="1" applyBorder="1" applyAlignment="1">
      <alignment horizontal="center" vertical="center" wrapText="1"/>
    </xf>
    <xf numFmtId="3" fontId="0" fillId="0" borderId="14" xfId="43" applyNumberFormat="1" applyFont="1" applyBorder="1" applyAlignment="1">
      <alignment horizontal="left" vertical="center" wrapText="1"/>
    </xf>
    <xf numFmtId="167" fontId="0" fillId="0" borderId="37" xfId="0" applyNumberFormat="1" applyBorder="1" applyAlignment="1">
      <alignment horizontal="center" vertical="center" wrapText="1"/>
    </xf>
    <xf numFmtId="49" fontId="0" fillId="0" borderId="60" xfId="0" applyNumberFormat="1" applyBorder="1" applyAlignment="1">
      <alignment horizontal="center" vertical="center"/>
    </xf>
    <xf numFmtId="168" fontId="0" fillId="0" borderId="16" xfId="0" applyBorder="1" applyAlignment="1" applyProtection="1">
      <alignment horizontal="right" vertical="top"/>
      <protection locked="0"/>
    </xf>
    <xf numFmtId="49" fontId="0" fillId="0" borderId="63" xfId="43" applyNumberFormat="1" applyFont="1" applyBorder="1" applyAlignment="1">
      <alignment horizontal="center" vertical="center" wrapText="1"/>
    </xf>
    <xf numFmtId="49" fontId="0" fillId="0" borderId="26" xfId="43" applyNumberFormat="1" applyFont="1" applyBorder="1" applyAlignment="1">
      <alignment horizontal="center" vertical="center" wrapText="1"/>
    </xf>
    <xf numFmtId="49" fontId="0" fillId="0" borderId="16" xfId="43" applyNumberFormat="1" applyFont="1" applyBorder="1" applyAlignment="1">
      <alignment horizontal="center" vertical="center" wrapText="1"/>
    </xf>
    <xf numFmtId="1" fontId="0" fillId="0" borderId="53" xfId="43" applyNumberFormat="1" applyFont="1" applyBorder="1" applyAlignment="1">
      <alignment horizontal="center" vertical="center" wrapText="1"/>
    </xf>
    <xf numFmtId="1" fontId="0" fillId="0" borderId="26" xfId="43" applyNumberFormat="1" applyFont="1" applyBorder="1" applyAlignment="1">
      <alignment horizontal="center" vertical="center" wrapText="1"/>
    </xf>
    <xf numFmtId="1" fontId="0" fillId="0" borderId="19" xfId="43" applyNumberFormat="1" applyFont="1" applyBorder="1" applyAlignment="1">
      <alignment horizontal="center" vertical="center" wrapText="1"/>
    </xf>
    <xf numFmtId="1" fontId="0" fillId="0" borderId="44" xfId="43" applyNumberFormat="1" applyFont="1" applyBorder="1" applyAlignment="1">
      <alignment horizontal="center" vertical="center" wrapText="1"/>
    </xf>
    <xf numFmtId="1" fontId="0" fillId="0" borderId="16" xfId="43" applyNumberFormat="1" applyFont="1" applyBorder="1" applyAlignment="1">
      <alignment horizontal="center" vertical="center" wrapText="1"/>
    </xf>
    <xf numFmtId="49" fontId="0" fillId="0" borderId="26" xfId="0" applyNumberFormat="1" applyBorder="1" applyAlignment="1">
      <alignment horizontal="center" vertical="center"/>
    </xf>
    <xf numFmtId="49" fontId="0" fillId="0" borderId="26" xfId="43" applyNumberFormat="1" applyFont="1" applyBorder="1" applyAlignment="1">
      <alignment vertical="center" wrapText="1"/>
    </xf>
    <xf numFmtId="49" fontId="0" fillId="0" borderId="21" xfId="43" applyNumberFormat="1" applyFont="1" applyBorder="1" applyAlignment="1">
      <alignment vertical="center" wrapText="1"/>
    </xf>
    <xf numFmtId="1" fontId="0" fillId="0" borderId="65" xfId="43" applyNumberFormat="1" applyFont="1" applyBorder="1" applyAlignment="1">
      <alignment vertical="center" wrapText="1"/>
    </xf>
    <xf numFmtId="1" fontId="0" fillId="0" borderId="53" xfId="43" applyNumberFormat="1" applyFont="1" applyBorder="1" applyAlignment="1">
      <alignment vertical="center" wrapText="1"/>
    </xf>
    <xf numFmtId="1" fontId="0" fillId="0" borderId="26" xfId="43" applyNumberFormat="1" applyFont="1" applyBorder="1" applyAlignment="1">
      <alignment vertical="center" wrapText="1"/>
    </xf>
    <xf numFmtId="0" fontId="0" fillId="0" borderId="63" xfId="70" applyFont="1" applyBorder="1" applyAlignment="1">
      <alignment horizontal="center" vertical="center" wrapText="1"/>
    </xf>
    <xf numFmtId="0" fontId="0" fillId="0" borderId="26" xfId="70" applyFont="1" applyBorder="1" applyAlignment="1">
      <alignment horizontal="center" vertical="center" wrapText="1"/>
    </xf>
    <xf numFmtId="0" fontId="0" fillId="0" borderId="16" xfId="43" applyNumberFormat="1" applyFont="1" applyBorder="1" applyAlignment="1">
      <alignment horizontal="center" vertical="center" wrapText="1"/>
    </xf>
    <xf numFmtId="0" fontId="0" fillId="0" borderId="26" xfId="43" applyNumberFormat="1" applyFont="1" applyBorder="1" applyAlignment="1">
      <alignment horizontal="center" vertical="center" wrapText="1"/>
    </xf>
    <xf numFmtId="49" fontId="0" fillId="0" borderId="19" xfId="0" applyNumberFormat="1" applyBorder="1" applyAlignment="1">
      <alignment horizontal="center" vertical="center" wrapText="1"/>
    </xf>
    <xf numFmtId="1" fontId="0" fillId="0" borderId="63" xfId="43" applyNumberFormat="1" applyFont="1" applyBorder="1" applyAlignment="1">
      <alignment horizontal="center" vertical="center" wrapText="1"/>
    </xf>
    <xf numFmtId="1" fontId="0" fillId="0" borderId="16" xfId="0" applyNumberFormat="1" applyBorder="1" applyAlignment="1">
      <alignment horizontal="center" vertical="center"/>
    </xf>
    <xf numFmtId="1" fontId="0" fillId="0" borderId="26" xfId="0" applyNumberFormat="1" applyBorder="1" applyAlignment="1">
      <alignment horizontal="center" vertical="center"/>
    </xf>
    <xf numFmtId="1" fontId="0" fillId="0" borderId="13" xfId="0" applyNumberFormat="1" applyBorder="1" applyAlignment="1">
      <alignment horizontal="center" vertical="center"/>
    </xf>
    <xf numFmtId="169" fontId="16" fillId="34" borderId="45" xfId="0" applyNumberFormat="1" applyFont="1" applyFill="1" applyBorder="1" applyAlignment="1">
      <alignment horizontal="center" vertical="center" wrapText="1"/>
    </xf>
    <xf numFmtId="167" fontId="0" fillId="36" borderId="18" xfId="64" applyNumberFormat="1" applyFont="1" applyFill="1" applyBorder="1" applyAlignment="1">
      <alignment horizontal="center" vertical="center"/>
    </xf>
    <xf numFmtId="167" fontId="0" fillId="36" borderId="10" xfId="64" applyNumberFormat="1" applyFont="1" applyFill="1" applyBorder="1" applyAlignment="1">
      <alignment horizontal="center" vertical="center"/>
    </xf>
    <xf numFmtId="168" fontId="0" fillId="0" borderId="10" xfId="0" applyBorder="1" applyAlignment="1" applyProtection="1">
      <alignment horizontal="center" vertical="center"/>
      <protection locked="0"/>
    </xf>
    <xf numFmtId="168" fontId="0" fillId="0" borderId="10" xfId="0" applyBorder="1" applyAlignment="1" applyProtection="1">
      <alignment horizontal="left" vertical="center"/>
      <protection locked="0"/>
    </xf>
    <xf numFmtId="168" fontId="0" fillId="0" borderId="10" xfId="0" applyBorder="1" applyAlignment="1" applyProtection="1">
      <alignment horizontal="left" vertical="center" wrapText="1"/>
      <protection locked="0"/>
    </xf>
    <xf numFmtId="167" fontId="0" fillId="33" borderId="10" xfId="64" applyNumberFormat="1" applyFont="1" applyFill="1" applyBorder="1" applyAlignment="1">
      <alignment horizontal="center" vertical="center"/>
    </xf>
    <xf numFmtId="168" fontId="0" fillId="0" borderId="0" xfId="0" applyAlignment="1" applyProtection="1">
      <alignment horizontal="center" vertical="center"/>
      <protection locked="0"/>
    </xf>
    <xf numFmtId="49" fontId="20" fillId="0" borderId="10" xfId="43" applyNumberFormat="1" applyFont="1" applyBorder="1" applyAlignment="1">
      <alignment horizontal="center" vertical="center" wrapText="1"/>
    </xf>
    <xf numFmtId="49" fontId="20" fillId="0" borderId="10" xfId="43" applyNumberFormat="1" applyFont="1" applyBorder="1" applyAlignment="1">
      <alignment horizontal="left" vertical="center" wrapText="1"/>
    </xf>
    <xf numFmtId="49" fontId="0" fillId="0" borderId="10" xfId="65" applyNumberFormat="1" applyFont="1" applyBorder="1" applyAlignment="1">
      <alignment horizontal="left" vertical="center" wrapText="1"/>
    </xf>
    <xf numFmtId="170" fontId="0" fillId="0" borderId="10" xfId="0" applyNumberFormat="1" applyBorder="1" applyAlignment="1">
      <alignment horizontal="left" vertical="center" wrapText="1"/>
    </xf>
    <xf numFmtId="164" fontId="0" fillId="0" borderId="10" xfId="42" applyNumberFormat="1" applyFont="1" applyFill="1" applyBorder="1" applyAlignment="1">
      <alignment horizontal="center" vertical="center"/>
    </xf>
    <xf numFmtId="170" fontId="0" fillId="0" borderId="10" xfId="0" applyNumberFormat="1" applyBorder="1" applyAlignment="1">
      <alignment horizontal="left" vertical="center"/>
    </xf>
    <xf numFmtId="15" fontId="0" fillId="0" borderId="10" xfId="44" applyNumberFormat="1" applyFont="1" applyBorder="1" applyAlignment="1">
      <alignment horizontal="left" vertical="center" wrapText="1"/>
    </xf>
    <xf numFmtId="15" fontId="0" fillId="0" borderId="10" xfId="45" applyNumberFormat="1" applyFont="1" applyBorder="1" applyAlignment="1">
      <alignment horizontal="left" vertical="center" wrapText="1"/>
    </xf>
    <xf numFmtId="0" fontId="20" fillId="0" borderId="10" xfId="43" applyNumberFormat="1" applyFont="1" applyBorder="1" applyAlignment="1">
      <alignment horizontal="center" vertical="center" wrapText="1"/>
    </xf>
    <xf numFmtId="168" fontId="0" fillId="0" borderId="10" xfId="65" applyFont="1" applyBorder="1" applyAlignment="1">
      <alignment horizontal="left" vertical="center" wrapText="1"/>
    </xf>
    <xf numFmtId="167" fontId="0" fillId="0" borderId="10" xfId="42" applyNumberFormat="1" applyFont="1" applyFill="1" applyBorder="1" applyAlignment="1">
      <alignment horizontal="center" vertical="center"/>
    </xf>
    <xf numFmtId="1" fontId="20" fillId="0" borderId="10" xfId="43" applyNumberFormat="1" applyFont="1" applyBorder="1" applyAlignment="1">
      <alignment horizontal="center" vertical="center" wrapText="1"/>
    </xf>
    <xf numFmtId="168" fontId="20" fillId="0" borderId="10" xfId="43" applyFont="1" applyBorder="1" applyAlignment="1">
      <alignment horizontal="left" vertical="center" wrapText="1"/>
    </xf>
    <xf numFmtId="0" fontId="20" fillId="0" borderId="10" xfId="74" applyFont="1" applyBorder="1" applyAlignment="1">
      <alignment horizontal="center" vertical="center" wrapText="1"/>
    </xf>
    <xf numFmtId="0" fontId="20" fillId="0" borderId="10" xfId="74" applyFont="1" applyBorder="1" applyAlignment="1">
      <alignment horizontal="left" vertical="center" wrapText="1"/>
    </xf>
    <xf numFmtId="0" fontId="0" fillId="0" borderId="10" xfId="75" applyFont="1" applyBorder="1" applyAlignment="1">
      <alignment horizontal="left" vertical="center" wrapText="1"/>
    </xf>
    <xf numFmtId="0" fontId="0" fillId="0" borderId="10" xfId="73" applyFont="1" applyBorder="1" applyAlignment="1">
      <alignment horizontal="left" vertical="center" wrapText="1"/>
    </xf>
    <xf numFmtId="167" fontId="0" fillId="0" borderId="10" xfId="64" applyNumberFormat="1" applyFont="1" applyFill="1" applyBorder="1" applyAlignment="1">
      <alignment horizontal="center" vertical="center" wrapText="1"/>
    </xf>
    <xf numFmtId="0" fontId="20" fillId="0" borderId="10" xfId="73" applyFont="1" applyBorder="1" applyAlignment="1">
      <alignment horizontal="left" vertical="center" wrapText="1"/>
    </xf>
    <xf numFmtId="167" fontId="20" fillId="0" borderId="10" xfId="64" applyNumberFormat="1" applyFont="1" applyFill="1" applyBorder="1" applyAlignment="1">
      <alignment horizontal="center" vertical="center" wrapText="1"/>
    </xf>
    <xf numFmtId="1" fontId="0" fillId="0" borderId="10" xfId="0" applyNumberFormat="1" applyBorder="1" applyAlignment="1">
      <alignment horizontal="center" vertical="center"/>
    </xf>
    <xf numFmtId="170" fontId="0" fillId="0" borderId="13" xfId="0" applyNumberFormat="1" applyBorder="1" applyAlignment="1">
      <alignment horizontal="center" vertical="center"/>
    </xf>
    <xf numFmtId="0" fontId="0" fillId="0" borderId="40" xfId="0" applyNumberFormat="1" applyBorder="1" applyAlignment="1">
      <alignment horizontal="left" vertical="center" wrapText="1"/>
    </xf>
    <xf numFmtId="0" fontId="0" fillId="0" borderId="24" xfId="0" applyNumberFormat="1" applyBorder="1" applyAlignment="1">
      <alignment horizontal="left" vertical="center" wrapText="1"/>
    </xf>
    <xf numFmtId="168" fontId="0" fillId="0" borderId="37" xfId="0" applyBorder="1" applyAlignment="1">
      <alignment vertical="center"/>
    </xf>
    <xf numFmtId="168" fontId="0" fillId="0" borderId="24" xfId="0" applyBorder="1" applyAlignment="1">
      <alignment vertical="center"/>
    </xf>
    <xf numFmtId="1" fontId="0" fillId="0" borderId="63" xfId="43" applyNumberFormat="1" applyFont="1" applyBorder="1" applyAlignment="1">
      <alignment horizontal="center" vertical="center" wrapText="1"/>
    </xf>
    <xf numFmtId="1" fontId="0" fillId="0" borderId="19" xfId="43" applyNumberFormat="1" applyFont="1" applyBorder="1" applyAlignment="1">
      <alignment horizontal="center" vertical="center" wrapText="1"/>
    </xf>
    <xf numFmtId="168" fontId="0" fillId="0" borderId="23" xfId="43" applyFont="1" applyBorder="1" applyAlignment="1">
      <alignment horizontal="left" vertical="center" wrapText="1"/>
    </xf>
    <xf numFmtId="168" fontId="0" fillId="0" borderId="24" xfId="43" applyFont="1" applyBorder="1" applyAlignment="1">
      <alignment horizontal="left" vertical="center" wrapText="1"/>
    </xf>
    <xf numFmtId="168" fontId="0" fillId="0" borderId="23" xfId="0" applyBorder="1" applyAlignment="1">
      <alignment horizontal="left" vertical="center" wrapText="1"/>
    </xf>
    <xf numFmtId="168" fontId="0" fillId="0" borderId="24" xfId="0" applyBorder="1" applyAlignment="1">
      <alignment horizontal="left" vertical="center" wrapText="1"/>
    </xf>
    <xf numFmtId="0" fontId="0" fillId="0" borderId="23" xfId="0" applyNumberFormat="1" applyBorder="1" applyAlignment="1">
      <alignment horizontal="left" vertical="center" wrapText="1"/>
    </xf>
    <xf numFmtId="168" fontId="0" fillId="0" borderId="18" xfId="0" applyBorder="1" applyAlignment="1">
      <alignment vertical="center"/>
    </xf>
    <xf numFmtId="1" fontId="0" fillId="0" borderId="21" xfId="43" applyNumberFormat="1" applyFont="1" applyBorder="1" applyAlignment="1">
      <alignment horizontal="center" vertical="center" wrapText="1"/>
    </xf>
    <xf numFmtId="168" fontId="0" fillId="0" borderId="40" xfId="43" applyFont="1" applyBorder="1" applyAlignment="1">
      <alignment horizontal="left" vertical="center" wrapText="1"/>
    </xf>
    <xf numFmtId="168" fontId="0" fillId="0" borderId="40" xfId="0" applyBorder="1" applyAlignment="1">
      <alignment horizontal="left" vertical="center" wrapText="1"/>
    </xf>
    <xf numFmtId="0" fontId="0" fillId="0" borderId="37" xfId="67" applyFont="1" applyBorder="1" applyAlignment="1">
      <alignment vertical="center"/>
    </xf>
    <xf numFmtId="0" fontId="0" fillId="0" borderId="18" xfId="67" applyFont="1" applyBorder="1" applyAlignment="1">
      <alignment vertical="center"/>
    </xf>
    <xf numFmtId="0" fontId="0" fillId="0" borderId="44" xfId="43" applyNumberFormat="1" applyFont="1" applyBorder="1" applyAlignment="1">
      <alignment horizontal="center" vertical="center" wrapText="1"/>
    </xf>
    <xf numFmtId="0" fontId="0" fillId="0" borderId="16" xfId="43" applyNumberFormat="1" applyFont="1" applyBorder="1" applyAlignment="1">
      <alignment horizontal="center" vertical="center" wrapText="1"/>
    </xf>
    <xf numFmtId="168" fontId="0" fillId="0" borderId="37" xfId="43" applyFont="1" applyBorder="1" applyAlignment="1">
      <alignment horizontal="left" vertical="center" wrapText="1"/>
    </xf>
    <xf numFmtId="168" fontId="0" fillId="0" borderId="25" xfId="43" applyFont="1" applyBorder="1" applyAlignment="1">
      <alignment horizontal="left" vertical="center" wrapText="1"/>
    </xf>
    <xf numFmtId="168" fontId="0" fillId="0" borderId="37" xfId="0" applyBorder="1" applyAlignment="1">
      <alignment horizontal="left" vertical="center" wrapText="1"/>
    </xf>
    <xf numFmtId="168" fontId="0" fillId="0" borderId="25" xfId="0" applyBorder="1" applyAlignment="1">
      <alignment horizontal="left" vertical="center" wrapText="1"/>
    </xf>
    <xf numFmtId="49" fontId="0" fillId="0" borderId="37" xfId="0" applyNumberFormat="1" applyBorder="1" applyAlignment="1">
      <alignment horizontal="left" vertical="center" wrapText="1"/>
    </xf>
    <xf numFmtId="49" fontId="0" fillId="0" borderId="25" xfId="0" applyNumberFormat="1" applyBorder="1" applyAlignment="1">
      <alignment horizontal="left" vertical="center" wrapText="1"/>
    </xf>
    <xf numFmtId="168" fontId="0" fillId="0" borderId="25" xfId="0" applyBorder="1" applyAlignment="1">
      <alignment vertical="center"/>
    </xf>
    <xf numFmtId="0" fontId="0" fillId="0" borderId="63" xfId="70" applyFont="1" applyBorder="1" applyAlignment="1">
      <alignment horizontal="center" vertical="center" wrapText="1"/>
    </xf>
    <xf numFmtId="0" fontId="0" fillId="0" borderId="21" xfId="70" applyFont="1" applyBorder="1" applyAlignment="1">
      <alignment horizontal="center" vertical="center" wrapText="1"/>
    </xf>
    <xf numFmtId="0" fontId="0" fillId="0" borderId="23" xfId="70" applyFont="1" applyBorder="1" applyAlignment="1">
      <alignment horizontal="left" vertical="center" wrapText="1"/>
    </xf>
    <xf numFmtId="0" fontId="0" fillId="0" borderId="40" xfId="70" applyFont="1" applyBorder="1" applyAlignment="1">
      <alignment horizontal="left" vertical="center" wrapText="1"/>
    </xf>
    <xf numFmtId="0" fontId="0" fillId="0" borderId="23" xfId="71" applyFont="1" applyBorder="1" applyAlignment="1">
      <alignment horizontal="left" vertical="center" wrapText="1"/>
    </xf>
    <xf numFmtId="0" fontId="0" fillId="0" borderId="40" xfId="71" applyFont="1" applyBorder="1" applyAlignment="1">
      <alignment horizontal="left" vertical="center" wrapText="1"/>
    </xf>
    <xf numFmtId="49" fontId="0" fillId="0" borderId="23" xfId="71" applyNumberFormat="1" applyFont="1" applyBorder="1" applyAlignment="1">
      <alignment horizontal="left" vertical="center" wrapText="1"/>
    </xf>
    <xf numFmtId="49" fontId="0" fillId="0" borderId="40" xfId="71" applyNumberFormat="1" applyFont="1" applyBorder="1" applyAlignment="1">
      <alignment horizontal="left" vertical="center" wrapText="1"/>
    </xf>
    <xf numFmtId="0" fontId="0" fillId="0" borderId="23" xfId="70" applyFont="1" applyBorder="1" applyAlignment="1">
      <alignment vertical="center" wrapText="1"/>
    </xf>
    <xf numFmtId="0" fontId="0" fillId="0" borderId="40" xfId="70" applyFont="1" applyBorder="1" applyAlignment="1">
      <alignment vertical="center" wrapText="1"/>
    </xf>
    <xf numFmtId="49" fontId="0" fillId="0" borderId="23" xfId="43" applyNumberFormat="1" applyFont="1" applyBorder="1" applyAlignment="1">
      <alignment horizontal="left" vertical="center" wrapText="1"/>
    </xf>
    <xf numFmtId="49" fontId="0" fillId="0" borderId="24" xfId="43" applyNumberFormat="1" applyFont="1" applyBorder="1" applyAlignment="1">
      <alignment horizontal="left" vertical="center" wrapText="1"/>
    </xf>
    <xf numFmtId="49" fontId="0" fillId="0" borderId="40" xfId="43" applyNumberFormat="1" applyFont="1" applyBorder="1" applyAlignment="1">
      <alignment horizontal="left" vertical="center" wrapText="1"/>
    </xf>
    <xf numFmtId="0" fontId="0" fillId="0" borderId="24" xfId="70" applyFont="1" applyBorder="1" applyAlignment="1">
      <alignment vertical="center" wrapText="1"/>
    </xf>
    <xf numFmtId="49" fontId="0" fillId="0" borderId="38" xfId="43" applyNumberFormat="1" applyFont="1" applyBorder="1" applyAlignment="1">
      <alignment horizontal="left" vertical="center" wrapText="1"/>
    </xf>
    <xf numFmtId="49" fontId="0" fillId="0" borderId="63" xfId="43" applyNumberFormat="1" applyFont="1" applyBorder="1" applyAlignment="1">
      <alignment horizontal="center" vertical="center" wrapText="1"/>
    </xf>
    <xf numFmtId="49" fontId="0" fillId="0" borderId="19" xfId="43" applyNumberFormat="1" applyFont="1" applyBorder="1" applyAlignment="1">
      <alignment horizontal="center" vertical="center" wrapText="1"/>
    </xf>
    <xf numFmtId="49" fontId="0" fillId="0" borderId="23" xfId="0" applyNumberFormat="1" applyBorder="1" applyAlignment="1">
      <alignment horizontal="left" vertical="center" wrapText="1"/>
    </xf>
    <xf numFmtId="49" fontId="0" fillId="0" borderId="24" xfId="0" applyNumberFormat="1" applyBorder="1" applyAlignment="1">
      <alignment horizontal="left" vertical="center" wrapText="1"/>
    </xf>
    <xf numFmtId="49" fontId="0" fillId="0" borderId="23" xfId="43" applyNumberFormat="1" applyFont="1" applyBorder="1" applyAlignment="1">
      <alignment vertical="center" wrapText="1"/>
    </xf>
    <xf numFmtId="49" fontId="0" fillId="0" borderId="24" xfId="0" applyNumberFormat="1" applyBorder="1" applyAlignment="1">
      <alignment vertical="center" wrapText="1"/>
    </xf>
    <xf numFmtId="0" fontId="0" fillId="0" borderId="23" xfId="43" applyNumberFormat="1" applyFont="1" applyBorder="1" applyAlignment="1">
      <alignment horizontal="left" vertical="center" wrapText="1"/>
    </xf>
    <xf numFmtId="1" fontId="0" fillId="0" borderId="44" xfId="0" applyNumberFormat="1" applyBorder="1" applyAlignment="1">
      <alignment horizontal="center" vertical="center" wrapText="1"/>
    </xf>
    <xf numFmtId="1" fontId="0" fillId="0" borderId="12" xfId="0" applyNumberFormat="1" applyBorder="1" applyAlignment="1">
      <alignment horizontal="center" vertical="center" wrapText="1"/>
    </xf>
    <xf numFmtId="1" fontId="0" fillId="0" borderId="16" xfId="0" applyNumberFormat="1" applyBorder="1" applyAlignment="1">
      <alignment horizontal="center" vertical="center" wrapText="1"/>
    </xf>
    <xf numFmtId="168" fontId="0" fillId="0" borderId="10" xfId="43" applyFont="1" applyBorder="1" applyAlignment="1">
      <alignment horizontal="left" vertical="center" wrapText="1"/>
    </xf>
    <xf numFmtId="168" fontId="0" fillId="0" borderId="10" xfId="0" applyBorder="1" applyAlignment="1">
      <alignment horizontal="left" vertical="center" wrapText="1"/>
    </xf>
    <xf numFmtId="0" fontId="0" fillId="0" borderId="37" xfId="0" applyNumberFormat="1" applyBorder="1" applyAlignment="1">
      <alignment horizontal="left" vertical="center" wrapText="1"/>
    </xf>
    <xf numFmtId="0" fontId="0" fillId="0" borderId="10" xfId="0" applyNumberFormat="1" applyBorder="1" applyAlignment="1">
      <alignment horizontal="left" vertical="center" wrapText="1"/>
    </xf>
    <xf numFmtId="0" fontId="0" fillId="0" borderId="25" xfId="0" applyNumberFormat="1" applyBorder="1" applyAlignment="1">
      <alignment horizontal="left" vertical="center" wrapText="1"/>
    </xf>
    <xf numFmtId="1" fontId="0" fillId="0" borderId="13" xfId="47" applyNumberFormat="1" applyFont="1" applyBorder="1" applyAlignment="1">
      <alignment horizontal="center" vertical="center" wrapText="1"/>
    </xf>
    <xf numFmtId="1" fontId="0" fillId="0" borderId="12" xfId="47" applyNumberFormat="1" applyFont="1" applyBorder="1" applyAlignment="1">
      <alignment horizontal="center" vertical="center" wrapText="1"/>
    </xf>
    <xf numFmtId="1" fontId="0" fillId="0" borderId="16" xfId="47" applyNumberFormat="1" applyFont="1" applyBorder="1" applyAlignment="1">
      <alignment horizontal="center" vertical="center" wrapText="1"/>
    </xf>
    <xf numFmtId="168" fontId="0" fillId="0" borderId="18" xfId="47" applyFont="1" applyBorder="1" applyAlignment="1">
      <alignment horizontal="left" vertical="center" wrapText="1"/>
    </xf>
    <xf numFmtId="168" fontId="0" fillId="0" borderId="10" xfId="47" applyFont="1" applyBorder="1" applyAlignment="1">
      <alignment horizontal="left" vertical="center" wrapText="1"/>
    </xf>
    <xf numFmtId="168" fontId="0" fillId="0" borderId="25" xfId="47" applyFont="1" applyBorder="1" applyAlignment="1">
      <alignment horizontal="left" vertical="center" wrapText="1"/>
    </xf>
    <xf numFmtId="168" fontId="0" fillId="0" borderId="18" xfId="55" applyFont="1" applyBorder="1" applyAlignment="1">
      <alignment horizontal="left" vertical="center" wrapText="1"/>
    </xf>
    <xf numFmtId="168" fontId="0" fillId="0" borderId="10" xfId="55" applyFont="1" applyBorder="1" applyAlignment="1">
      <alignment horizontal="left" vertical="center" wrapText="1"/>
    </xf>
    <xf numFmtId="168" fontId="0" fillId="0" borderId="25" xfId="55" applyFont="1" applyBorder="1" applyAlignment="1">
      <alignment horizontal="left" vertical="center" wrapText="1"/>
    </xf>
    <xf numFmtId="0" fontId="0" fillId="0" borderId="18" xfId="55" applyNumberFormat="1" applyFont="1" applyBorder="1" applyAlignment="1">
      <alignment horizontal="left" vertical="center" wrapText="1"/>
    </xf>
    <xf numFmtId="0" fontId="0" fillId="0" borderId="10" xfId="55" applyNumberFormat="1" applyFont="1" applyBorder="1" applyAlignment="1">
      <alignment horizontal="left" vertical="center" wrapText="1"/>
    </xf>
    <xf numFmtId="0" fontId="0" fillId="0" borderId="25" xfId="55" applyNumberFormat="1" applyFont="1" applyBorder="1" applyAlignment="1">
      <alignment horizontal="left" vertical="center" wrapText="1"/>
    </xf>
    <xf numFmtId="0" fontId="0" fillId="0" borderId="18" xfId="47" applyNumberFormat="1" applyFont="1" applyBorder="1" applyAlignment="1">
      <alignment horizontal="left" vertical="center" wrapText="1"/>
    </xf>
    <xf numFmtId="0" fontId="0" fillId="0" borderId="10" xfId="47" applyNumberFormat="1" applyFont="1" applyBorder="1" applyAlignment="1">
      <alignment horizontal="left" vertical="center" wrapText="1"/>
    </xf>
    <xf numFmtId="0" fontId="0" fillId="0" borderId="25" xfId="47" applyNumberFormat="1" applyFont="1" applyBorder="1" applyAlignment="1">
      <alignment horizontal="left" vertical="center" wrapText="1"/>
    </xf>
    <xf numFmtId="49" fontId="0" fillId="0" borderId="40" xfId="0" applyNumberFormat="1" applyBorder="1" applyAlignment="1">
      <alignment horizontal="left" vertical="center" wrapText="1"/>
    </xf>
    <xf numFmtId="49" fontId="0" fillId="0" borderId="40" xfId="43" applyNumberFormat="1" applyFont="1" applyBorder="1" applyAlignment="1">
      <alignment vertical="center" wrapText="1"/>
    </xf>
    <xf numFmtId="0" fontId="0" fillId="0" borderId="40" xfId="43" applyNumberFormat="1" applyFont="1" applyBorder="1" applyAlignment="1">
      <alignment horizontal="left" vertical="center" wrapText="1"/>
    </xf>
    <xf numFmtId="1" fontId="0" fillId="0" borderId="44" xfId="43" applyNumberFormat="1" applyFont="1" applyBorder="1" applyAlignment="1">
      <alignment horizontal="center" vertical="center" wrapText="1"/>
    </xf>
    <xf numFmtId="1" fontId="0" fillId="0" borderId="12" xfId="43" applyNumberFormat="1" applyFont="1" applyBorder="1" applyAlignment="1">
      <alignment horizontal="center" vertical="center" wrapText="1"/>
    </xf>
    <xf numFmtId="1" fontId="0" fillId="0" borderId="16" xfId="43" applyNumberFormat="1" applyFont="1" applyBorder="1" applyAlignment="1">
      <alignment horizontal="center" vertical="center" wrapText="1"/>
    </xf>
    <xf numFmtId="0" fontId="0" fillId="0" borderId="37" xfId="43" applyNumberFormat="1" applyFont="1" applyBorder="1" applyAlignment="1">
      <alignment horizontal="left" vertical="center" wrapText="1"/>
    </xf>
    <xf numFmtId="0" fontId="0" fillId="0" borderId="10" xfId="43" applyNumberFormat="1" applyFont="1" applyBorder="1" applyAlignment="1">
      <alignment horizontal="left" vertical="center" wrapText="1"/>
    </xf>
    <xf numFmtId="0" fontId="0" fillId="0" borderId="25" xfId="43" applyNumberFormat="1" applyFont="1" applyBorder="1" applyAlignment="1">
      <alignment horizontal="left" vertical="center" wrapText="1"/>
    </xf>
    <xf numFmtId="1" fontId="0" fillId="0" borderId="44" xfId="55" applyNumberFormat="1" applyFont="1" applyBorder="1" applyAlignment="1">
      <alignment horizontal="center" vertical="center" wrapText="1"/>
    </xf>
    <xf numFmtId="1" fontId="0" fillId="0" borderId="12" xfId="55" applyNumberFormat="1" applyFont="1" applyBorder="1" applyAlignment="1">
      <alignment horizontal="center" vertical="center" wrapText="1"/>
    </xf>
    <xf numFmtId="1" fontId="0" fillId="0" borderId="16" xfId="55" applyNumberFormat="1" applyFont="1" applyBorder="1" applyAlignment="1">
      <alignment horizontal="center" vertical="center" wrapText="1"/>
    </xf>
    <xf numFmtId="168" fontId="0" fillId="0" borderId="37" xfId="55" applyFont="1" applyBorder="1" applyAlignment="1">
      <alignment horizontal="left" vertical="center" wrapText="1"/>
    </xf>
    <xf numFmtId="168" fontId="0" fillId="0" borderId="37" xfId="47" applyFont="1" applyBorder="1" applyAlignment="1">
      <alignment horizontal="left" vertical="center" wrapText="1"/>
    </xf>
    <xf numFmtId="0" fontId="0" fillId="0" borderId="37" xfId="55" applyNumberFormat="1" applyFont="1" applyBorder="1" applyAlignment="1">
      <alignment horizontal="left" vertical="center" wrapText="1"/>
    </xf>
    <xf numFmtId="1" fontId="0" fillId="0" borderId="44" xfId="47" applyNumberFormat="1" applyFont="1" applyBorder="1" applyAlignment="1">
      <alignment horizontal="center" vertical="center" wrapText="1"/>
    </xf>
    <xf numFmtId="0" fontId="0" fillId="0" borderId="37" xfId="47" applyNumberFormat="1" applyFont="1" applyBorder="1" applyAlignment="1">
      <alignment horizontal="left" vertical="center" wrapText="1"/>
    </xf>
    <xf numFmtId="168" fontId="0" fillId="0" borderId="37" xfId="0" applyBorder="1" applyAlignment="1" applyProtection="1">
      <alignment horizontal="left" vertical="center" wrapText="1"/>
      <protection locked="0"/>
    </xf>
    <xf numFmtId="168" fontId="0" fillId="0" borderId="10" xfId="0" applyBorder="1" applyAlignment="1" applyProtection="1">
      <alignment horizontal="left" vertical="center" wrapText="1"/>
      <protection locked="0"/>
    </xf>
    <xf numFmtId="168" fontId="0" fillId="0" borderId="25" xfId="0" applyBorder="1" applyAlignment="1" applyProtection="1">
      <alignment horizontal="left" vertical="center" wrapText="1"/>
      <protection locked="0"/>
    </xf>
    <xf numFmtId="0" fontId="0" fillId="0" borderId="37" xfId="0" applyNumberFormat="1" applyBorder="1" applyAlignment="1" applyProtection="1">
      <alignment horizontal="left" vertical="center" wrapText="1"/>
      <protection locked="0"/>
    </xf>
    <xf numFmtId="0" fontId="0" fillId="0" borderId="10" xfId="0" applyNumberFormat="1" applyBorder="1" applyAlignment="1" applyProtection="1">
      <alignment horizontal="left" vertical="center" wrapText="1"/>
      <protection locked="0"/>
    </xf>
    <xf numFmtId="0" fontId="0" fillId="0" borderId="25" xfId="0" applyNumberFormat="1" applyBorder="1" applyAlignment="1" applyProtection="1">
      <alignment horizontal="left" vertical="center" wrapText="1"/>
      <protection locked="0"/>
    </xf>
    <xf numFmtId="49" fontId="0" fillId="0" borderId="33" xfId="0" applyNumberFormat="1" applyBorder="1" applyAlignment="1">
      <alignment vertical="center"/>
    </xf>
    <xf numFmtId="49" fontId="0" fillId="0" borderId="35" xfId="0" applyNumberFormat="1" applyBorder="1" applyAlignment="1">
      <alignment vertical="center"/>
    </xf>
    <xf numFmtId="49" fontId="0" fillId="0" borderId="30" xfId="0" applyNumberFormat="1" applyBorder="1" applyAlignment="1">
      <alignment vertical="center"/>
    </xf>
    <xf numFmtId="49" fontId="0" fillId="0" borderId="58" xfId="0" applyNumberFormat="1" applyBorder="1" applyAlignment="1">
      <alignment horizontal="center" vertical="center"/>
    </xf>
    <xf numFmtId="49" fontId="0" fillId="0" borderId="59" xfId="0" applyNumberFormat="1" applyBorder="1" applyAlignment="1">
      <alignment horizontal="center" vertical="center"/>
    </xf>
    <xf numFmtId="49" fontId="0" fillId="0" borderId="28" xfId="0" applyNumberFormat="1" applyBorder="1" applyAlignment="1">
      <alignment horizontal="left" vertical="center"/>
    </xf>
    <xf numFmtId="49" fontId="0" fillId="0" borderId="30" xfId="0" applyNumberFormat="1" applyBorder="1" applyAlignment="1">
      <alignment horizontal="left" vertical="center"/>
    </xf>
    <xf numFmtId="49" fontId="0" fillId="0" borderId="28" xfId="0" applyNumberFormat="1" applyBorder="1" applyAlignment="1">
      <alignment horizontal="left" vertical="center" wrapText="1"/>
    </xf>
    <xf numFmtId="49" fontId="0" fillId="0" borderId="30" xfId="0" applyNumberFormat="1" applyBorder="1" applyAlignment="1">
      <alignment horizontal="left" vertical="center" wrapText="1"/>
    </xf>
    <xf numFmtId="170" fontId="0" fillId="0" borderId="28" xfId="0" applyNumberFormat="1" applyBorder="1" applyAlignment="1">
      <alignment horizontal="left" vertical="center"/>
    </xf>
    <xf numFmtId="170" fontId="0" fillId="0" borderId="30" xfId="0" applyNumberFormat="1" applyBorder="1" applyAlignment="1">
      <alignment horizontal="left" vertical="center"/>
    </xf>
    <xf numFmtId="49" fontId="0" fillId="0" borderId="28" xfId="0" applyNumberFormat="1" applyBorder="1" applyAlignment="1">
      <alignment vertical="center"/>
    </xf>
    <xf numFmtId="49" fontId="0" fillId="0" borderId="62" xfId="0" applyNumberFormat="1" applyBorder="1" applyAlignment="1">
      <alignment horizontal="center" vertical="center"/>
    </xf>
    <xf numFmtId="49" fontId="0" fillId="0" borderId="35" xfId="0" applyNumberFormat="1" applyBorder="1" applyAlignment="1">
      <alignment horizontal="left" vertical="center"/>
    </xf>
    <xf numFmtId="49" fontId="0" fillId="0" borderId="35" xfId="0" applyNumberFormat="1" applyBorder="1" applyAlignment="1">
      <alignment horizontal="left" vertical="center" wrapText="1"/>
    </xf>
    <xf numFmtId="170" fontId="0" fillId="0" borderId="35" xfId="0" applyNumberFormat="1" applyBorder="1" applyAlignment="1">
      <alignment horizontal="left" vertical="center"/>
    </xf>
    <xf numFmtId="49" fontId="0" fillId="0" borderId="61" xfId="0" applyNumberFormat="1" applyBorder="1" applyAlignment="1">
      <alignment horizontal="center" vertical="center"/>
    </xf>
    <xf numFmtId="49" fontId="0" fillId="0" borderId="33" xfId="0" applyNumberFormat="1" applyBorder="1" applyAlignment="1">
      <alignment horizontal="left" vertical="center"/>
    </xf>
    <xf numFmtId="49" fontId="0" fillId="0" borderId="33" xfId="0" applyNumberFormat="1" applyBorder="1" applyAlignment="1">
      <alignment horizontal="left" vertical="center" wrapText="1"/>
    </xf>
    <xf numFmtId="170" fontId="0" fillId="0" borderId="33" xfId="0" applyNumberFormat="1" applyBorder="1" applyAlignment="1">
      <alignment horizontal="left" vertical="center"/>
    </xf>
    <xf numFmtId="49" fontId="0" fillId="0" borderId="28" xfId="0" applyNumberFormat="1" applyBorder="1" applyAlignment="1">
      <alignment vertical="center" wrapText="1"/>
    </xf>
    <xf numFmtId="49" fontId="0" fillId="0" borderId="35" xfId="0" applyNumberFormat="1" applyBorder="1" applyAlignment="1">
      <alignment vertical="center" wrapText="1"/>
    </xf>
    <xf numFmtId="49" fontId="0" fillId="0" borderId="30" xfId="0" applyNumberFormat="1" applyBorder="1" applyAlignment="1">
      <alignment vertical="center" wrapText="1"/>
    </xf>
    <xf numFmtId="168" fontId="0" fillId="0" borderId="63" xfId="0" applyBorder="1" applyAlignment="1" applyProtection="1">
      <alignment horizontal="center" vertical="top"/>
      <protection locked="0"/>
    </xf>
    <xf numFmtId="168" fontId="0" fillId="0" borderId="19" xfId="0" applyBorder="1" applyAlignment="1" applyProtection="1">
      <alignment horizontal="center" vertical="top"/>
      <protection locked="0"/>
    </xf>
    <xf numFmtId="168" fontId="0" fillId="0" borderId="23" xfId="0" applyBorder="1" applyAlignment="1" applyProtection="1">
      <alignment horizontal="left" vertical="top"/>
      <protection locked="0"/>
    </xf>
    <xf numFmtId="168" fontId="0" fillId="0" borderId="24" xfId="0" applyBorder="1" applyAlignment="1" applyProtection="1">
      <alignment horizontal="left" vertical="top"/>
      <protection locked="0"/>
    </xf>
    <xf numFmtId="168" fontId="0" fillId="0" borderId="64" xfId="0" applyBorder="1" applyAlignment="1" applyProtection="1">
      <alignment horizontal="center" vertical="top"/>
      <protection locked="0"/>
    </xf>
    <xf numFmtId="168" fontId="0" fillId="0" borderId="11" xfId="0" applyBorder="1" applyAlignment="1" applyProtection="1">
      <alignment horizontal="left" vertical="top"/>
      <protection locked="0"/>
    </xf>
    <xf numFmtId="1" fontId="0" fillId="0" borderId="63" xfId="43" applyNumberFormat="1" applyFont="1" applyBorder="1" applyAlignment="1">
      <alignment vertical="center" wrapText="1"/>
    </xf>
    <xf numFmtId="49" fontId="0" fillId="0" borderId="23" xfId="0" applyNumberFormat="1" applyBorder="1" applyAlignment="1">
      <alignment vertical="center" wrapText="1"/>
    </xf>
    <xf numFmtId="0" fontId="0" fillId="0" borderId="23" xfId="43" applyNumberFormat="1" applyFont="1" applyBorder="1" applyAlignment="1">
      <alignment vertical="center" wrapText="1"/>
    </xf>
    <xf numFmtId="0" fontId="0" fillId="0" borderId="24" xfId="0" applyNumberFormat="1" applyBorder="1" applyAlignment="1">
      <alignment vertical="center" wrapText="1"/>
    </xf>
    <xf numFmtId="2" fontId="0" fillId="0" borderId="37" xfId="42" applyNumberFormat="1" applyFont="1" applyFill="1" applyBorder="1" applyAlignment="1">
      <alignment horizontal="right" vertical="center"/>
    </xf>
    <xf numFmtId="2" fontId="0" fillId="0" borderId="24" xfId="42" applyNumberFormat="1" applyFont="1" applyFill="1" applyBorder="1" applyAlignment="1">
      <alignment horizontal="right" vertical="center"/>
    </xf>
    <xf numFmtId="176" fontId="0" fillId="0" borderId="37" xfId="0" quotePrefix="1" applyNumberFormat="1" applyBorder="1" applyAlignment="1">
      <alignment horizontal="center" vertical="center" wrapText="1"/>
    </xf>
    <xf numFmtId="176" fontId="0" fillId="0" borderId="25" xfId="0" quotePrefix="1" applyNumberFormat="1" applyBorder="1" applyAlignment="1">
      <alignment horizontal="center" vertical="center" wrapText="1"/>
    </xf>
  </cellXfs>
  <cellStyles count="7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69" builtinId="3"/>
    <cellStyle name="Comma 2" xfId="61" xr:uid="{00000000-0005-0000-0000-00001C000000}"/>
    <cellStyle name="Currency" xfId="42" builtinId="4"/>
    <cellStyle name="Currency 2" xfId="64" xr:uid="{00000000-0005-0000-0000-00001E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xfId="48" xr:uid="{00000000-0005-0000-0000-000029000000}"/>
    <cellStyle name="Normal 10 2" xfId="60" xr:uid="{00000000-0005-0000-0000-00002A000000}"/>
    <cellStyle name="Normal 10 3" xfId="53" xr:uid="{00000000-0005-0000-0000-00002B000000}"/>
    <cellStyle name="Normal 11" xfId="50" xr:uid="{00000000-0005-0000-0000-00002C000000}"/>
    <cellStyle name="Normal 12" xfId="71" xr:uid="{00000000-0005-0000-0000-00002D000000}"/>
    <cellStyle name="Normal 13" xfId="67" xr:uid="{00000000-0005-0000-0000-00002E000000}"/>
    <cellStyle name="Normal 17" xfId="76" xr:uid="{00000000-0005-0000-0000-00002F000000}"/>
    <cellStyle name="Normal 2" xfId="43" xr:uid="{00000000-0005-0000-0000-000030000000}"/>
    <cellStyle name="Normal 2 2" xfId="46" xr:uid="{00000000-0005-0000-0000-000031000000}"/>
    <cellStyle name="Normal 2 2 2" xfId="47" xr:uid="{00000000-0005-0000-0000-000032000000}"/>
    <cellStyle name="Normal 2 2 2 2 2" xfId="52" xr:uid="{00000000-0005-0000-0000-000033000000}"/>
    <cellStyle name="Normal 2 2 2 3" xfId="70" xr:uid="{00000000-0005-0000-0000-000034000000}"/>
    <cellStyle name="Normal 2 2 2 3 2" xfId="58" xr:uid="{00000000-0005-0000-0000-000035000000}"/>
    <cellStyle name="Normal 2 2 3" xfId="68" xr:uid="{00000000-0005-0000-0000-000036000000}"/>
    <cellStyle name="Normal 2 3" xfId="51" xr:uid="{00000000-0005-0000-0000-000037000000}"/>
    <cellStyle name="Normal 2 3 2" xfId="54" xr:uid="{00000000-0005-0000-0000-000038000000}"/>
    <cellStyle name="Normal 2 5" xfId="74" xr:uid="{00000000-0005-0000-0000-000039000000}"/>
    <cellStyle name="Normal 25" xfId="77" xr:uid="{00000000-0005-0000-0000-00003A000000}"/>
    <cellStyle name="Normal 26" xfId="78" xr:uid="{00000000-0005-0000-0000-00003B000000}"/>
    <cellStyle name="Normal 3" xfId="44" xr:uid="{00000000-0005-0000-0000-00003C000000}"/>
    <cellStyle name="Normal 3 2" xfId="45" xr:uid="{00000000-0005-0000-0000-00003D000000}"/>
    <cellStyle name="Normal 4" xfId="62" xr:uid="{00000000-0005-0000-0000-00003E000000}"/>
    <cellStyle name="Normal 5" xfId="66" xr:uid="{00000000-0005-0000-0000-00003F000000}"/>
    <cellStyle name="Normal 5 2 2 2" xfId="56" xr:uid="{00000000-0005-0000-0000-000040000000}"/>
    <cellStyle name="Normal 7 3 2 3" xfId="57" xr:uid="{00000000-0005-0000-0000-000041000000}"/>
    <cellStyle name="Normal 8" xfId="49" xr:uid="{00000000-0005-0000-0000-000042000000}"/>
    <cellStyle name="Normal 8 2 2" xfId="59" xr:uid="{00000000-0005-0000-0000-000043000000}"/>
    <cellStyle name="Normal 9" xfId="73" xr:uid="{00000000-0005-0000-0000-000044000000}"/>
    <cellStyle name="Normal 9 2" xfId="55" xr:uid="{00000000-0005-0000-0000-000045000000}"/>
    <cellStyle name="Normal_Planning and Design" xfId="65" xr:uid="{00000000-0005-0000-0000-000046000000}"/>
    <cellStyle name="Normal_Planning and Design 2" xfId="75" xr:uid="{00000000-0005-0000-0000-000047000000}"/>
    <cellStyle name="Normal_Projects" xfId="72" xr:uid="{00000000-0005-0000-0000-000048000000}"/>
    <cellStyle name="Note" xfId="15" builtinId="10" customBuiltin="1"/>
    <cellStyle name="Output" xfId="10" builtinId="21" customBuiltin="1"/>
    <cellStyle name="Percent 2" xfId="63" xr:uid="{00000000-0005-0000-0000-00004B000000}"/>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00FF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3" Type="http://schemas.openxmlformats.org/officeDocument/2006/relationships/externalLink" Target="externalLinks/externalLink1.xml"/><Relationship Id="rId21" Type="http://schemas.openxmlformats.org/officeDocument/2006/relationships/theme" Target="theme/theme1.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calcChain" Target="calcChain.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sharedStrings" Target="sharedString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vised%20and%20Consolidated%20Reports/Revised_AF_MILCON_2851%20Monthly_Submission_DEC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Revised%20and%20Consolidated%20Reports/Revised_DLA_MILCON_2851%20Monthly_Submission_DEC201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Revised%20and%20Consolidated%20Reports/Revised_DODEA_MILCON_2851%20Monthly_Submission_DEC2014.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Revised%20and%20Consolidated%20Reports/Revised_DSS_MILCON_2851%20Monthly_Submission_DEC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Revised%20and%20Consolidated%20Reports/Revised_MDA_MILCON_2851%20Monthly_Submission_DEC2014.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Revised%20and%20Consolidated%20Reports/Revised_NAVFAC_MILCON_2851%20Monthly_Submission_DEC2014.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Revised%20and%20Consolidated%20Reports/Revised_NGA_MILCON_2851%20Monthly_Submission_DEC2014.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Revised%20and%20Consolidated%20Reports/Revised_NSA_MILCON_2851%20Monthly_Submission_DEC2014.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Revised%20and%20Consolidated%20Reports/Revised_SOCOM_MILCON_2851%20Monthly_Submission_DEC2014.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evised%20and%20Consolidated%20Reports/Revised_WHS_MILCON_2851%20Monthly_Submission_DEC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vised%20and%20Consolidated%20Reports/Revised_Army_MILCON_2851%20Monthly_Submission_DEC20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Revised%20and%20Consolidated%20Reports/Revised_ARNG_MILCON_2851%20Monthly_Submission_DEC201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evised%20and%20Consolidated%20Reports/Revised_DFAS_MILCON_2851%20Monthly_Submission_DEC20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Revised%20and%20Consolidated%20Reports/Revised_DHA_MILCON_2851%20Monthly_Submission_DEC201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Revised%20and%20Consolidated%20Reports/Revised_DIA_MILCON_2851%20Monthly_Submission_DEC201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Revised%20and%20Consolidated%20Reports/Revised_DISA_MILCON_2851%20Monthly_Submission_DEC2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ilicaa/AppData/Local/Microsoft/Windows/Temporary%20Internet%20Files/Content.Outlook/QOHMNQS7/DLA%20MILCON_2851%20Monthly%20Report%20141205.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kilicaa/AppData/Local/Microsoft/Windows/Temporary%20Internet%20Files/Content.Outlook/QOHMNQS7/DLA%20MILCON_2851%20Monthly%20Report%20141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S"/>
      <sheetName val="DETAILED EXPENDITURES"/>
      <sheetName val="3 - Construction Project Type"/>
      <sheetName val="4 - Organization"/>
      <sheetName val="5 - Appropriation Fund Type"/>
      <sheetName val="3 - Construction Project Ty (2"/>
      <sheetName val="5 - Appropriation Fund Type (2"/>
      <sheetName val="6 - GENC (Country) (2)"/>
      <sheetName val="7 - USPS (State)"/>
      <sheetName val="8 - Fiscal Year"/>
      <sheetName val="9 - RPSUID"/>
      <sheetName val="6 - GENC (Country)"/>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s"/>
      <sheetName val="Detailed Expenditures"/>
      <sheetName val="Notes"/>
      <sheetName val="3 - Construction Project Type"/>
      <sheetName val="4 - Organization"/>
      <sheetName val="5 - Appropriation Fund Type"/>
      <sheetName val="6 - GENC (Country)"/>
      <sheetName val="7 - USPS (State)"/>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5 - Appropriation Fund Type"/>
      <sheetName val="6 - GENC (Country)"/>
      <sheetName val="7 - USPS (State)"/>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EFO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 val="Sheet1"/>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 val="9 - RPSUID"/>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ROJECTS"/>
      <sheetName val="DETAILED EXPENDITURES"/>
      <sheetName val="3 - Construction Project Type"/>
      <sheetName val="4 - Organization"/>
      <sheetName val="5 - Appropriation Fund Type"/>
      <sheetName val="6 - GENC (Country)"/>
      <sheetName val="7 - USPS (State)"/>
      <sheetName val="8 - Fiscal Year"/>
    </sheetNames>
    <sheetDataSet>
      <sheetData sheetId="0" refreshError="1"/>
      <sheetData sheetId="1" refreshError="1"/>
      <sheetData sheetId="2" refreshError="1"/>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FFFF"/>
    <pageSetUpPr fitToPage="1"/>
  </sheetPr>
  <dimension ref="A1:AYR1525"/>
  <sheetViews>
    <sheetView tabSelected="1" topLeftCell="L1" zoomScale="80" zoomScaleNormal="80" zoomScaleSheetLayoutView="100" workbookViewId="0">
      <pane ySplit="1" topLeftCell="A827" activePane="bottomLeft" state="frozen"/>
      <selection pane="bottomLeft" activeCell="Q1531" sqref="Q1531"/>
    </sheetView>
  </sheetViews>
  <sheetFormatPr baseColWidth="10" defaultColWidth="9.1640625" defaultRowHeight="15" x14ac:dyDescent="0.2"/>
  <cols>
    <col min="1" max="1" width="13.5" style="3" customWidth="1"/>
    <col min="2" max="2" width="11.33203125" style="4" customWidth="1"/>
    <col min="3" max="3" width="27.33203125" style="5" customWidth="1"/>
    <col min="4" max="4" width="41.33203125" style="5" bestFit="1" customWidth="1"/>
    <col min="5" max="5" width="23.5" style="5" customWidth="1"/>
    <col min="6" max="6" width="28.5" style="5" customWidth="1"/>
    <col min="7" max="7" width="24.6640625" style="5" customWidth="1"/>
    <col min="8" max="8" width="71.33203125" style="5" customWidth="1"/>
    <col min="9" max="9" width="27.5" style="5" customWidth="1"/>
    <col min="10" max="11" width="19.6640625" style="3" customWidth="1"/>
    <col min="12" max="12" width="59.1640625" style="5" customWidth="1"/>
    <col min="13" max="13" width="50.6640625" style="4" customWidth="1"/>
    <col min="14" max="15" width="25.5" style="139" customWidth="1"/>
    <col min="16" max="19" width="19.6640625" style="3" customWidth="1"/>
    <col min="20" max="20" width="15.1640625" style="140" customWidth="1"/>
    <col min="21" max="21" width="24.5" style="139" customWidth="1"/>
    <col min="22" max="22" width="56.6640625" style="141" customWidth="1"/>
    <col min="23" max="23" width="92.6640625" style="45" customWidth="1"/>
    <col min="24" max="16384" width="9.1640625" style="3"/>
  </cols>
  <sheetData>
    <row r="1" spans="1:23" s="1" customFormat="1" ht="33" thickBot="1" x14ac:dyDescent="0.25">
      <c r="A1" s="53" t="s">
        <v>11</v>
      </c>
      <c r="B1" s="53" t="s">
        <v>8</v>
      </c>
      <c r="C1" s="53" t="s">
        <v>7</v>
      </c>
      <c r="D1" s="53" t="s">
        <v>70</v>
      </c>
      <c r="E1" s="53" t="s">
        <v>133</v>
      </c>
      <c r="F1" s="53" t="s">
        <v>134</v>
      </c>
      <c r="G1" s="53" t="s">
        <v>0</v>
      </c>
      <c r="H1" s="53" t="s">
        <v>1</v>
      </c>
      <c r="I1" s="53" t="s">
        <v>175</v>
      </c>
      <c r="J1" s="53" t="s">
        <v>136</v>
      </c>
      <c r="K1" s="53" t="s">
        <v>2</v>
      </c>
      <c r="L1" s="53" t="s">
        <v>139</v>
      </c>
      <c r="M1" s="53" t="s">
        <v>140</v>
      </c>
      <c r="N1" s="53" t="s">
        <v>5</v>
      </c>
      <c r="O1" s="53" t="s">
        <v>6</v>
      </c>
      <c r="P1" s="53" t="s">
        <v>138</v>
      </c>
      <c r="Q1" s="53" t="s">
        <v>71</v>
      </c>
      <c r="R1" s="53" t="s">
        <v>4</v>
      </c>
      <c r="S1" s="53" t="s">
        <v>3</v>
      </c>
      <c r="T1" s="53" t="s">
        <v>72</v>
      </c>
      <c r="U1" s="53" t="s">
        <v>73</v>
      </c>
      <c r="V1" s="53" t="s">
        <v>74</v>
      </c>
      <c r="W1" s="53" t="s">
        <v>75</v>
      </c>
    </row>
    <row r="2" spans="1:23" ht="17" hidden="1" thickTop="1" thickBot="1" x14ac:dyDescent="0.25">
      <c r="A2" s="416" t="s">
        <v>178</v>
      </c>
      <c r="B2" s="523">
        <v>2006</v>
      </c>
      <c r="C2" s="524" t="s">
        <v>81</v>
      </c>
      <c r="D2" s="524" t="s">
        <v>78</v>
      </c>
      <c r="E2" s="524"/>
      <c r="F2" s="524" t="s">
        <v>109</v>
      </c>
      <c r="G2" s="524" t="s">
        <v>179</v>
      </c>
      <c r="H2" s="525" t="s">
        <v>180</v>
      </c>
      <c r="I2" s="526"/>
      <c r="J2" s="110">
        <v>39295</v>
      </c>
      <c r="K2" s="110">
        <v>39422</v>
      </c>
      <c r="L2" s="111" t="s">
        <v>181</v>
      </c>
      <c r="M2" s="112" t="s">
        <v>182</v>
      </c>
      <c r="N2" s="307">
        <v>1801.8135</v>
      </c>
      <c r="O2" s="307">
        <v>1893.4955</v>
      </c>
      <c r="P2" s="110">
        <v>39433</v>
      </c>
      <c r="Q2" s="110"/>
      <c r="R2" s="110">
        <v>39642</v>
      </c>
      <c r="S2" s="110">
        <v>41327</v>
      </c>
      <c r="T2" s="98">
        <v>0.99</v>
      </c>
      <c r="U2" s="307"/>
      <c r="V2" s="512"/>
      <c r="W2" s="149"/>
    </row>
    <row r="3" spans="1:23" ht="18" hidden="1" thickTop="1" thickBot="1" x14ac:dyDescent="0.25">
      <c r="A3" s="144" t="s">
        <v>178</v>
      </c>
      <c r="B3" s="515" t="s">
        <v>171</v>
      </c>
      <c r="C3" s="517" t="s">
        <v>171</v>
      </c>
      <c r="D3" s="517" t="s">
        <v>171</v>
      </c>
      <c r="E3" s="517" t="s">
        <v>171</v>
      </c>
      <c r="F3" s="517" t="s">
        <v>171</v>
      </c>
      <c r="G3" s="517" t="s">
        <v>171</v>
      </c>
      <c r="H3" s="519" t="s">
        <v>171</v>
      </c>
      <c r="I3" s="521" t="s">
        <v>171</v>
      </c>
      <c r="J3" s="99">
        <v>39295</v>
      </c>
      <c r="K3" s="99">
        <v>39422</v>
      </c>
      <c r="L3" s="100" t="s">
        <v>183</v>
      </c>
      <c r="M3" s="101" t="s">
        <v>184</v>
      </c>
      <c r="N3" s="102">
        <v>1118.34509</v>
      </c>
      <c r="O3" s="102">
        <v>1171.50109</v>
      </c>
      <c r="P3" s="99">
        <v>39433</v>
      </c>
      <c r="Q3" s="99"/>
      <c r="R3" s="99">
        <v>39422</v>
      </c>
      <c r="S3" s="99">
        <v>41327</v>
      </c>
      <c r="T3" s="103"/>
      <c r="U3" s="102"/>
      <c r="V3" s="513" t="s">
        <v>171</v>
      </c>
      <c r="W3" s="146" t="s">
        <v>171</v>
      </c>
    </row>
    <row r="4" spans="1:23" ht="18" hidden="1" thickTop="1" thickBot="1" x14ac:dyDescent="0.25">
      <c r="A4" s="144" t="s">
        <v>178</v>
      </c>
      <c r="B4" s="362">
        <v>2008</v>
      </c>
      <c r="C4" s="6" t="s">
        <v>81</v>
      </c>
      <c r="D4" s="6" t="s">
        <v>132</v>
      </c>
      <c r="E4" s="6"/>
      <c r="F4" s="6" t="s">
        <v>121</v>
      </c>
      <c r="G4" s="6" t="s">
        <v>185</v>
      </c>
      <c r="H4" s="7" t="s">
        <v>186</v>
      </c>
      <c r="I4" s="8"/>
      <c r="J4" s="86">
        <v>39391</v>
      </c>
      <c r="K4" s="86">
        <v>40287</v>
      </c>
      <c r="L4" s="6" t="s">
        <v>187</v>
      </c>
      <c r="M4" s="9" t="s">
        <v>188</v>
      </c>
      <c r="N4" s="160">
        <v>15238.069</v>
      </c>
      <c r="O4" s="160">
        <v>16847.504840000001</v>
      </c>
      <c r="P4" s="86">
        <v>40603</v>
      </c>
      <c r="Q4" s="86"/>
      <c r="R4" s="86">
        <v>40827</v>
      </c>
      <c r="S4" s="86">
        <v>42216</v>
      </c>
      <c r="T4" s="10">
        <v>0.99</v>
      </c>
      <c r="U4" s="160"/>
      <c r="V4" s="9"/>
      <c r="W4" s="147"/>
    </row>
    <row r="5" spans="1:23" ht="18" hidden="1" thickTop="1" thickBot="1" x14ac:dyDescent="0.25">
      <c r="A5" s="144" t="s">
        <v>178</v>
      </c>
      <c r="B5" s="362">
        <v>2008</v>
      </c>
      <c r="C5" s="6" t="s">
        <v>81</v>
      </c>
      <c r="D5" s="6" t="s">
        <v>132</v>
      </c>
      <c r="E5" s="6"/>
      <c r="F5" s="6" t="s">
        <v>121</v>
      </c>
      <c r="G5" s="6" t="s">
        <v>189</v>
      </c>
      <c r="H5" s="7" t="s">
        <v>190</v>
      </c>
      <c r="I5" s="8"/>
      <c r="J5" s="86">
        <v>39799</v>
      </c>
      <c r="K5" s="86">
        <v>40287</v>
      </c>
      <c r="L5" s="6" t="s">
        <v>187</v>
      </c>
      <c r="M5" s="9" t="s">
        <v>188</v>
      </c>
      <c r="N5" s="160">
        <v>26244.838</v>
      </c>
      <c r="O5" s="160">
        <v>28675.348699999999</v>
      </c>
      <c r="P5" s="86">
        <v>40603</v>
      </c>
      <c r="Q5" s="86"/>
      <c r="R5" s="86">
        <v>40827</v>
      </c>
      <c r="S5" s="86">
        <v>42019</v>
      </c>
      <c r="T5" s="10">
        <v>0.99</v>
      </c>
      <c r="U5" s="160"/>
      <c r="V5" s="9"/>
      <c r="W5" s="147"/>
    </row>
    <row r="6" spans="1:23" ht="18" hidden="1" thickTop="1" thickBot="1" x14ac:dyDescent="0.25">
      <c r="A6" s="144" t="s">
        <v>178</v>
      </c>
      <c r="B6" s="362">
        <v>2008</v>
      </c>
      <c r="C6" s="6" t="s">
        <v>81</v>
      </c>
      <c r="D6" s="6" t="s">
        <v>78</v>
      </c>
      <c r="E6" s="6"/>
      <c r="F6" s="6" t="s">
        <v>109</v>
      </c>
      <c r="G6" s="6" t="s">
        <v>191</v>
      </c>
      <c r="H6" s="7" t="s">
        <v>192</v>
      </c>
      <c r="I6" s="8"/>
      <c r="J6" s="86">
        <v>41142</v>
      </c>
      <c r="K6" s="86">
        <v>41411</v>
      </c>
      <c r="L6" s="6" t="s">
        <v>193</v>
      </c>
      <c r="M6" s="9" t="s">
        <v>194</v>
      </c>
      <c r="N6" s="160">
        <v>4638.8202000000001</v>
      </c>
      <c r="O6" s="160">
        <v>5011.6997499999998</v>
      </c>
      <c r="P6" s="86">
        <v>41463</v>
      </c>
      <c r="Q6" s="86"/>
      <c r="R6" s="86">
        <v>41761</v>
      </c>
      <c r="S6" s="86">
        <v>42004</v>
      </c>
      <c r="T6" s="10">
        <v>0.85</v>
      </c>
      <c r="U6" s="160"/>
      <c r="V6" s="9"/>
      <c r="W6" s="147"/>
    </row>
    <row r="7" spans="1:23" ht="18" hidden="1" thickTop="1" thickBot="1" x14ac:dyDescent="0.25">
      <c r="A7" s="144" t="s">
        <v>178</v>
      </c>
      <c r="B7" s="362">
        <v>2008</v>
      </c>
      <c r="C7" s="6" t="s">
        <v>81</v>
      </c>
      <c r="D7" s="6" t="s">
        <v>78</v>
      </c>
      <c r="E7" s="6"/>
      <c r="F7" s="6" t="s">
        <v>125</v>
      </c>
      <c r="G7" s="6" t="s">
        <v>195</v>
      </c>
      <c r="H7" s="7" t="s">
        <v>196</v>
      </c>
      <c r="I7" s="8"/>
      <c r="J7" s="86">
        <v>39917</v>
      </c>
      <c r="K7" s="86">
        <v>40086</v>
      </c>
      <c r="L7" s="6" t="s">
        <v>197</v>
      </c>
      <c r="M7" s="9" t="s">
        <v>198</v>
      </c>
      <c r="N7" s="160">
        <v>41970.022499999999</v>
      </c>
      <c r="O7" s="160">
        <v>42315.65453</v>
      </c>
      <c r="P7" s="86">
        <v>40976</v>
      </c>
      <c r="Q7" s="86"/>
      <c r="R7" s="86">
        <v>41136</v>
      </c>
      <c r="S7" s="86">
        <v>42204</v>
      </c>
      <c r="T7" s="10">
        <v>0.37</v>
      </c>
      <c r="U7" s="160"/>
      <c r="V7" s="9"/>
      <c r="W7" s="147"/>
    </row>
    <row r="8" spans="1:23" ht="17" hidden="1" thickTop="1" thickBot="1" x14ac:dyDescent="0.25">
      <c r="A8" s="144" t="s">
        <v>178</v>
      </c>
      <c r="B8" s="514">
        <v>2009</v>
      </c>
      <c r="C8" s="516" t="s">
        <v>81</v>
      </c>
      <c r="D8" s="516" t="s">
        <v>132</v>
      </c>
      <c r="E8" s="516" t="s">
        <v>36</v>
      </c>
      <c r="F8" s="516" t="s">
        <v>128</v>
      </c>
      <c r="G8" s="516" t="s">
        <v>199</v>
      </c>
      <c r="H8" s="518" t="s">
        <v>200</v>
      </c>
      <c r="I8" s="520"/>
      <c r="J8" s="95">
        <v>40008</v>
      </c>
      <c r="K8" s="95">
        <v>40056</v>
      </c>
      <c r="L8" s="96" t="s">
        <v>201</v>
      </c>
      <c r="M8" s="97" t="s">
        <v>202</v>
      </c>
      <c r="N8" s="150">
        <v>5913.2510000000002</v>
      </c>
      <c r="O8" s="150">
        <v>6604.8907800000006</v>
      </c>
      <c r="P8" s="95">
        <v>40101</v>
      </c>
      <c r="Q8" s="95">
        <v>41240</v>
      </c>
      <c r="R8" s="95">
        <v>40601</v>
      </c>
      <c r="S8" s="95">
        <v>42003</v>
      </c>
      <c r="T8" s="104">
        <v>0.95</v>
      </c>
      <c r="U8" s="150"/>
      <c r="V8" s="522"/>
      <c r="W8" s="145"/>
    </row>
    <row r="9" spans="1:23" ht="18" hidden="1" thickTop="1" thickBot="1" x14ac:dyDescent="0.25">
      <c r="A9" s="144" t="s">
        <v>178</v>
      </c>
      <c r="B9" s="515" t="s">
        <v>171</v>
      </c>
      <c r="C9" s="517" t="s">
        <v>171</v>
      </c>
      <c r="D9" s="517" t="s">
        <v>171</v>
      </c>
      <c r="E9" s="517" t="s">
        <v>171</v>
      </c>
      <c r="F9" s="517" t="s">
        <v>171</v>
      </c>
      <c r="G9" s="517" t="s">
        <v>171</v>
      </c>
      <c r="H9" s="519" t="s">
        <v>171</v>
      </c>
      <c r="I9" s="521" t="s">
        <v>171</v>
      </c>
      <c r="J9" s="99">
        <v>41379</v>
      </c>
      <c r="K9" s="99">
        <v>41440</v>
      </c>
      <c r="L9" s="100" t="s">
        <v>203</v>
      </c>
      <c r="M9" s="101" t="s">
        <v>204</v>
      </c>
      <c r="N9" s="102">
        <v>366.51414</v>
      </c>
      <c r="O9" s="102">
        <v>366.51414</v>
      </c>
      <c r="P9" s="99">
        <v>41470</v>
      </c>
      <c r="Q9" s="99"/>
      <c r="R9" s="99">
        <v>41635</v>
      </c>
      <c r="S9" s="99">
        <v>42003</v>
      </c>
      <c r="T9" s="103"/>
      <c r="U9" s="102"/>
      <c r="V9" s="513" t="s">
        <v>171</v>
      </c>
      <c r="W9" s="146" t="s">
        <v>171</v>
      </c>
    </row>
    <row r="10" spans="1:23" ht="18" hidden="1" thickTop="1" thickBot="1" x14ac:dyDescent="0.25">
      <c r="A10" s="144" t="s">
        <v>178</v>
      </c>
      <c r="B10" s="362">
        <v>2009</v>
      </c>
      <c r="C10" s="6" t="s">
        <v>81</v>
      </c>
      <c r="D10" s="6" t="s">
        <v>79</v>
      </c>
      <c r="E10" s="6"/>
      <c r="F10" s="6" t="s">
        <v>125</v>
      </c>
      <c r="G10" s="6" t="s">
        <v>205</v>
      </c>
      <c r="H10" s="7" t="s">
        <v>206</v>
      </c>
      <c r="I10" s="8"/>
      <c r="J10" s="86">
        <v>40596</v>
      </c>
      <c r="K10" s="86">
        <v>40809</v>
      </c>
      <c r="L10" s="6" t="s">
        <v>207</v>
      </c>
      <c r="M10" s="9" t="s">
        <v>208</v>
      </c>
      <c r="N10" s="160">
        <v>1367.06</v>
      </c>
      <c r="O10" s="160">
        <v>1367.06</v>
      </c>
      <c r="P10" s="86">
        <v>40954</v>
      </c>
      <c r="Q10" s="86"/>
      <c r="R10" s="86">
        <v>41169</v>
      </c>
      <c r="S10" s="86">
        <v>42036</v>
      </c>
      <c r="T10" s="10">
        <v>0.13</v>
      </c>
      <c r="U10" s="160"/>
      <c r="V10" s="9"/>
      <c r="W10" s="147"/>
    </row>
    <row r="11" spans="1:23" ht="18" hidden="1" thickTop="1" thickBot="1" x14ac:dyDescent="0.25">
      <c r="A11" s="144" t="s">
        <v>178</v>
      </c>
      <c r="B11" s="362">
        <v>2010</v>
      </c>
      <c r="C11" s="6" t="s">
        <v>81</v>
      </c>
      <c r="D11" s="6" t="s">
        <v>132</v>
      </c>
      <c r="E11" s="6" t="s">
        <v>12</v>
      </c>
      <c r="F11" s="6" t="s">
        <v>128</v>
      </c>
      <c r="G11" s="6" t="s">
        <v>209</v>
      </c>
      <c r="H11" s="7" t="s">
        <v>210</v>
      </c>
      <c r="I11" s="8"/>
      <c r="J11" s="86">
        <v>40371</v>
      </c>
      <c r="K11" s="86">
        <v>40696</v>
      </c>
      <c r="L11" s="6" t="s">
        <v>211</v>
      </c>
      <c r="M11" s="9" t="s">
        <v>212</v>
      </c>
      <c r="N11" s="160">
        <v>26981.132000000001</v>
      </c>
      <c r="O11" s="160">
        <v>28616.5445</v>
      </c>
      <c r="P11" s="86">
        <v>40711</v>
      </c>
      <c r="Q11" s="86"/>
      <c r="R11" s="86">
        <v>42016</v>
      </c>
      <c r="S11" s="86">
        <v>42288</v>
      </c>
      <c r="T11" s="10">
        <v>0.77</v>
      </c>
      <c r="U11" s="160"/>
      <c r="V11" s="9"/>
      <c r="W11" s="147"/>
    </row>
    <row r="12" spans="1:23" ht="18" hidden="1" thickTop="1" thickBot="1" x14ac:dyDescent="0.25">
      <c r="A12" s="144" t="s">
        <v>178</v>
      </c>
      <c r="B12" s="362">
        <v>2010</v>
      </c>
      <c r="C12" s="6" t="s">
        <v>81</v>
      </c>
      <c r="D12" s="6" t="s">
        <v>132</v>
      </c>
      <c r="E12" s="6" t="s">
        <v>46</v>
      </c>
      <c r="F12" s="6" t="s">
        <v>128</v>
      </c>
      <c r="G12" s="6" t="s">
        <v>213</v>
      </c>
      <c r="H12" s="7" t="s">
        <v>214</v>
      </c>
      <c r="I12" s="8"/>
      <c r="J12" s="86">
        <v>40359</v>
      </c>
      <c r="K12" s="86">
        <v>40442</v>
      </c>
      <c r="L12" s="6" t="s">
        <v>215</v>
      </c>
      <c r="M12" s="9" t="s">
        <v>216</v>
      </c>
      <c r="N12" s="160">
        <v>10248.94</v>
      </c>
      <c r="O12" s="160">
        <v>11773.483</v>
      </c>
      <c r="P12" s="86">
        <v>40546</v>
      </c>
      <c r="Q12" s="86">
        <v>41894</v>
      </c>
      <c r="R12" s="86">
        <v>41537</v>
      </c>
      <c r="S12" s="86">
        <v>42248</v>
      </c>
      <c r="T12" s="10">
        <v>0.95</v>
      </c>
      <c r="U12" s="160"/>
      <c r="V12" s="9"/>
      <c r="W12" s="147"/>
    </row>
    <row r="13" spans="1:23" ht="18" hidden="1" thickTop="1" thickBot="1" x14ac:dyDescent="0.25">
      <c r="A13" s="144" t="s">
        <v>178</v>
      </c>
      <c r="B13" s="362">
        <v>2010</v>
      </c>
      <c r="C13" s="6" t="s">
        <v>81</v>
      </c>
      <c r="D13" s="6" t="s">
        <v>132</v>
      </c>
      <c r="E13" s="6" t="s">
        <v>18</v>
      </c>
      <c r="F13" s="6" t="s">
        <v>128</v>
      </c>
      <c r="G13" s="6" t="s">
        <v>217</v>
      </c>
      <c r="H13" s="7" t="s">
        <v>218</v>
      </c>
      <c r="I13" s="8"/>
      <c r="J13" s="86">
        <v>40403</v>
      </c>
      <c r="K13" s="86">
        <v>41129</v>
      </c>
      <c r="L13" s="6" t="s">
        <v>219</v>
      </c>
      <c r="M13" s="9" t="s">
        <v>220</v>
      </c>
      <c r="N13" s="160">
        <v>7379.3289999999997</v>
      </c>
      <c r="O13" s="160">
        <v>7423.3760000000002</v>
      </c>
      <c r="P13" s="86">
        <v>41325</v>
      </c>
      <c r="Q13" s="86"/>
      <c r="R13" s="86">
        <v>41669</v>
      </c>
      <c r="S13" s="86">
        <v>42020</v>
      </c>
      <c r="T13" s="10">
        <v>0.76</v>
      </c>
      <c r="U13" s="160"/>
      <c r="V13" s="9"/>
      <c r="W13" s="147"/>
    </row>
    <row r="14" spans="1:23" ht="18" hidden="1" thickTop="1" thickBot="1" x14ac:dyDescent="0.25">
      <c r="A14" s="144" t="s">
        <v>178</v>
      </c>
      <c r="B14" s="362">
        <v>2010</v>
      </c>
      <c r="C14" s="6" t="s">
        <v>81</v>
      </c>
      <c r="D14" s="6" t="s">
        <v>132</v>
      </c>
      <c r="E14" s="6" t="s">
        <v>30</v>
      </c>
      <c r="F14" s="6" t="s">
        <v>128</v>
      </c>
      <c r="G14" s="6" t="s">
        <v>221</v>
      </c>
      <c r="H14" s="7" t="s">
        <v>222</v>
      </c>
      <c r="I14" s="8"/>
      <c r="J14" s="86">
        <v>40212</v>
      </c>
      <c r="K14" s="86">
        <v>40648</v>
      </c>
      <c r="L14" s="6" t="s">
        <v>223</v>
      </c>
      <c r="M14" s="9" t="s">
        <v>224</v>
      </c>
      <c r="N14" s="160">
        <v>10464.83</v>
      </c>
      <c r="O14" s="160">
        <v>10753.26037</v>
      </c>
      <c r="P14" s="86">
        <v>40717</v>
      </c>
      <c r="Q14" s="86"/>
      <c r="R14" s="86">
        <v>41338</v>
      </c>
      <c r="S14" s="86">
        <v>42072</v>
      </c>
      <c r="T14" s="10">
        <v>0.89</v>
      </c>
      <c r="U14" s="160"/>
      <c r="V14" s="9"/>
      <c r="W14" s="147"/>
    </row>
    <row r="15" spans="1:23" ht="18" hidden="1" thickTop="1" thickBot="1" x14ac:dyDescent="0.25">
      <c r="A15" s="144" t="s">
        <v>178</v>
      </c>
      <c r="B15" s="362">
        <v>2010</v>
      </c>
      <c r="C15" s="6" t="s">
        <v>81</v>
      </c>
      <c r="D15" s="6" t="s">
        <v>132</v>
      </c>
      <c r="E15" s="6" t="s">
        <v>54</v>
      </c>
      <c r="F15" s="6" t="s">
        <v>128</v>
      </c>
      <c r="G15" s="6" t="s">
        <v>225</v>
      </c>
      <c r="H15" s="7" t="s">
        <v>226</v>
      </c>
      <c r="I15" s="8"/>
      <c r="J15" s="86">
        <v>41038</v>
      </c>
      <c r="K15" s="86">
        <v>41164</v>
      </c>
      <c r="L15" s="6" t="s">
        <v>227</v>
      </c>
      <c r="M15" s="9" t="s">
        <v>228</v>
      </c>
      <c r="N15" s="160">
        <v>3474.5</v>
      </c>
      <c r="O15" s="160">
        <v>3474.5</v>
      </c>
      <c r="P15" s="86">
        <v>41164</v>
      </c>
      <c r="Q15" s="86"/>
      <c r="R15" s="86">
        <v>41704</v>
      </c>
      <c r="S15" s="86">
        <v>41990</v>
      </c>
      <c r="T15" s="10">
        <v>0.85</v>
      </c>
      <c r="U15" s="160"/>
      <c r="V15" s="9"/>
      <c r="W15" s="147"/>
    </row>
    <row r="16" spans="1:23" ht="18" hidden="1" thickTop="1" thickBot="1" x14ac:dyDescent="0.25">
      <c r="A16" s="144" t="s">
        <v>178</v>
      </c>
      <c r="B16" s="362">
        <v>2010</v>
      </c>
      <c r="C16" s="6" t="s">
        <v>81</v>
      </c>
      <c r="D16" s="6" t="s">
        <v>132</v>
      </c>
      <c r="E16" s="6" t="s">
        <v>55</v>
      </c>
      <c r="F16" s="6" t="s">
        <v>128</v>
      </c>
      <c r="G16" s="6" t="s">
        <v>229</v>
      </c>
      <c r="H16" s="7" t="s">
        <v>230</v>
      </c>
      <c r="I16" s="8"/>
      <c r="J16" s="86">
        <v>41022</v>
      </c>
      <c r="K16" s="86">
        <v>41241</v>
      </c>
      <c r="L16" s="6" t="s">
        <v>231</v>
      </c>
      <c r="M16" s="9" t="s">
        <v>232</v>
      </c>
      <c r="N16" s="160">
        <v>9474.7199999999993</v>
      </c>
      <c r="O16" s="160">
        <v>9462.5640000000003</v>
      </c>
      <c r="P16" s="86">
        <v>41617</v>
      </c>
      <c r="Q16" s="86"/>
      <c r="R16" s="86">
        <v>41931</v>
      </c>
      <c r="S16" s="86">
        <v>42063</v>
      </c>
      <c r="T16" s="10">
        <v>0.56999999999999995</v>
      </c>
      <c r="U16" s="160"/>
      <c r="V16" s="9"/>
      <c r="W16" s="147"/>
    </row>
    <row r="17" spans="1:23" ht="18" hidden="1" thickTop="1" thickBot="1" x14ac:dyDescent="0.25">
      <c r="A17" s="144" t="s">
        <v>178</v>
      </c>
      <c r="B17" s="362">
        <v>2010</v>
      </c>
      <c r="C17" s="6" t="s">
        <v>81</v>
      </c>
      <c r="D17" s="6" t="s">
        <v>132</v>
      </c>
      <c r="E17" s="6" t="s">
        <v>45</v>
      </c>
      <c r="F17" s="6" t="s">
        <v>128</v>
      </c>
      <c r="G17" s="6" t="s">
        <v>233</v>
      </c>
      <c r="H17" s="7" t="s">
        <v>234</v>
      </c>
      <c r="I17" s="8"/>
      <c r="J17" s="86">
        <v>40324</v>
      </c>
      <c r="K17" s="86">
        <v>40424</v>
      </c>
      <c r="L17" s="6" t="s">
        <v>235</v>
      </c>
      <c r="M17" s="9" t="s">
        <v>236</v>
      </c>
      <c r="N17" s="160">
        <v>8849.6329999999998</v>
      </c>
      <c r="O17" s="160">
        <v>9518.0402699999995</v>
      </c>
      <c r="P17" s="86">
        <v>40456</v>
      </c>
      <c r="Q17" s="86"/>
      <c r="R17" s="86">
        <v>40919</v>
      </c>
      <c r="S17" s="86">
        <v>42159</v>
      </c>
      <c r="T17" s="10">
        <v>0.89</v>
      </c>
      <c r="U17" s="160"/>
      <c r="V17" s="9"/>
      <c r="W17" s="147"/>
    </row>
    <row r="18" spans="1:23" ht="17" hidden="1" thickTop="1" thickBot="1" x14ac:dyDescent="0.25">
      <c r="A18" s="144" t="s">
        <v>178</v>
      </c>
      <c r="B18" s="527">
        <v>2010</v>
      </c>
      <c r="C18" s="528" t="s">
        <v>81</v>
      </c>
      <c r="D18" s="528" t="s">
        <v>132</v>
      </c>
      <c r="E18" s="528" t="s">
        <v>36</v>
      </c>
      <c r="F18" s="528" t="s">
        <v>128</v>
      </c>
      <c r="G18" s="528" t="s">
        <v>237</v>
      </c>
      <c r="H18" s="529" t="s">
        <v>238</v>
      </c>
      <c r="I18" s="530"/>
      <c r="J18" s="105">
        <v>40170</v>
      </c>
      <c r="K18" s="105">
        <v>40288</v>
      </c>
      <c r="L18" s="106" t="s">
        <v>239</v>
      </c>
      <c r="M18" s="107" t="s">
        <v>240</v>
      </c>
      <c r="N18" s="150">
        <v>41573.311999999998</v>
      </c>
      <c r="O18" s="121">
        <v>52088.996650000001</v>
      </c>
      <c r="P18" s="105">
        <v>40318</v>
      </c>
      <c r="Q18" s="105">
        <v>41374</v>
      </c>
      <c r="R18" s="105">
        <v>41052</v>
      </c>
      <c r="S18" s="105">
        <v>42003</v>
      </c>
      <c r="T18" s="108">
        <v>0.99</v>
      </c>
      <c r="U18" s="121"/>
      <c r="V18" s="511"/>
      <c r="W18" s="148"/>
    </row>
    <row r="19" spans="1:23" ht="18" hidden="1" thickTop="1" thickBot="1" x14ac:dyDescent="0.25">
      <c r="A19" s="144" t="s">
        <v>178</v>
      </c>
      <c r="B19" s="523" t="s">
        <v>171</v>
      </c>
      <c r="C19" s="524" t="s">
        <v>171</v>
      </c>
      <c r="D19" s="524" t="s">
        <v>171</v>
      </c>
      <c r="E19" s="524" t="s">
        <v>171</v>
      </c>
      <c r="F19" s="524" t="s">
        <v>171</v>
      </c>
      <c r="G19" s="524" t="s">
        <v>171</v>
      </c>
      <c r="H19" s="525" t="s">
        <v>171</v>
      </c>
      <c r="I19" s="526" t="s">
        <v>171</v>
      </c>
      <c r="J19" s="105">
        <v>40480</v>
      </c>
      <c r="K19" s="105">
        <v>40571</v>
      </c>
      <c r="L19" s="106" t="s">
        <v>241</v>
      </c>
      <c r="M19" s="107" t="s">
        <v>242</v>
      </c>
      <c r="N19" s="109">
        <v>6662.5339999999997</v>
      </c>
      <c r="O19" s="109">
        <v>7474.9959600000002</v>
      </c>
      <c r="P19" s="105">
        <v>40602</v>
      </c>
      <c r="Q19" s="105"/>
      <c r="R19" s="105">
        <v>41272</v>
      </c>
      <c r="S19" s="105">
        <v>42003</v>
      </c>
      <c r="T19" s="108"/>
      <c r="U19" s="109"/>
      <c r="V19" s="512" t="s">
        <v>171</v>
      </c>
      <c r="W19" s="148" t="s">
        <v>171</v>
      </c>
    </row>
    <row r="20" spans="1:23" ht="18" hidden="1" thickTop="1" thickBot="1" x14ac:dyDescent="0.25">
      <c r="A20" s="144" t="s">
        <v>178</v>
      </c>
      <c r="B20" s="523" t="s">
        <v>171</v>
      </c>
      <c r="C20" s="524" t="s">
        <v>171</v>
      </c>
      <c r="D20" s="524" t="s">
        <v>171</v>
      </c>
      <c r="E20" s="524" t="s">
        <v>171</v>
      </c>
      <c r="F20" s="524" t="s">
        <v>171</v>
      </c>
      <c r="G20" s="524" t="s">
        <v>171</v>
      </c>
      <c r="H20" s="525" t="s">
        <v>171</v>
      </c>
      <c r="I20" s="526" t="s">
        <v>171</v>
      </c>
      <c r="J20" s="105">
        <v>40954</v>
      </c>
      <c r="K20" s="105">
        <v>40954</v>
      </c>
      <c r="L20" s="106" t="s">
        <v>243</v>
      </c>
      <c r="M20" s="107" t="s">
        <v>244</v>
      </c>
      <c r="N20" s="109">
        <v>97.838880000000003</v>
      </c>
      <c r="O20" s="109">
        <v>86.71</v>
      </c>
      <c r="P20" s="105">
        <v>40969</v>
      </c>
      <c r="Q20" s="105"/>
      <c r="R20" s="105">
        <v>41305</v>
      </c>
      <c r="S20" s="105">
        <v>42003</v>
      </c>
      <c r="T20" s="108"/>
      <c r="U20" s="109"/>
      <c r="V20" s="512" t="s">
        <v>171</v>
      </c>
      <c r="W20" s="148" t="s">
        <v>171</v>
      </c>
    </row>
    <row r="21" spans="1:23" ht="18" hidden="1" thickTop="1" thickBot="1" x14ac:dyDescent="0.25">
      <c r="A21" s="144" t="s">
        <v>178</v>
      </c>
      <c r="B21" s="523" t="s">
        <v>171</v>
      </c>
      <c r="C21" s="524" t="s">
        <v>171</v>
      </c>
      <c r="D21" s="524" t="s">
        <v>171</v>
      </c>
      <c r="E21" s="524" t="s">
        <v>171</v>
      </c>
      <c r="F21" s="524" t="s">
        <v>171</v>
      </c>
      <c r="G21" s="524" t="s">
        <v>171</v>
      </c>
      <c r="H21" s="525" t="s">
        <v>171</v>
      </c>
      <c r="I21" s="526" t="s">
        <v>171</v>
      </c>
      <c r="J21" s="105">
        <v>41443</v>
      </c>
      <c r="K21" s="105">
        <v>41498</v>
      </c>
      <c r="L21" s="106" t="s">
        <v>245</v>
      </c>
      <c r="M21" s="107" t="s">
        <v>246</v>
      </c>
      <c r="N21" s="109">
        <v>227.60748000000001</v>
      </c>
      <c r="O21" s="109">
        <v>234.43179000000001</v>
      </c>
      <c r="P21" s="105">
        <v>41529</v>
      </c>
      <c r="Q21" s="105"/>
      <c r="R21" s="105">
        <v>42004</v>
      </c>
      <c r="S21" s="105">
        <v>42003</v>
      </c>
      <c r="T21" s="108"/>
      <c r="U21" s="109"/>
      <c r="V21" s="512" t="s">
        <v>171</v>
      </c>
      <c r="W21" s="148" t="s">
        <v>171</v>
      </c>
    </row>
    <row r="22" spans="1:23" ht="18" hidden="1" thickTop="1" thickBot="1" x14ac:dyDescent="0.25">
      <c r="A22" s="144" t="s">
        <v>178</v>
      </c>
      <c r="B22" s="515" t="s">
        <v>171</v>
      </c>
      <c r="C22" s="517" t="s">
        <v>171</v>
      </c>
      <c r="D22" s="517" t="s">
        <v>171</v>
      </c>
      <c r="E22" s="517" t="s">
        <v>171</v>
      </c>
      <c r="F22" s="517" t="s">
        <v>171</v>
      </c>
      <c r="G22" s="517" t="s">
        <v>171</v>
      </c>
      <c r="H22" s="519" t="s">
        <v>171</v>
      </c>
      <c r="I22" s="521" t="s">
        <v>171</v>
      </c>
      <c r="J22" s="99">
        <v>41514</v>
      </c>
      <c r="K22" s="99">
        <v>41515</v>
      </c>
      <c r="L22" s="100" t="s">
        <v>245</v>
      </c>
      <c r="M22" s="101" t="s">
        <v>247</v>
      </c>
      <c r="N22" s="102">
        <v>98.681420000000003</v>
      </c>
      <c r="O22" s="102">
        <v>98.681420000000003</v>
      </c>
      <c r="P22" s="99">
        <v>41546</v>
      </c>
      <c r="Q22" s="99"/>
      <c r="R22" s="99">
        <v>41664</v>
      </c>
      <c r="S22" s="99">
        <v>42003</v>
      </c>
      <c r="T22" s="103"/>
      <c r="U22" s="102"/>
      <c r="V22" s="513" t="s">
        <v>171</v>
      </c>
      <c r="W22" s="146" t="s">
        <v>171</v>
      </c>
    </row>
    <row r="23" spans="1:23" ht="17" hidden="1" thickTop="1" thickBot="1" x14ac:dyDescent="0.25">
      <c r="A23" s="144" t="s">
        <v>178</v>
      </c>
      <c r="B23" s="527">
        <v>2010</v>
      </c>
      <c r="C23" s="528" t="s">
        <v>81</v>
      </c>
      <c r="D23" s="528" t="s">
        <v>132</v>
      </c>
      <c r="E23" s="528" t="s">
        <v>36</v>
      </c>
      <c r="F23" s="528" t="s">
        <v>128</v>
      </c>
      <c r="G23" s="528" t="s">
        <v>248</v>
      </c>
      <c r="H23" s="529" t="s">
        <v>249</v>
      </c>
      <c r="I23" s="530"/>
      <c r="J23" s="105">
        <v>40136</v>
      </c>
      <c r="K23" s="105">
        <v>40220</v>
      </c>
      <c r="L23" s="106" t="s">
        <v>250</v>
      </c>
      <c r="M23" s="107" t="s">
        <v>251</v>
      </c>
      <c r="N23" s="150">
        <v>23483.61</v>
      </c>
      <c r="O23" s="121">
        <v>25785.282230000001</v>
      </c>
      <c r="P23" s="105">
        <v>40220</v>
      </c>
      <c r="Q23" s="105">
        <v>41213</v>
      </c>
      <c r="R23" s="105">
        <v>40903</v>
      </c>
      <c r="S23" s="105">
        <v>42277</v>
      </c>
      <c r="T23" s="108">
        <v>0.99</v>
      </c>
      <c r="U23" s="121"/>
      <c r="V23" s="511"/>
      <c r="W23" s="148"/>
    </row>
    <row r="24" spans="1:23" ht="18" hidden="1" thickTop="1" thickBot="1" x14ac:dyDescent="0.25">
      <c r="A24" s="144" t="s">
        <v>178</v>
      </c>
      <c r="B24" s="523" t="s">
        <v>171</v>
      </c>
      <c r="C24" s="524" t="s">
        <v>171</v>
      </c>
      <c r="D24" s="524" t="s">
        <v>171</v>
      </c>
      <c r="E24" s="524" t="s">
        <v>171</v>
      </c>
      <c r="F24" s="524" t="s">
        <v>171</v>
      </c>
      <c r="G24" s="524" t="s">
        <v>171</v>
      </c>
      <c r="H24" s="525" t="s">
        <v>171</v>
      </c>
      <c r="I24" s="526" t="s">
        <v>171</v>
      </c>
      <c r="J24" s="105">
        <v>40312</v>
      </c>
      <c r="K24" s="105">
        <v>40340</v>
      </c>
      <c r="L24" s="106" t="s">
        <v>252</v>
      </c>
      <c r="M24" s="107" t="s">
        <v>253</v>
      </c>
      <c r="N24" s="109">
        <v>1409.452</v>
      </c>
      <c r="O24" s="109">
        <v>1601.6059399999999</v>
      </c>
      <c r="P24" s="105">
        <v>40340</v>
      </c>
      <c r="Q24" s="105"/>
      <c r="R24" s="105">
        <v>40697</v>
      </c>
      <c r="S24" s="105">
        <v>42277</v>
      </c>
      <c r="T24" s="108"/>
      <c r="U24" s="109"/>
      <c r="V24" s="512" t="s">
        <v>171</v>
      </c>
      <c r="W24" s="148" t="s">
        <v>171</v>
      </c>
    </row>
    <row r="25" spans="1:23" ht="18" hidden="1" thickTop="1" thickBot="1" x14ac:dyDescent="0.25">
      <c r="A25" s="144" t="s">
        <v>178</v>
      </c>
      <c r="B25" s="523" t="s">
        <v>171</v>
      </c>
      <c r="C25" s="524" t="s">
        <v>171</v>
      </c>
      <c r="D25" s="524" t="s">
        <v>171</v>
      </c>
      <c r="E25" s="524" t="s">
        <v>171</v>
      </c>
      <c r="F25" s="524" t="s">
        <v>171</v>
      </c>
      <c r="G25" s="524" t="s">
        <v>171</v>
      </c>
      <c r="H25" s="525" t="s">
        <v>171</v>
      </c>
      <c r="I25" s="526" t="s">
        <v>171</v>
      </c>
      <c r="J25" s="105">
        <v>40157</v>
      </c>
      <c r="K25" s="105">
        <v>41911</v>
      </c>
      <c r="L25" s="106" t="s">
        <v>254</v>
      </c>
      <c r="M25" s="107" t="s">
        <v>255</v>
      </c>
      <c r="N25" s="109">
        <v>60.930999999999997</v>
      </c>
      <c r="O25" s="109">
        <v>60.930999999999997</v>
      </c>
      <c r="P25" s="105"/>
      <c r="Q25" s="105"/>
      <c r="R25" s="105">
        <v>41911</v>
      </c>
      <c r="S25" s="105">
        <v>42277</v>
      </c>
      <c r="T25" s="108"/>
      <c r="U25" s="109"/>
      <c r="V25" s="512" t="s">
        <v>171</v>
      </c>
      <c r="W25" s="148" t="s">
        <v>171</v>
      </c>
    </row>
    <row r="26" spans="1:23" ht="18" hidden="1" thickTop="1" thickBot="1" x14ac:dyDescent="0.25">
      <c r="A26" s="144" t="s">
        <v>178</v>
      </c>
      <c r="B26" s="515" t="s">
        <v>171</v>
      </c>
      <c r="C26" s="517" t="s">
        <v>171</v>
      </c>
      <c r="D26" s="517" t="s">
        <v>171</v>
      </c>
      <c r="E26" s="517" t="s">
        <v>171</v>
      </c>
      <c r="F26" s="517" t="s">
        <v>171</v>
      </c>
      <c r="G26" s="517" t="s">
        <v>171</v>
      </c>
      <c r="H26" s="519" t="s">
        <v>171</v>
      </c>
      <c r="I26" s="521" t="s">
        <v>171</v>
      </c>
      <c r="J26" s="99">
        <v>41911</v>
      </c>
      <c r="K26" s="99">
        <v>41912</v>
      </c>
      <c r="L26" s="100" t="s">
        <v>256</v>
      </c>
      <c r="M26" s="101" t="s">
        <v>257</v>
      </c>
      <c r="N26" s="102">
        <v>60.930999999999997</v>
      </c>
      <c r="O26" s="102">
        <v>60.930999999999997</v>
      </c>
      <c r="P26" s="99">
        <v>41912</v>
      </c>
      <c r="Q26" s="99"/>
      <c r="R26" s="99">
        <v>42276</v>
      </c>
      <c r="S26" s="99">
        <v>42277</v>
      </c>
      <c r="T26" s="103"/>
      <c r="U26" s="102"/>
      <c r="V26" s="513" t="s">
        <v>171</v>
      </c>
      <c r="W26" s="146" t="s">
        <v>171</v>
      </c>
    </row>
    <row r="27" spans="1:23" ht="18" hidden="1" thickTop="1" thickBot="1" x14ac:dyDescent="0.25">
      <c r="A27" s="144" t="s">
        <v>178</v>
      </c>
      <c r="B27" s="362">
        <v>2010</v>
      </c>
      <c r="C27" s="6" t="s">
        <v>81</v>
      </c>
      <c r="D27" s="6" t="s">
        <v>132</v>
      </c>
      <c r="E27" s="6" t="s">
        <v>22</v>
      </c>
      <c r="F27" s="6" t="s">
        <v>128</v>
      </c>
      <c r="G27" s="6" t="s">
        <v>258</v>
      </c>
      <c r="H27" s="7" t="s">
        <v>259</v>
      </c>
      <c r="I27" s="8"/>
      <c r="J27" s="86">
        <v>40275</v>
      </c>
      <c r="K27" s="86">
        <v>40354</v>
      </c>
      <c r="L27" s="6" t="s">
        <v>260</v>
      </c>
      <c r="M27" s="9" t="s">
        <v>261</v>
      </c>
      <c r="N27" s="160">
        <v>7185.8239999999996</v>
      </c>
      <c r="O27" s="160">
        <v>8498.0821099999994</v>
      </c>
      <c r="P27" s="86">
        <v>40366</v>
      </c>
      <c r="Q27" s="86">
        <v>41474</v>
      </c>
      <c r="R27" s="86">
        <v>40894</v>
      </c>
      <c r="S27" s="86">
        <v>42250</v>
      </c>
      <c r="T27" s="10">
        <v>0.99</v>
      </c>
      <c r="U27" s="160"/>
      <c r="V27" s="9"/>
      <c r="W27" s="147"/>
    </row>
    <row r="28" spans="1:23" ht="18" hidden="1" thickTop="1" thickBot="1" x14ac:dyDescent="0.25">
      <c r="A28" s="144" t="s">
        <v>178</v>
      </c>
      <c r="B28" s="362">
        <v>2010</v>
      </c>
      <c r="C28" s="6" t="s">
        <v>81</v>
      </c>
      <c r="D28" s="6" t="s">
        <v>132</v>
      </c>
      <c r="E28" s="6"/>
      <c r="F28" s="6" t="s">
        <v>121</v>
      </c>
      <c r="G28" s="6" t="s">
        <v>262</v>
      </c>
      <c r="H28" s="7" t="s">
        <v>263</v>
      </c>
      <c r="I28" s="8"/>
      <c r="J28" s="86">
        <v>40332</v>
      </c>
      <c r="K28" s="86">
        <v>40528</v>
      </c>
      <c r="L28" s="6" t="s">
        <v>264</v>
      </c>
      <c r="M28" s="9" t="s">
        <v>265</v>
      </c>
      <c r="N28" s="160">
        <v>35758.85</v>
      </c>
      <c r="O28" s="160">
        <v>37149.423060000001</v>
      </c>
      <c r="P28" s="86">
        <v>40564</v>
      </c>
      <c r="Q28" s="86"/>
      <c r="R28" s="86">
        <v>41308</v>
      </c>
      <c r="S28" s="86">
        <v>41988</v>
      </c>
      <c r="T28" s="10">
        <v>0.95</v>
      </c>
      <c r="U28" s="160"/>
      <c r="V28" s="9"/>
      <c r="W28" s="147"/>
    </row>
    <row r="29" spans="1:23" ht="18" hidden="1" thickTop="1" thickBot="1" x14ac:dyDescent="0.25">
      <c r="A29" s="144" t="s">
        <v>178</v>
      </c>
      <c r="B29" s="362">
        <v>2010</v>
      </c>
      <c r="C29" s="6" t="s">
        <v>81</v>
      </c>
      <c r="D29" s="6" t="s">
        <v>132</v>
      </c>
      <c r="E29" s="6"/>
      <c r="F29" s="6" t="s">
        <v>121</v>
      </c>
      <c r="G29" s="6" t="s">
        <v>266</v>
      </c>
      <c r="H29" s="7" t="s">
        <v>267</v>
      </c>
      <c r="I29" s="8"/>
      <c r="J29" s="86">
        <v>40877</v>
      </c>
      <c r="K29" s="86">
        <v>41095</v>
      </c>
      <c r="L29" s="6" t="s">
        <v>268</v>
      </c>
      <c r="M29" s="9" t="s">
        <v>269</v>
      </c>
      <c r="N29" s="160">
        <v>2579.9300400000002</v>
      </c>
      <c r="O29" s="160">
        <v>3160.1561699999997</v>
      </c>
      <c r="P29" s="86">
        <v>41140</v>
      </c>
      <c r="Q29" s="86"/>
      <c r="R29" s="86">
        <v>41525</v>
      </c>
      <c r="S29" s="86">
        <v>41988</v>
      </c>
      <c r="T29" s="10">
        <v>0.76</v>
      </c>
      <c r="U29" s="160"/>
      <c r="V29" s="9"/>
      <c r="W29" s="147"/>
    </row>
    <row r="30" spans="1:23" ht="18" hidden="1" thickTop="1" thickBot="1" x14ac:dyDescent="0.25">
      <c r="A30" s="144" t="s">
        <v>178</v>
      </c>
      <c r="B30" s="362">
        <v>2010</v>
      </c>
      <c r="C30" s="6" t="s">
        <v>81</v>
      </c>
      <c r="D30" s="6" t="s">
        <v>132</v>
      </c>
      <c r="E30" s="6"/>
      <c r="F30" s="6" t="s">
        <v>121</v>
      </c>
      <c r="G30" s="6" t="s">
        <v>270</v>
      </c>
      <c r="H30" s="7" t="s">
        <v>271</v>
      </c>
      <c r="I30" s="8"/>
      <c r="J30" s="86">
        <v>40899</v>
      </c>
      <c r="K30" s="86">
        <v>41015</v>
      </c>
      <c r="L30" s="6" t="s">
        <v>272</v>
      </c>
      <c r="M30" s="9" t="s">
        <v>273</v>
      </c>
      <c r="N30" s="160">
        <v>45272.834999999999</v>
      </c>
      <c r="O30" s="160">
        <v>44968.036780000002</v>
      </c>
      <c r="P30" s="86">
        <v>41065</v>
      </c>
      <c r="Q30" s="86"/>
      <c r="R30" s="86">
        <v>41715</v>
      </c>
      <c r="S30" s="86">
        <v>42079</v>
      </c>
      <c r="T30" s="10">
        <v>0.76</v>
      </c>
      <c r="U30" s="160"/>
      <c r="V30" s="9"/>
      <c r="W30" s="147"/>
    </row>
    <row r="31" spans="1:23" ht="18" hidden="1" thickTop="1" thickBot="1" x14ac:dyDescent="0.25">
      <c r="A31" s="144" t="s">
        <v>178</v>
      </c>
      <c r="B31" s="362">
        <v>2010</v>
      </c>
      <c r="C31" s="6" t="s">
        <v>81</v>
      </c>
      <c r="D31" s="6" t="s">
        <v>132</v>
      </c>
      <c r="E31" s="6"/>
      <c r="F31" s="6" t="s">
        <v>125</v>
      </c>
      <c r="G31" s="6" t="s">
        <v>274</v>
      </c>
      <c r="H31" s="7" t="s">
        <v>275</v>
      </c>
      <c r="I31" s="8"/>
      <c r="J31" s="86">
        <v>40231</v>
      </c>
      <c r="K31" s="86">
        <v>40268</v>
      </c>
      <c r="L31" s="6" t="s">
        <v>276</v>
      </c>
      <c r="M31" s="9" t="s">
        <v>277</v>
      </c>
      <c r="N31" s="160">
        <v>7880.6440000000002</v>
      </c>
      <c r="O31" s="160">
        <v>8179.6972000000005</v>
      </c>
      <c r="P31" s="86">
        <v>41289</v>
      </c>
      <c r="Q31" s="86"/>
      <c r="R31" s="86">
        <v>40808</v>
      </c>
      <c r="S31" s="86">
        <v>42008</v>
      </c>
      <c r="T31" s="10">
        <v>0.46</v>
      </c>
      <c r="U31" s="160"/>
      <c r="V31" s="9"/>
      <c r="W31" s="147"/>
    </row>
    <row r="32" spans="1:23" ht="18" hidden="1" thickTop="1" thickBot="1" x14ac:dyDescent="0.25">
      <c r="A32" s="144" t="s">
        <v>178</v>
      </c>
      <c r="B32" s="362">
        <v>2010</v>
      </c>
      <c r="C32" s="6" t="s">
        <v>81</v>
      </c>
      <c r="D32" s="6" t="s">
        <v>132</v>
      </c>
      <c r="E32" s="6"/>
      <c r="F32" s="6" t="s">
        <v>126</v>
      </c>
      <c r="G32" s="6" t="s">
        <v>278</v>
      </c>
      <c r="H32" s="7" t="s">
        <v>279</v>
      </c>
      <c r="I32" s="8"/>
      <c r="J32" s="86">
        <v>40479</v>
      </c>
      <c r="K32" s="86">
        <v>40669</v>
      </c>
      <c r="L32" s="6" t="s">
        <v>280</v>
      </c>
      <c r="M32" s="9" t="s">
        <v>281</v>
      </c>
      <c r="N32" s="160">
        <v>1671.6420000000001</v>
      </c>
      <c r="O32" s="160">
        <v>1986.1406299999999</v>
      </c>
      <c r="P32" s="86">
        <v>40805</v>
      </c>
      <c r="Q32" s="86"/>
      <c r="R32" s="86">
        <v>40939</v>
      </c>
      <c r="S32" s="86">
        <v>42205</v>
      </c>
      <c r="T32" s="10">
        <v>0.93</v>
      </c>
      <c r="U32" s="160"/>
      <c r="V32" s="9"/>
      <c r="W32" s="147"/>
    </row>
    <row r="33" spans="1:23" ht="18" hidden="1" thickTop="1" thickBot="1" x14ac:dyDescent="0.25">
      <c r="A33" s="144" t="s">
        <v>178</v>
      </c>
      <c r="B33" s="362">
        <v>2010</v>
      </c>
      <c r="C33" s="6" t="s">
        <v>81</v>
      </c>
      <c r="D33" s="6" t="s">
        <v>132</v>
      </c>
      <c r="E33" s="6"/>
      <c r="F33" s="6" t="s">
        <v>126</v>
      </c>
      <c r="G33" s="6" t="s">
        <v>282</v>
      </c>
      <c r="H33" s="7" t="s">
        <v>283</v>
      </c>
      <c r="I33" s="8"/>
      <c r="J33" s="86">
        <v>40479</v>
      </c>
      <c r="K33" s="86">
        <v>40669</v>
      </c>
      <c r="L33" s="6" t="s">
        <v>280</v>
      </c>
      <c r="M33" s="9" t="s">
        <v>281</v>
      </c>
      <c r="N33" s="11">
        <v>1136.701</v>
      </c>
      <c r="O33" s="11">
        <v>1184.03006</v>
      </c>
      <c r="P33" s="86">
        <v>40805</v>
      </c>
      <c r="Q33" s="86"/>
      <c r="R33" s="86">
        <v>40574</v>
      </c>
      <c r="S33" s="86">
        <v>42205</v>
      </c>
      <c r="T33" s="10">
        <v>0.93</v>
      </c>
      <c r="U33" s="11"/>
      <c r="V33" s="9"/>
      <c r="W33" s="147"/>
    </row>
    <row r="34" spans="1:23" ht="17" hidden="1" thickTop="1" thickBot="1" x14ac:dyDescent="0.25">
      <c r="A34" s="144" t="s">
        <v>178</v>
      </c>
      <c r="B34" s="514">
        <v>2010</v>
      </c>
      <c r="C34" s="516" t="s">
        <v>81</v>
      </c>
      <c r="D34" s="516" t="s">
        <v>79</v>
      </c>
      <c r="E34" s="516" t="s">
        <v>14</v>
      </c>
      <c r="F34" s="516" t="s">
        <v>128</v>
      </c>
      <c r="G34" s="516" t="s">
        <v>284</v>
      </c>
      <c r="H34" s="518" t="s">
        <v>285</v>
      </c>
      <c r="I34" s="520"/>
      <c r="J34" s="95">
        <v>40749</v>
      </c>
      <c r="K34" s="95">
        <v>40814</v>
      </c>
      <c r="L34" s="96" t="s">
        <v>286</v>
      </c>
      <c r="M34" s="97" t="s">
        <v>287</v>
      </c>
      <c r="N34" s="150">
        <v>1620</v>
      </c>
      <c r="O34" s="150">
        <v>1620</v>
      </c>
      <c r="P34" s="95">
        <v>40966</v>
      </c>
      <c r="Q34" s="95">
        <v>41326</v>
      </c>
      <c r="R34" s="95">
        <v>41179</v>
      </c>
      <c r="S34" s="95">
        <v>41327</v>
      </c>
      <c r="T34" s="104">
        <v>0.99</v>
      </c>
      <c r="U34" s="150"/>
      <c r="V34" s="522"/>
      <c r="W34" s="145"/>
    </row>
    <row r="35" spans="1:23" ht="18" hidden="1" thickTop="1" thickBot="1" x14ac:dyDescent="0.25">
      <c r="A35" s="144" t="s">
        <v>178</v>
      </c>
      <c r="B35" s="515" t="s">
        <v>171</v>
      </c>
      <c r="C35" s="517" t="s">
        <v>171</v>
      </c>
      <c r="D35" s="517" t="s">
        <v>171</v>
      </c>
      <c r="E35" s="517" t="s">
        <v>171</v>
      </c>
      <c r="F35" s="517" t="s">
        <v>171</v>
      </c>
      <c r="G35" s="517" t="s">
        <v>171</v>
      </c>
      <c r="H35" s="519" t="s">
        <v>171</v>
      </c>
      <c r="I35" s="521" t="s">
        <v>171</v>
      </c>
      <c r="J35" s="99">
        <v>41838</v>
      </c>
      <c r="K35" s="99">
        <v>41838</v>
      </c>
      <c r="L35" s="100" t="s">
        <v>288</v>
      </c>
      <c r="M35" s="101" t="s">
        <v>289</v>
      </c>
      <c r="N35" s="102">
        <v>71.770990000000012</v>
      </c>
      <c r="O35" s="102">
        <v>71.770990000000012</v>
      </c>
      <c r="P35" s="99">
        <v>41838</v>
      </c>
      <c r="Q35" s="99"/>
      <c r="R35" s="99">
        <v>41898</v>
      </c>
      <c r="S35" s="99">
        <v>41327</v>
      </c>
      <c r="T35" s="103"/>
      <c r="U35" s="102"/>
      <c r="V35" s="513" t="s">
        <v>171</v>
      </c>
      <c r="W35" s="146" t="s">
        <v>171</v>
      </c>
    </row>
    <row r="36" spans="1:23" ht="18" hidden="1" thickTop="1" thickBot="1" x14ac:dyDescent="0.25">
      <c r="A36" s="144" t="s">
        <v>178</v>
      </c>
      <c r="B36" s="362">
        <v>2010</v>
      </c>
      <c r="C36" s="6" t="s">
        <v>65</v>
      </c>
      <c r="D36" s="6" t="s">
        <v>132</v>
      </c>
      <c r="E36" s="6" t="s">
        <v>15</v>
      </c>
      <c r="F36" s="6" t="s">
        <v>128</v>
      </c>
      <c r="G36" s="6" t="s">
        <v>290</v>
      </c>
      <c r="H36" s="7" t="s">
        <v>291</v>
      </c>
      <c r="I36" s="8"/>
      <c r="J36" s="86">
        <v>40326</v>
      </c>
      <c r="K36" s="86">
        <v>40444</v>
      </c>
      <c r="L36" s="6" t="s">
        <v>292</v>
      </c>
      <c r="M36" s="9" t="s">
        <v>293</v>
      </c>
      <c r="N36" s="160">
        <v>3.0249999999999999</v>
      </c>
      <c r="O36" s="160">
        <v>3.649</v>
      </c>
      <c r="P36" s="86">
        <v>40478</v>
      </c>
      <c r="Q36" s="86">
        <v>40948</v>
      </c>
      <c r="R36" s="86">
        <v>40778</v>
      </c>
      <c r="S36" s="86">
        <v>41785</v>
      </c>
      <c r="T36" s="10">
        <v>0.99</v>
      </c>
      <c r="U36" s="160"/>
      <c r="V36" s="9"/>
      <c r="W36" s="147"/>
    </row>
    <row r="37" spans="1:23" ht="18" hidden="1" thickTop="1" thickBot="1" x14ac:dyDescent="0.25">
      <c r="A37" s="144" t="s">
        <v>178</v>
      </c>
      <c r="B37" s="362">
        <v>2010</v>
      </c>
      <c r="C37" s="6" t="s">
        <v>65</v>
      </c>
      <c r="D37" s="6" t="s">
        <v>132</v>
      </c>
      <c r="E37" s="6" t="s">
        <v>53</v>
      </c>
      <c r="F37" s="6" t="s">
        <v>128</v>
      </c>
      <c r="G37" s="6" t="s">
        <v>294</v>
      </c>
      <c r="H37" s="7" t="s">
        <v>295</v>
      </c>
      <c r="I37" s="8"/>
      <c r="J37" s="86">
        <v>40309</v>
      </c>
      <c r="K37" s="86">
        <v>40394</v>
      </c>
      <c r="L37" s="6" t="s">
        <v>296</v>
      </c>
      <c r="M37" s="9" t="s">
        <v>297</v>
      </c>
      <c r="N37" s="160">
        <v>8.2230000000000008</v>
      </c>
      <c r="O37" s="160">
        <v>9.0679999999999996</v>
      </c>
      <c r="P37" s="86">
        <v>40406</v>
      </c>
      <c r="Q37" s="86">
        <v>40868</v>
      </c>
      <c r="R37" s="86">
        <v>40771</v>
      </c>
      <c r="S37" s="86">
        <v>41579</v>
      </c>
      <c r="T37" s="10">
        <v>0.99</v>
      </c>
      <c r="U37" s="160"/>
      <c r="V37" s="9"/>
      <c r="W37" s="147"/>
    </row>
    <row r="38" spans="1:23" ht="18" hidden="1" thickTop="1" thickBot="1" x14ac:dyDescent="0.25">
      <c r="A38" s="144" t="s">
        <v>178</v>
      </c>
      <c r="B38" s="362">
        <v>2010</v>
      </c>
      <c r="C38" s="6" t="s">
        <v>65</v>
      </c>
      <c r="D38" s="6" t="s">
        <v>132</v>
      </c>
      <c r="E38" s="6" t="s">
        <v>31</v>
      </c>
      <c r="F38" s="6" t="s">
        <v>128</v>
      </c>
      <c r="G38" s="6" t="s">
        <v>298</v>
      </c>
      <c r="H38" s="7" t="s">
        <v>299</v>
      </c>
      <c r="I38" s="8"/>
      <c r="J38" s="86">
        <v>40085</v>
      </c>
      <c r="K38" s="86">
        <v>40310</v>
      </c>
      <c r="L38" s="6" t="s">
        <v>300</v>
      </c>
      <c r="M38" s="9" t="s">
        <v>301</v>
      </c>
      <c r="N38" s="160">
        <v>15.064</v>
      </c>
      <c r="O38" s="160">
        <v>17.786000000000001</v>
      </c>
      <c r="P38" s="86">
        <v>40487</v>
      </c>
      <c r="Q38" s="86">
        <v>41122</v>
      </c>
      <c r="R38" s="86">
        <v>41237</v>
      </c>
      <c r="S38" s="86">
        <v>41361</v>
      </c>
      <c r="T38" s="10">
        <v>0.98</v>
      </c>
      <c r="U38" s="160">
        <v>2200</v>
      </c>
      <c r="V38" s="9" t="s">
        <v>302</v>
      </c>
      <c r="W38" s="147"/>
    </row>
    <row r="39" spans="1:23" ht="18" hidden="1" thickTop="1" thickBot="1" x14ac:dyDescent="0.25">
      <c r="A39" s="144" t="s">
        <v>178</v>
      </c>
      <c r="B39" s="362">
        <v>2010</v>
      </c>
      <c r="C39" s="6" t="s">
        <v>65</v>
      </c>
      <c r="D39" s="6" t="s">
        <v>132</v>
      </c>
      <c r="E39" s="6" t="s">
        <v>44</v>
      </c>
      <c r="F39" s="6" t="s">
        <v>128</v>
      </c>
      <c r="G39" s="6" t="s">
        <v>303</v>
      </c>
      <c r="H39" s="7" t="s">
        <v>304</v>
      </c>
      <c r="I39" s="8"/>
      <c r="J39" s="86">
        <v>40375</v>
      </c>
      <c r="K39" s="86">
        <v>40448</v>
      </c>
      <c r="L39" s="6" t="s">
        <v>305</v>
      </c>
      <c r="M39" s="9" t="s">
        <v>306</v>
      </c>
      <c r="N39" s="160">
        <v>2.4870000000000001</v>
      </c>
      <c r="O39" s="160">
        <v>3.12</v>
      </c>
      <c r="P39" s="86">
        <v>40483</v>
      </c>
      <c r="Q39" s="86">
        <v>41442</v>
      </c>
      <c r="R39" s="86">
        <v>40843</v>
      </c>
      <c r="S39" s="86">
        <v>41486</v>
      </c>
      <c r="T39" s="10">
        <v>0.5</v>
      </c>
      <c r="U39" s="160"/>
      <c r="V39" s="9"/>
      <c r="W39" s="147"/>
    </row>
    <row r="40" spans="1:23" ht="18" hidden="1" thickTop="1" thickBot="1" x14ac:dyDescent="0.25">
      <c r="A40" s="144" t="s">
        <v>178</v>
      </c>
      <c r="B40" s="362">
        <v>2010</v>
      </c>
      <c r="C40" s="6" t="s">
        <v>65</v>
      </c>
      <c r="D40" s="6" t="s">
        <v>132</v>
      </c>
      <c r="E40" s="6" t="s">
        <v>39</v>
      </c>
      <c r="F40" s="6" t="s">
        <v>128</v>
      </c>
      <c r="G40" s="6" t="s">
        <v>307</v>
      </c>
      <c r="H40" s="7" t="s">
        <v>308</v>
      </c>
      <c r="I40" s="8"/>
      <c r="J40" s="86">
        <v>41136</v>
      </c>
      <c r="K40" s="86">
        <v>41179</v>
      </c>
      <c r="L40" s="6" t="s">
        <v>309</v>
      </c>
      <c r="M40" s="9" t="s">
        <v>310</v>
      </c>
      <c r="N40" s="160">
        <v>3.823</v>
      </c>
      <c r="O40" s="160">
        <v>4.1100000000000003</v>
      </c>
      <c r="P40" s="86">
        <v>41192</v>
      </c>
      <c r="Q40" s="86">
        <v>41820</v>
      </c>
      <c r="R40" s="86">
        <v>41449</v>
      </c>
      <c r="S40" s="86">
        <v>41820</v>
      </c>
      <c r="T40" s="10">
        <v>0.56000000000000005</v>
      </c>
      <c r="U40" s="160"/>
      <c r="V40" s="9"/>
      <c r="W40" s="147"/>
    </row>
    <row r="41" spans="1:23" ht="17" hidden="1" thickTop="1" thickBot="1" x14ac:dyDescent="0.25">
      <c r="A41" s="144" t="s">
        <v>178</v>
      </c>
      <c r="B41" s="514">
        <v>2010</v>
      </c>
      <c r="C41" s="516" t="s">
        <v>65</v>
      </c>
      <c r="D41" s="516" t="s">
        <v>132</v>
      </c>
      <c r="E41" s="516" t="s">
        <v>54</v>
      </c>
      <c r="F41" s="516" t="s">
        <v>128</v>
      </c>
      <c r="G41" s="516" t="s">
        <v>311</v>
      </c>
      <c r="H41" s="518" t="s">
        <v>312</v>
      </c>
      <c r="I41" s="520"/>
      <c r="J41" s="95">
        <v>40079</v>
      </c>
      <c r="K41" s="95">
        <v>40079</v>
      </c>
      <c r="L41" s="96" t="s">
        <v>313</v>
      </c>
      <c r="M41" s="97" t="s">
        <v>314</v>
      </c>
      <c r="N41" s="150">
        <v>0.29299999999999998</v>
      </c>
      <c r="O41" s="150">
        <v>0.35799999999999998</v>
      </c>
      <c r="P41" s="95">
        <v>40079</v>
      </c>
      <c r="Q41" s="95">
        <v>41759</v>
      </c>
      <c r="R41" s="95">
        <v>41150</v>
      </c>
      <c r="S41" s="95">
        <v>41789</v>
      </c>
      <c r="T41" s="104">
        <v>0.99</v>
      </c>
      <c r="U41" s="150"/>
      <c r="V41" s="522"/>
      <c r="W41" s="145"/>
    </row>
    <row r="42" spans="1:23" ht="18" hidden="1" thickTop="1" thickBot="1" x14ac:dyDescent="0.25">
      <c r="A42" s="144" t="s">
        <v>178</v>
      </c>
      <c r="B42" s="515"/>
      <c r="C42" s="517"/>
      <c r="D42" s="517"/>
      <c r="E42" s="517"/>
      <c r="F42" s="517"/>
      <c r="G42" s="517"/>
      <c r="H42" s="519"/>
      <c r="I42" s="521" t="s">
        <v>171</v>
      </c>
      <c r="J42" s="99">
        <v>40238</v>
      </c>
      <c r="K42" s="99">
        <v>40384</v>
      </c>
      <c r="L42" s="100" t="s">
        <v>315</v>
      </c>
      <c r="M42" s="101" t="s">
        <v>316</v>
      </c>
      <c r="N42" s="102">
        <v>5.7089999999999996</v>
      </c>
      <c r="O42" s="102">
        <v>6.6779999999999999</v>
      </c>
      <c r="P42" s="99">
        <v>40394</v>
      </c>
      <c r="Q42" s="99"/>
      <c r="R42" s="99">
        <v>40754</v>
      </c>
      <c r="S42" s="99">
        <v>41789</v>
      </c>
      <c r="T42" s="103"/>
      <c r="U42" s="102"/>
      <c r="V42" s="513" t="s">
        <v>171</v>
      </c>
      <c r="W42" s="146" t="s">
        <v>171</v>
      </c>
    </row>
    <row r="43" spans="1:23" ht="18" hidden="1" thickTop="1" thickBot="1" x14ac:dyDescent="0.25">
      <c r="A43" s="144" t="s">
        <v>178</v>
      </c>
      <c r="B43" s="362">
        <v>2010</v>
      </c>
      <c r="C43" s="6" t="s">
        <v>65</v>
      </c>
      <c r="D43" s="6" t="s">
        <v>132</v>
      </c>
      <c r="E43" s="6" t="s">
        <v>56</v>
      </c>
      <c r="F43" s="6" t="s">
        <v>128</v>
      </c>
      <c r="G43" s="6" t="s">
        <v>317</v>
      </c>
      <c r="H43" s="7" t="s">
        <v>318</v>
      </c>
      <c r="I43" s="8"/>
      <c r="J43" s="86">
        <v>40130</v>
      </c>
      <c r="K43" s="86">
        <v>40226</v>
      </c>
      <c r="L43" s="6" t="s">
        <v>319</v>
      </c>
      <c r="M43" s="9" t="s">
        <v>320</v>
      </c>
      <c r="N43" s="160">
        <v>1.306</v>
      </c>
      <c r="O43" s="160">
        <v>1.5</v>
      </c>
      <c r="P43" s="86">
        <v>40227</v>
      </c>
      <c r="Q43" s="86">
        <v>41169</v>
      </c>
      <c r="R43" s="86">
        <v>40802</v>
      </c>
      <c r="S43" s="86">
        <v>41169</v>
      </c>
      <c r="T43" s="10">
        <v>0.98</v>
      </c>
      <c r="U43" s="160"/>
      <c r="V43" s="9"/>
      <c r="W43" s="147" t="s">
        <v>321</v>
      </c>
    </row>
    <row r="44" spans="1:23" ht="18" hidden="1" thickTop="1" thickBot="1" x14ac:dyDescent="0.25">
      <c r="A44" s="144" t="s">
        <v>178</v>
      </c>
      <c r="B44" s="362">
        <v>2010</v>
      </c>
      <c r="C44" s="6" t="s">
        <v>65</v>
      </c>
      <c r="D44" s="6" t="s">
        <v>132</v>
      </c>
      <c r="E44" s="6" t="s">
        <v>32</v>
      </c>
      <c r="F44" s="6" t="s">
        <v>128</v>
      </c>
      <c r="G44" s="6" t="s">
        <v>322</v>
      </c>
      <c r="H44" s="7" t="s">
        <v>323</v>
      </c>
      <c r="I44" s="8"/>
      <c r="J44" s="86">
        <v>40386</v>
      </c>
      <c r="K44" s="86">
        <v>40428</v>
      </c>
      <c r="L44" s="6" t="s">
        <v>324</v>
      </c>
      <c r="M44" s="9" t="s">
        <v>325</v>
      </c>
      <c r="N44" s="160">
        <v>9.2629999999999999</v>
      </c>
      <c r="O44" s="160">
        <v>10.246</v>
      </c>
      <c r="P44" s="86">
        <v>40444</v>
      </c>
      <c r="Q44" s="86">
        <v>40902</v>
      </c>
      <c r="R44" s="86">
        <v>40989</v>
      </c>
      <c r="S44" s="86">
        <v>41182</v>
      </c>
      <c r="T44" s="10">
        <v>0.99</v>
      </c>
      <c r="U44" s="160"/>
      <c r="V44" s="9"/>
      <c r="W44" s="147"/>
    </row>
    <row r="45" spans="1:23" ht="18" hidden="1" thickTop="1" thickBot="1" x14ac:dyDescent="0.25">
      <c r="A45" s="144" t="s">
        <v>178</v>
      </c>
      <c r="B45" s="362">
        <v>2010</v>
      </c>
      <c r="C45" s="6" t="s">
        <v>65</v>
      </c>
      <c r="D45" s="6" t="s">
        <v>132</v>
      </c>
      <c r="E45" s="6" t="s">
        <v>61</v>
      </c>
      <c r="F45" s="6" t="s">
        <v>128</v>
      </c>
      <c r="G45" s="6" t="s">
        <v>326</v>
      </c>
      <c r="H45" s="7" t="s">
        <v>327</v>
      </c>
      <c r="I45" s="8"/>
      <c r="J45" s="86">
        <v>40611</v>
      </c>
      <c r="K45" s="86">
        <v>40805</v>
      </c>
      <c r="L45" s="6" t="s">
        <v>328</v>
      </c>
      <c r="M45" s="9" t="s">
        <v>329</v>
      </c>
      <c r="N45" s="160">
        <v>10.752000000000001</v>
      </c>
      <c r="O45" s="160">
        <v>11.906000000000001</v>
      </c>
      <c r="P45" s="86">
        <v>40840</v>
      </c>
      <c r="Q45" s="86">
        <v>41591</v>
      </c>
      <c r="R45" s="86">
        <v>41320</v>
      </c>
      <c r="S45" s="86">
        <v>41712</v>
      </c>
      <c r="T45" s="10">
        <v>0.98</v>
      </c>
      <c r="U45" s="160"/>
      <c r="V45" s="9"/>
      <c r="W45" s="147"/>
    </row>
    <row r="46" spans="1:23" ht="18" hidden="1" thickTop="1" thickBot="1" x14ac:dyDescent="0.25">
      <c r="A46" s="144" t="s">
        <v>178</v>
      </c>
      <c r="B46" s="362">
        <v>2010</v>
      </c>
      <c r="C46" s="6" t="s">
        <v>65</v>
      </c>
      <c r="D46" s="6" t="s">
        <v>132</v>
      </c>
      <c r="E46" s="6" t="s">
        <v>24</v>
      </c>
      <c r="F46" s="6" t="s">
        <v>128</v>
      </c>
      <c r="G46" s="6" t="s">
        <v>330</v>
      </c>
      <c r="H46" s="7" t="s">
        <v>331</v>
      </c>
      <c r="I46" s="8"/>
      <c r="J46" s="86">
        <v>41117</v>
      </c>
      <c r="K46" s="86">
        <v>41199</v>
      </c>
      <c r="L46" s="6" t="s">
        <v>332</v>
      </c>
      <c r="M46" s="9" t="s">
        <v>333</v>
      </c>
      <c r="N46" s="160">
        <v>3.1549999999999998</v>
      </c>
      <c r="O46" s="160">
        <v>3.2519999999999998</v>
      </c>
      <c r="P46" s="86">
        <v>41199</v>
      </c>
      <c r="Q46" s="86">
        <v>41806</v>
      </c>
      <c r="R46" s="86">
        <v>41589</v>
      </c>
      <c r="S46" s="86">
        <v>41806</v>
      </c>
      <c r="T46" s="10">
        <v>0.99</v>
      </c>
      <c r="U46" s="160"/>
      <c r="V46" s="9"/>
      <c r="W46" s="147"/>
    </row>
    <row r="47" spans="1:23" ht="18" hidden="1" thickTop="1" thickBot="1" x14ac:dyDescent="0.25">
      <c r="A47" s="144" t="s">
        <v>178</v>
      </c>
      <c r="B47" s="362">
        <v>2010</v>
      </c>
      <c r="C47" s="6" t="s">
        <v>65</v>
      </c>
      <c r="D47" s="6" t="s">
        <v>132</v>
      </c>
      <c r="E47" s="6" t="s">
        <v>51</v>
      </c>
      <c r="F47" s="6" t="s">
        <v>128</v>
      </c>
      <c r="G47" s="6" t="s">
        <v>334</v>
      </c>
      <c r="H47" s="7" t="s">
        <v>335</v>
      </c>
      <c r="I47" s="8"/>
      <c r="J47" s="86">
        <v>40373</v>
      </c>
      <c r="K47" s="86">
        <v>40442</v>
      </c>
      <c r="L47" s="6" t="s">
        <v>336</v>
      </c>
      <c r="M47" s="9" t="s">
        <v>337</v>
      </c>
      <c r="N47" s="160">
        <v>6.069</v>
      </c>
      <c r="O47" s="160">
        <v>7.3659999999999997</v>
      </c>
      <c r="P47" s="86">
        <v>40470</v>
      </c>
      <c r="Q47" s="86">
        <v>41213</v>
      </c>
      <c r="R47" s="86">
        <v>41200</v>
      </c>
      <c r="S47" s="86">
        <v>41820</v>
      </c>
      <c r="T47" s="10">
        <v>0.98</v>
      </c>
      <c r="U47" s="160"/>
      <c r="V47" s="9"/>
      <c r="W47" s="147"/>
    </row>
    <row r="48" spans="1:23" ht="18" hidden="1" thickTop="1" thickBot="1" x14ac:dyDescent="0.25">
      <c r="A48" s="144" t="s">
        <v>178</v>
      </c>
      <c r="B48" s="362">
        <v>2010</v>
      </c>
      <c r="C48" s="6" t="s">
        <v>65</v>
      </c>
      <c r="D48" s="6" t="s">
        <v>132</v>
      </c>
      <c r="E48" s="6" t="s">
        <v>63</v>
      </c>
      <c r="F48" s="6" t="s">
        <v>128</v>
      </c>
      <c r="G48" s="6" t="s">
        <v>338</v>
      </c>
      <c r="H48" s="7" t="s">
        <v>339</v>
      </c>
      <c r="I48" s="8"/>
      <c r="J48" s="86">
        <v>40578</v>
      </c>
      <c r="K48" s="86">
        <v>40696</v>
      </c>
      <c r="L48" s="6" t="s">
        <v>340</v>
      </c>
      <c r="M48" s="9" t="s">
        <v>341</v>
      </c>
      <c r="N48" s="160">
        <v>0.97499999999999998</v>
      </c>
      <c r="O48" s="160">
        <v>1.3029999999999999</v>
      </c>
      <c r="P48" s="86">
        <v>40696</v>
      </c>
      <c r="Q48" s="86">
        <v>40756</v>
      </c>
      <c r="R48" s="86">
        <v>40875</v>
      </c>
      <c r="S48" s="86">
        <v>41670</v>
      </c>
      <c r="T48" s="10">
        <v>0.99</v>
      </c>
      <c r="U48" s="160"/>
      <c r="V48" s="9"/>
      <c r="W48" s="147"/>
    </row>
    <row r="49" spans="1:23" ht="18" hidden="1" thickTop="1" thickBot="1" x14ac:dyDescent="0.25">
      <c r="A49" s="144" t="s">
        <v>178</v>
      </c>
      <c r="B49" s="362">
        <v>2010</v>
      </c>
      <c r="C49" s="6" t="s">
        <v>65</v>
      </c>
      <c r="D49" s="6" t="s">
        <v>79</v>
      </c>
      <c r="E49" s="6" t="s">
        <v>12</v>
      </c>
      <c r="F49" s="6" t="s">
        <v>128</v>
      </c>
      <c r="G49" s="6" t="s">
        <v>342</v>
      </c>
      <c r="H49" s="7" t="s">
        <v>343</v>
      </c>
      <c r="I49" s="8"/>
      <c r="J49" s="86">
        <v>41220</v>
      </c>
      <c r="K49" s="86">
        <v>41270</v>
      </c>
      <c r="L49" s="6" t="s">
        <v>344</v>
      </c>
      <c r="M49" s="9" t="s">
        <v>345</v>
      </c>
      <c r="N49" s="160">
        <v>1.448</v>
      </c>
      <c r="O49" s="160">
        <v>1.6950000000000001</v>
      </c>
      <c r="P49" s="86">
        <v>41298</v>
      </c>
      <c r="Q49" s="86">
        <v>41689</v>
      </c>
      <c r="R49" s="86">
        <v>41663</v>
      </c>
      <c r="S49" s="86">
        <v>41820</v>
      </c>
      <c r="T49" s="10">
        <v>0.99</v>
      </c>
      <c r="U49" s="160"/>
      <c r="V49" s="9"/>
      <c r="W49" s="147"/>
    </row>
    <row r="50" spans="1:23" ht="18" hidden="1" thickTop="1" thickBot="1" x14ac:dyDescent="0.25">
      <c r="A50" s="144" t="s">
        <v>178</v>
      </c>
      <c r="B50" s="362">
        <v>2010</v>
      </c>
      <c r="C50" s="6" t="s">
        <v>65</v>
      </c>
      <c r="D50" s="6" t="s">
        <v>79</v>
      </c>
      <c r="E50" s="6" t="s">
        <v>16</v>
      </c>
      <c r="F50" s="6" t="s">
        <v>128</v>
      </c>
      <c r="G50" s="6" t="s">
        <v>346</v>
      </c>
      <c r="H50" s="7" t="s">
        <v>347</v>
      </c>
      <c r="I50" s="8"/>
      <c r="J50" s="86">
        <v>41183</v>
      </c>
      <c r="K50" s="86">
        <v>41316</v>
      </c>
      <c r="L50" s="6" t="s">
        <v>348</v>
      </c>
      <c r="M50" s="9" t="s">
        <v>349</v>
      </c>
      <c r="N50" s="160">
        <v>1.143</v>
      </c>
      <c r="O50" s="160">
        <v>1.143</v>
      </c>
      <c r="P50" s="86">
        <v>41316</v>
      </c>
      <c r="Q50" s="86">
        <v>41774</v>
      </c>
      <c r="R50" s="86">
        <v>41586</v>
      </c>
      <c r="S50" s="86">
        <v>41685</v>
      </c>
      <c r="T50" s="10">
        <v>0.99</v>
      </c>
      <c r="U50" s="160"/>
      <c r="V50" s="9"/>
      <c r="W50" s="147"/>
    </row>
    <row r="51" spans="1:23" ht="18" hidden="1" thickTop="1" thickBot="1" x14ac:dyDescent="0.25">
      <c r="A51" s="144" t="s">
        <v>178</v>
      </c>
      <c r="B51" s="362">
        <v>2010</v>
      </c>
      <c r="C51" s="6" t="s">
        <v>65</v>
      </c>
      <c r="D51" s="6" t="s">
        <v>79</v>
      </c>
      <c r="E51" s="6" t="s">
        <v>17</v>
      </c>
      <c r="F51" s="6" t="s">
        <v>128</v>
      </c>
      <c r="G51" s="6" t="s">
        <v>350</v>
      </c>
      <c r="H51" s="7" t="s">
        <v>351</v>
      </c>
      <c r="I51" s="8"/>
      <c r="J51" s="86">
        <v>41226</v>
      </c>
      <c r="K51" s="86">
        <v>41270</v>
      </c>
      <c r="L51" s="6" t="s">
        <v>352</v>
      </c>
      <c r="M51" s="9" t="s">
        <v>353</v>
      </c>
      <c r="N51" s="160">
        <v>1.2090000000000001</v>
      </c>
      <c r="O51" s="160">
        <v>1.363</v>
      </c>
      <c r="P51" s="86">
        <v>41291</v>
      </c>
      <c r="Q51" s="86">
        <v>41670</v>
      </c>
      <c r="R51" s="86">
        <v>41656</v>
      </c>
      <c r="S51" s="86">
        <v>41851</v>
      </c>
      <c r="T51" s="10">
        <v>0.98</v>
      </c>
      <c r="U51" s="160"/>
      <c r="V51" s="9"/>
      <c r="W51" s="147"/>
    </row>
    <row r="52" spans="1:23" ht="18" hidden="1" thickTop="1" thickBot="1" x14ac:dyDescent="0.25">
      <c r="A52" s="144" t="s">
        <v>178</v>
      </c>
      <c r="B52" s="362">
        <v>2010</v>
      </c>
      <c r="C52" s="6" t="s">
        <v>65</v>
      </c>
      <c r="D52" s="6" t="s">
        <v>79</v>
      </c>
      <c r="E52" s="6" t="s">
        <v>52</v>
      </c>
      <c r="F52" s="6" t="s">
        <v>128</v>
      </c>
      <c r="G52" s="6" t="s">
        <v>354</v>
      </c>
      <c r="H52" s="7" t="s">
        <v>355</v>
      </c>
      <c r="I52" s="8"/>
      <c r="J52" s="86">
        <v>41444</v>
      </c>
      <c r="K52" s="86">
        <v>41491</v>
      </c>
      <c r="L52" s="6" t="s">
        <v>356</v>
      </c>
      <c r="M52" s="9" t="s">
        <v>357</v>
      </c>
      <c r="N52" s="160">
        <v>1.304</v>
      </c>
      <c r="O52" s="160">
        <v>1.377</v>
      </c>
      <c r="P52" s="86">
        <v>41501</v>
      </c>
      <c r="Q52" s="86">
        <v>41689</v>
      </c>
      <c r="R52" s="86">
        <v>41501</v>
      </c>
      <c r="S52" s="86">
        <v>41794</v>
      </c>
      <c r="T52" s="10">
        <v>0.99</v>
      </c>
      <c r="U52" s="160"/>
      <c r="V52" s="9"/>
      <c r="W52" s="147"/>
    </row>
    <row r="53" spans="1:23" ht="18" hidden="1" thickTop="1" thickBot="1" x14ac:dyDescent="0.25">
      <c r="A53" s="144" t="s">
        <v>178</v>
      </c>
      <c r="B53" s="362">
        <v>2010</v>
      </c>
      <c r="C53" s="6" t="s">
        <v>65</v>
      </c>
      <c r="D53" s="6" t="s">
        <v>79</v>
      </c>
      <c r="E53" s="6" t="s">
        <v>30</v>
      </c>
      <c r="F53" s="6" t="s">
        <v>128</v>
      </c>
      <c r="G53" s="6" t="s">
        <v>358</v>
      </c>
      <c r="H53" s="7" t="s">
        <v>359</v>
      </c>
      <c r="I53" s="8"/>
      <c r="J53" s="86">
        <v>41214</v>
      </c>
      <c r="K53" s="86">
        <v>41282</v>
      </c>
      <c r="L53" s="6" t="s">
        <v>360</v>
      </c>
      <c r="M53" s="9" t="s">
        <v>361</v>
      </c>
      <c r="N53" s="160">
        <v>1.8180000000000001</v>
      </c>
      <c r="O53" s="160">
        <v>1.994</v>
      </c>
      <c r="P53" s="86">
        <v>41298</v>
      </c>
      <c r="Q53" s="86">
        <v>41794</v>
      </c>
      <c r="R53" s="86">
        <v>41724</v>
      </c>
      <c r="S53" s="86">
        <v>41820</v>
      </c>
      <c r="T53" s="10">
        <v>0.94</v>
      </c>
      <c r="U53" s="160"/>
      <c r="V53" s="9"/>
      <c r="W53" s="147"/>
    </row>
    <row r="54" spans="1:23" ht="18" hidden="1" thickTop="1" thickBot="1" x14ac:dyDescent="0.25">
      <c r="A54" s="144" t="s">
        <v>178</v>
      </c>
      <c r="B54" s="362">
        <v>2010</v>
      </c>
      <c r="C54" s="6" t="s">
        <v>65</v>
      </c>
      <c r="D54" s="6" t="s">
        <v>79</v>
      </c>
      <c r="E54" s="6" t="s">
        <v>44</v>
      </c>
      <c r="F54" s="6" t="s">
        <v>128</v>
      </c>
      <c r="G54" s="6" t="s">
        <v>362</v>
      </c>
      <c r="H54" s="7" t="s">
        <v>363</v>
      </c>
      <c r="I54" s="8"/>
      <c r="J54" s="86">
        <v>40219</v>
      </c>
      <c r="K54" s="86">
        <v>40325</v>
      </c>
      <c r="L54" s="6" t="s">
        <v>364</v>
      </c>
      <c r="M54" s="9" t="s">
        <v>365</v>
      </c>
      <c r="N54" s="160">
        <v>1.5</v>
      </c>
      <c r="O54" s="160">
        <v>1.5</v>
      </c>
      <c r="P54" s="86">
        <v>40325</v>
      </c>
      <c r="Q54" s="86">
        <v>41183</v>
      </c>
      <c r="R54" s="86">
        <v>40325</v>
      </c>
      <c r="S54" s="86">
        <v>40876</v>
      </c>
      <c r="T54" s="10">
        <v>0.99</v>
      </c>
      <c r="U54" s="160"/>
      <c r="V54" s="9"/>
      <c r="W54" s="147"/>
    </row>
    <row r="55" spans="1:23" ht="18" hidden="1" thickTop="1" thickBot="1" x14ac:dyDescent="0.25">
      <c r="A55" s="144" t="s">
        <v>178</v>
      </c>
      <c r="B55" s="362">
        <v>2010</v>
      </c>
      <c r="C55" s="6" t="s">
        <v>65</v>
      </c>
      <c r="D55" s="6" t="s">
        <v>79</v>
      </c>
      <c r="E55" s="6" t="s">
        <v>49</v>
      </c>
      <c r="F55" s="6" t="s">
        <v>128</v>
      </c>
      <c r="G55" s="6" t="s">
        <v>366</v>
      </c>
      <c r="H55" s="7" t="s">
        <v>367</v>
      </c>
      <c r="I55" s="8"/>
      <c r="J55" s="86">
        <v>41228</v>
      </c>
      <c r="K55" s="86">
        <v>41270</v>
      </c>
      <c r="L55" s="6" t="s">
        <v>368</v>
      </c>
      <c r="M55" s="9" t="s">
        <v>369</v>
      </c>
      <c r="N55" s="160">
        <v>1.4370000000000001</v>
      </c>
      <c r="O55" s="160">
        <v>1.6080000000000001</v>
      </c>
      <c r="P55" s="86">
        <v>41358</v>
      </c>
      <c r="Q55" s="86">
        <v>41649</v>
      </c>
      <c r="R55" s="86">
        <v>41510</v>
      </c>
      <c r="S55" s="86">
        <v>41739</v>
      </c>
      <c r="T55" s="10">
        <v>0.99</v>
      </c>
      <c r="U55" s="160"/>
      <c r="V55" s="9"/>
      <c r="W55" s="147"/>
    </row>
    <row r="56" spans="1:23" ht="18" hidden="1" thickTop="1" thickBot="1" x14ac:dyDescent="0.25">
      <c r="A56" s="144" t="s">
        <v>178</v>
      </c>
      <c r="B56" s="362">
        <v>2010</v>
      </c>
      <c r="C56" s="6" t="s">
        <v>65</v>
      </c>
      <c r="D56" s="6" t="s">
        <v>79</v>
      </c>
      <c r="E56" s="6" t="s">
        <v>56</v>
      </c>
      <c r="F56" s="6" t="s">
        <v>128</v>
      </c>
      <c r="G56" s="6" t="s">
        <v>370</v>
      </c>
      <c r="H56" s="7" t="s">
        <v>371</v>
      </c>
      <c r="I56" s="8"/>
      <c r="J56" s="86">
        <v>41212</v>
      </c>
      <c r="K56" s="86">
        <v>41270</v>
      </c>
      <c r="L56" s="6" t="s">
        <v>372</v>
      </c>
      <c r="M56" s="9" t="s">
        <v>373</v>
      </c>
      <c r="N56" s="160">
        <v>1.2969999999999999</v>
      </c>
      <c r="O56" s="160">
        <v>1.4039999999999999</v>
      </c>
      <c r="P56" s="86">
        <v>41297</v>
      </c>
      <c r="Q56" s="86">
        <v>41693</v>
      </c>
      <c r="R56" s="86">
        <v>41662</v>
      </c>
      <c r="S56" s="86">
        <v>41694</v>
      </c>
      <c r="T56" s="10">
        <v>0.99</v>
      </c>
      <c r="U56" s="160"/>
      <c r="V56" s="9"/>
      <c r="W56" s="147"/>
    </row>
    <row r="57" spans="1:23" ht="18" hidden="1" thickTop="1" thickBot="1" x14ac:dyDescent="0.25">
      <c r="A57" s="144" t="s">
        <v>178</v>
      </c>
      <c r="B57" s="362">
        <v>2010</v>
      </c>
      <c r="C57" s="6" t="s">
        <v>65</v>
      </c>
      <c r="D57" s="6" t="s">
        <v>79</v>
      </c>
      <c r="E57" s="6" t="s">
        <v>34</v>
      </c>
      <c r="F57" s="6" t="s">
        <v>128</v>
      </c>
      <c r="G57" s="6" t="s">
        <v>374</v>
      </c>
      <c r="H57" s="7" t="s">
        <v>375</v>
      </c>
      <c r="I57" s="8"/>
      <c r="J57" s="86">
        <v>41372</v>
      </c>
      <c r="K57" s="86">
        <v>41579</v>
      </c>
      <c r="L57" s="6" t="s">
        <v>376</v>
      </c>
      <c r="M57" s="9" t="s">
        <v>377</v>
      </c>
      <c r="N57" s="160">
        <v>1.6</v>
      </c>
      <c r="O57" s="160">
        <v>1.6879999999999999</v>
      </c>
      <c r="P57" s="86">
        <v>41620</v>
      </c>
      <c r="Q57" s="86">
        <v>41893</v>
      </c>
      <c r="R57" s="86">
        <v>41620</v>
      </c>
      <c r="S57" s="86">
        <v>41893</v>
      </c>
      <c r="T57" s="10">
        <v>0.42</v>
      </c>
      <c r="U57" s="160"/>
      <c r="V57" s="9"/>
      <c r="W57" s="147"/>
    </row>
    <row r="58" spans="1:23" ht="18" hidden="1" thickTop="1" thickBot="1" x14ac:dyDescent="0.25">
      <c r="A58" s="144" t="s">
        <v>178</v>
      </c>
      <c r="B58" s="362">
        <v>2010</v>
      </c>
      <c r="C58" s="6" t="s">
        <v>65</v>
      </c>
      <c r="D58" s="6" t="s">
        <v>79</v>
      </c>
      <c r="E58" s="6" t="s">
        <v>51</v>
      </c>
      <c r="F58" s="6" t="s">
        <v>128</v>
      </c>
      <c r="G58" s="6" t="s">
        <v>378</v>
      </c>
      <c r="H58" s="7" t="s">
        <v>379</v>
      </c>
      <c r="I58" s="8"/>
      <c r="J58" s="86">
        <v>41402</v>
      </c>
      <c r="K58" s="86">
        <v>41445</v>
      </c>
      <c r="L58" s="6" t="s">
        <v>380</v>
      </c>
      <c r="M58" s="9" t="s">
        <v>381</v>
      </c>
      <c r="N58" s="160">
        <v>1.651</v>
      </c>
      <c r="O58" s="160">
        <v>1.8109999999999999</v>
      </c>
      <c r="P58" s="86">
        <v>41456</v>
      </c>
      <c r="Q58" s="86">
        <v>41757</v>
      </c>
      <c r="R58" s="86">
        <v>41745</v>
      </c>
      <c r="S58" s="86">
        <v>41803</v>
      </c>
      <c r="T58" s="10">
        <v>0.99</v>
      </c>
      <c r="U58" s="160"/>
      <c r="V58" s="9"/>
      <c r="W58" s="147"/>
    </row>
    <row r="59" spans="1:23" ht="18" hidden="1" thickTop="1" thickBot="1" x14ac:dyDescent="0.25">
      <c r="A59" s="144" t="s">
        <v>178</v>
      </c>
      <c r="B59" s="362">
        <v>2010</v>
      </c>
      <c r="C59" s="6" t="s">
        <v>65</v>
      </c>
      <c r="D59" s="6" t="s">
        <v>79</v>
      </c>
      <c r="E59" s="6" t="s">
        <v>36</v>
      </c>
      <c r="F59" s="6" t="s">
        <v>128</v>
      </c>
      <c r="G59" s="6" t="s">
        <v>382</v>
      </c>
      <c r="H59" s="7" t="s">
        <v>383</v>
      </c>
      <c r="I59" s="8"/>
      <c r="J59" s="86">
        <v>41140</v>
      </c>
      <c r="K59" s="86">
        <v>41234</v>
      </c>
      <c r="L59" s="6" t="s">
        <v>384</v>
      </c>
      <c r="M59" s="9" t="s">
        <v>385</v>
      </c>
      <c r="N59" s="160">
        <v>1.4790000000000001</v>
      </c>
      <c r="O59" s="160">
        <v>1.544</v>
      </c>
      <c r="P59" s="86">
        <v>41317</v>
      </c>
      <c r="Q59" s="86">
        <v>41803</v>
      </c>
      <c r="R59" s="86">
        <v>41793</v>
      </c>
      <c r="S59" s="86">
        <v>41803</v>
      </c>
      <c r="T59" s="10">
        <v>0.9</v>
      </c>
      <c r="U59" s="160"/>
      <c r="V59" s="9"/>
      <c r="W59" s="147"/>
    </row>
    <row r="60" spans="1:23" ht="18" hidden="1" thickTop="1" thickBot="1" x14ac:dyDescent="0.25">
      <c r="A60" s="144" t="s">
        <v>178</v>
      </c>
      <c r="B60" s="362">
        <v>2010</v>
      </c>
      <c r="C60" s="6" t="s">
        <v>65</v>
      </c>
      <c r="D60" s="6" t="s">
        <v>79</v>
      </c>
      <c r="E60" s="6" t="s">
        <v>36</v>
      </c>
      <c r="F60" s="6" t="s">
        <v>128</v>
      </c>
      <c r="G60" s="6" t="s">
        <v>386</v>
      </c>
      <c r="H60" s="7" t="s">
        <v>387</v>
      </c>
      <c r="I60" s="8"/>
      <c r="J60" s="86">
        <v>41140</v>
      </c>
      <c r="K60" s="86">
        <v>41234</v>
      </c>
      <c r="L60" s="6" t="s">
        <v>388</v>
      </c>
      <c r="M60" s="9" t="s">
        <v>389</v>
      </c>
      <c r="N60" s="160">
        <v>1.6970000000000001</v>
      </c>
      <c r="O60" s="160">
        <v>1.7849999999999999</v>
      </c>
      <c r="P60" s="86">
        <v>41317</v>
      </c>
      <c r="Q60" s="86">
        <v>41803</v>
      </c>
      <c r="R60" s="86">
        <v>41608</v>
      </c>
      <c r="S60" s="86">
        <v>41803</v>
      </c>
      <c r="T60" s="10">
        <v>0.9</v>
      </c>
      <c r="U60" s="160"/>
      <c r="V60" s="9"/>
      <c r="W60" s="147"/>
    </row>
    <row r="61" spans="1:23" ht="18" hidden="1" thickTop="1" thickBot="1" x14ac:dyDescent="0.25">
      <c r="A61" s="144" t="s">
        <v>178</v>
      </c>
      <c r="B61" s="362">
        <v>2010</v>
      </c>
      <c r="C61" s="6" t="s">
        <v>65</v>
      </c>
      <c r="D61" s="6" t="s">
        <v>79</v>
      </c>
      <c r="E61" s="6" t="s">
        <v>36</v>
      </c>
      <c r="F61" s="6" t="s">
        <v>128</v>
      </c>
      <c r="G61" s="6" t="s">
        <v>390</v>
      </c>
      <c r="H61" s="7" t="s">
        <v>391</v>
      </c>
      <c r="I61" s="8"/>
      <c r="J61" s="86">
        <v>40311</v>
      </c>
      <c r="K61" s="86">
        <v>40814</v>
      </c>
      <c r="L61" s="6" t="s">
        <v>392</v>
      </c>
      <c r="M61" s="9" t="s">
        <v>393</v>
      </c>
      <c r="N61" s="160">
        <v>1.5780000000000001</v>
      </c>
      <c r="O61" s="160">
        <v>1.6850000000000001</v>
      </c>
      <c r="P61" s="86">
        <v>40816</v>
      </c>
      <c r="Q61" s="86">
        <v>41333</v>
      </c>
      <c r="R61" s="86">
        <v>41181</v>
      </c>
      <c r="S61" s="86">
        <v>41333</v>
      </c>
      <c r="T61" s="10">
        <v>0.99</v>
      </c>
      <c r="U61" s="160"/>
      <c r="V61" s="9"/>
      <c r="W61" s="147"/>
    </row>
    <row r="62" spans="1:23" ht="18" hidden="1" thickTop="1" thickBot="1" x14ac:dyDescent="0.25">
      <c r="A62" s="144" t="s">
        <v>178</v>
      </c>
      <c r="B62" s="362">
        <v>2010</v>
      </c>
      <c r="C62" s="6" t="s">
        <v>65</v>
      </c>
      <c r="D62" s="6" t="s">
        <v>79</v>
      </c>
      <c r="E62" s="6" t="s">
        <v>36</v>
      </c>
      <c r="F62" s="6" t="s">
        <v>128</v>
      </c>
      <c r="G62" s="6" t="s">
        <v>394</v>
      </c>
      <c r="H62" s="7" t="s">
        <v>395</v>
      </c>
      <c r="I62" s="8"/>
      <c r="J62" s="86">
        <v>41430</v>
      </c>
      <c r="K62" s="86">
        <v>41634</v>
      </c>
      <c r="L62" s="6" t="s">
        <v>396</v>
      </c>
      <c r="M62" s="9" t="s">
        <v>397</v>
      </c>
      <c r="N62" s="160">
        <v>1.4</v>
      </c>
      <c r="O62" s="160">
        <v>1.45</v>
      </c>
      <c r="P62" s="86">
        <v>41645</v>
      </c>
      <c r="Q62" s="86"/>
      <c r="R62" s="86">
        <v>42010</v>
      </c>
      <c r="S62" s="86">
        <v>42029</v>
      </c>
      <c r="T62" s="10">
        <v>0.22</v>
      </c>
      <c r="U62" s="160"/>
      <c r="V62" s="9"/>
      <c r="W62" s="147"/>
    </row>
    <row r="63" spans="1:23" ht="18" hidden="1" thickTop="1" thickBot="1" x14ac:dyDescent="0.25">
      <c r="A63" s="144" t="s">
        <v>178</v>
      </c>
      <c r="B63" s="362">
        <v>2010</v>
      </c>
      <c r="C63" s="6" t="s">
        <v>65</v>
      </c>
      <c r="D63" s="6" t="s">
        <v>79</v>
      </c>
      <c r="E63" s="6" t="s">
        <v>37</v>
      </c>
      <c r="F63" s="6" t="s">
        <v>128</v>
      </c>
      <c r="G63" s="6" t="s">
        <v>398</v>
      </c>
      <c r="H63" s="7" t="s">
        <v>399</v>
      </c>
      <c r="I63" s="8"/>
      <c r="J63" s="86">
        <v>41324</v>
      </c>
      <c r="K63" s="86">
        <v>41439</v>
      </c>
      <c r="L63" s="6" t="s">
        <v>400</v>
      </c>
      <c r="M63" s="9" t="s">
        <v>401</v>
      </c>
      <c r="N63" s="160">
        <v>0.89900000000000002</v>
      </c>
      <c r="O63" s="160">
        <v>0.93</v>
      </c>
      <c r="P63" s="86">
        <v>41464</v>
      </c>
      <c r="Q63" s="86">
        <v>41789</v>
      </c>
      <c r="R63" s="86">
        <v>41734</v>
      </c>
      <c r="S63" s="86">
        <v>41789</v>
      </c>
      <c r="T63" s="10">
        <v>0.43</v>
      </c>
      <c r="U63" s="160"/>
      <c r="V63" s="9"/>
      <c r="W63" s="147"/>
    </row>
    <row r="64" spans="1:23" ht="18" hidden="1" thickTop="1" thickBot="1" x14ac:dyDescent="0.25">
      <c r="A64" s="144" t="s">
        <v>178</v>
      </c>
      <c r="B64" s="362">
        <v>2010</v>
      </c>
      <c r="C64" s="6" t="s">
        <v>65</v>
      </c>
      <c r="D64" s="6" t="s">
        <v>79</v>
      </c>
      <c r="E64" s="6" t="s">
        <v>37</v>
      </c>
      <c r="F64" s="6" t="s">
        <v>128</v>
      </c>
      <c r="G64" s="6" t="s">
        <v>402</v>
      </c>
      <c r="H64" s="7" t="s">
        <v>403</v>
      </c>
      <c r="I64" s="8"/>
      <c r="J64" s="86">
        <v>41457</v>
      </c>
      <c r="K64" s="86">
        <v>41520</v>
      </c>
      <c r="L64" s="6" t="s">
        <v>404</v>
      </c>
      <c r="M64" s="9" t="s">
        <v>405</v>
      </c>
      <c r="N64" s="160">
        <v>1.7430000000000001</v>
      </c>
      <c r="O64" s="160">
        <v>1.8260000000000001</v>
      </c>
      <c r="P64" s="86">
        <v>41533</v>
      </c>
      <c r="Q64" s="86">
        <v>41851</v>
      </c>
      <c r="R64" s="86">
        <v>41915</v>
      </c>
      <c r="S64" s="86">
        <v>41866</v>
      </c>
      <c r="T64" s="10">
        <v>0.46</v>
      </c>
      <c r="U64" s="160"/>
      <c r="V64" s="9"/>
      <c r="W64" s="147"/>
    </row>
    <row r="65" spans="1:23" ht="18" hidden="1" thickTop="1" thickBot="1" x14ac:dyDescent="0.25">
      <c r="A65" s="144" t="s">
        <v>178</v>
      </c>
      <c r="B65" s="362">
        <v>2011</v>
      </c>
      <c r="C65" s="6" t="s">
        <v>81</v>
      </c>
      <c r="D65" s="6" t="s">
        <v>132</v>
      </c>
      <c r="E65" s="6" t="s">
        <v>12</v>
      </c>
      <c r="F65" s="6" t="s">
        <v>128</v>
      </c>
      <c r="G65" s="6" t="s">
        <v>406</v>
      </c>
      <c r="H65" s="7" t="s">
        <v>407</v>
      </c>
      <c r="I65" s="8"/>
      <c r="J65" s="86">
        <v>40371</v>
      </c>
      <c r="K65" s="86">
        <v>40696</v>
      </c>
      <c r="L65" s="6" t="s">
        <v>211</v>
      </c>
      <c r="M65" s="9" t="s">
        <v>212</v>
      </c>
      <c r="N65" s="160">
        <v>26981.132000000001</v>
      </c>
      <c r="O65" s="160">
        <v>30243.065500000001</v>
      </c>
      <c r="P65" s="86">
        <v>40711</v>
      </c>
      <c r="Q65" s="86"/>
      <c r="R65" s="86">
        <v>42016</v>
      </c>
      <c r="S65" s="86">
        <v>42288</v>
      </c>
      <c r="T65" s="10">
        <v>0.77</v>
      </c>
      <c r="U65" s="160"/>
      <c r="V65" s="9"/>
      <c r="W65" s="147"/>
    </row>
    <row r="66" spans="1:23" ht="18" hidden="1" thickTop="1" thickBot="1" x14ac:dyDescent="0.25">
      <c r="A66" s="144" t="s">
        <v>178</v>
      </c>
      <c r="B66" s="362">
        <v>2011</v>
      </c>
      <c r="C66" s="6" t="s">
        <v>81</v>
      </c>
      <c r="D66" s="6" t="s">
        <v>132</v>
      </c>
      <c r="E66" s="6" t="s">
        <v>13</v>
      </c>
      <c r="F66" s="6" t="s">
        <v>128</v>
      </c>
      <c r="G66" s="6" t="s">
        <v>408</v>
      </c>
      <c r="H66" s="7" t="s">
        <v>409</v>
      </c>
      <c r="I66" s="8"/>
      <c r="J66" s="86">
        <v>40520</v>
      </c>
      <c r="K66" s="86">
        <v>40752</v>
      </c>
      <c r="L66" s="6" t="s">
        <v>410</v>
      </c>
      <c r="M66" s="9" t="s">
        <v>411</v>
      </c>
      <c r="N66" s="160">
        <v>22282.135999999999</v>
      </c>
      <c r="O66" s="160">
        <v>23098.357</v>
      </c>
      <c r="P66" s="86">
        <v>40798</v>
      </c>
      <c r="Q66" s="86">
        <v>41873</v>
      </c>
      <c r="R66" s="86">
        <v>41472</v>
      </c>
      <c r="S66" s="86">
        <v>42034</v>
      </c>
      <c r="T66" s="10">
        <v>0.95</v>
      </c>
      <c r="U66" s="160"/>
      <c r="V66" s="9"/>
      <c r="W66" s="147"/>
    </row>
    <row r="67" spans="1:23" ht="18" hidden="1" thickTop="1" thickBot="1" x14ac:dyDescent="0.25">
      <c r="A67" s="144" t="s">
        <v>178</v>
      </c>
      <c r="B67" s="362">
        <v>2011</v>
      </c>
      <c r="C67" s="6" t="s">
        <v>81</v>
      </c>
      <c r="D67" s="6" t="s">
        <v>132</v>
      </c>
      <c r="E67" s="6" t="s">
        <v>13</v>
      </c>
      <c r="F67" s="6" t="s">
        <v>128</v>
      </c>
      <c r="G67" s="6" t="s">
        <v>412</v>
      </c>
      <c r="H67" s="7" t="s">
        <v>413</v>
      </c>
      <c r="I67" s="8"/>
      <c r="J67" s="86">
        <v>40577</v>
      </c>
      <c r="K67" s="86">
        <v>40807</v>
      </c>
      <c r="L67" s="6" t="s">
        <v>414</v>
      </c>
      <c r="M67" s="9" t="s">
        <v>415</v>
      </c>
      <c r="N67" s="160">
        <v>7223</v>
      </c>
      <c r="O67" s="160">
        <v>7526.0360000000001</v>
      </c>
      <c r="P67" s="86">
        <v>40856</v>
      </c>
      <c r="Q67" s="86">
        <v>41863</v>
      </c>
      <c r="R67" s="86">
        <v>41347</v>
      </c>
      <c r="S67" s="86">
        <v>42027</v>
      </c>
      <c r="T67" s="10">
        <v>0.96</v>
      </c>
      <c r="U67" s="160">
        <v>2000</v>
      </c>
      <c r="V67" s="9" t="s">
        <v>416</v>
      </c>
      <c r="W67" s="147"/>
    </row>
    <row r="68" spans="1:23" ht="18" hidden="1" thickTop="1" thickBot="1" x14ac:dyDescent="0.25">
      <c r="A68" s="144" t="s">
        <v>178</v>
      </c>
      <c r="B68" s="362">
        <v>2011</v>
      </c>
      <c r="C68" s="6" t="s">
        <v>81</v>
      </c>
      <c r="D68" s="6" t="s">
        <v>132</v>
      </c>
      <c r="E68" s="6" t="s">
        <v>13</v>
      </c>
      <c r="F68" s="6" t="s">
        <v>128</v>
      </c>
      <c r="G68" s="6" t="s">
        <v>417</v>
      </c>
      <c r="H68" s="7" t="s">
        <v>418</v>
      </c>
      <c r="I68" s="8"/>
      <c r="J68" s="86">
        <v>41017</v>
      </c>
      <c r="K68" s="86">
        <v>41151</v>
      </c>
      <c r="L68" s="6" t="s">
        <v>419</v>
      </c>
      <c r="M68" s="9" t="s">
        <v>420</v>
      </c>
      <c r="N68" s="160">
        <v>43347.122000000003</v>
      </c>
      <c r="O68" s="160">
        <v>46730.293859999998</v>
      </c>
      <c r="P68" s="86">
        <v>41218</v>
      </c>
      <c r="Q68" s="86"/>
      <c r="R68" s="86">
        <v>41670</v>
      </c>
      <c r="S68" s="86">
        <v>42004</v>
      </c>
      <c r="T68" s="10">
        <v>0.99</v>
      </c>
      <c r="U68" s="160"/>
      <c r="V68" s="9"/>
      <c r="W68" s="147"/>
    </row>
    <row r="69" spans="1:23" ht="18" hidden="1" thickTop="1" thickBot="1" x14ac:dyDescent="0.25">
      <c r="A69" s="144" t="s">
        <v>178</v>
      </c>
      <c r="B69" s="362">
        <v>2011</v>
      </c>
      <c r="C69" s="6" t="s">
        <v>81</v>
      </c>
      <c r="D69" s="6" t="s">
        <v>132</v>
      </c>
      <c r="E69" s="6" t="s">
        <v>13</v>
      </c>
      <c r="F69" s="6" t="s">
        <v>128</v>
      </c>
      <c r="G69" s="6" t="s">
        <v>421</v>
      </c>
      <c r="H69" s="7" t="s">
        <v>422</v>
      </c>
      <c r="I69" s="8"/>
      <c r="J69" s="86">
        <v>41025</v>
      </c>
      <c r="K69" s="86">
        <v>41162</v>
      </c>
      <c r="L69" s="6" t="s">
        <v>423</v>
      </c>
      <c r="M69" s="9" t="s">
        <v>424</v>
      </c>
      <c r="N69" s="160">
        <v>9108.8140000000003</v>
      </c>
      <c r="O69" s="160">
        <v>9246.9817400000011</v>
      </c>
      <c r="P69" s="86">
        <v>41191</v>
      </c>
      <c r="Q69" s="86">
        <v>41645</v>
      </c>
      <c r="R69" s="86">
        <v>41527</v>
      </c>
      <c r="S69" s="86">
        <v>42034</v>
      </c>
      <c r="T69" s="10">
        <v>0.99</v>
      </c>
      <c r="U69" s="160"/>
      <c r="V69" s="9"/>
      <c r="W69" s="147"/>
    </row>
    <row r="70" spans="1:23" ht="18" hidden="1" thickTop="1" thickBot="1" x14ac:dyDescent="0.25">
      <c r="A70" s="144" t="s">
        <v>178</v>
      </c>
      <c r="B70" s="362">
        <v>2011</v>
      </c>
      <c r="C70" s="6" t="s">
        <v>81</v>
      </c>
      <c r="D70" s="6" t="s">
        <v>132</v>
      </c>
      <c r="E70" s="6" t="s">
        <v>15</v>
      </c>
      <c r="F70" s="6" t="s">
        <v>128</v>
      </c>
      <c r="G70" s="6" t="s">
        <v>425</v>
      </c>
      <c r="H70" s="7" t="s">
        <v>426</v>
      </c>
      <c r="I70" s="8"/>
      <c r="J70" s="86">
        <v>41066</v>
      </c>
      <c r="K70" s="86">
        <v>41179</v>
      </c>
      <c r="L70" s="6" t="s">
        <v>427</v>
      </c>
      <c r="M70" s="9" t="s">
        <v>428</v>
      </c>
      <c r="N70" s="160">
        <v>24995.5</v>
      </c>
      <c r="O70" s="160">
        <v>25002.256000000001</v>
      </c>
      <c r="P70" s="86">
        <v>41289</v>
      </c>
      <c r="Q70" s="86"/>
      <c r="R70" s="86">
        <v>41802</v>
      </c>
      <c r="S70" s="86">
        <v>42124</v>
      </c>
      <c r="T70" s="10">
        <v>0.65</v>
      </c>
      <c r="U70" s="160"/>
      <c r="V70" s="9"/>
      <c r="W70" s="147"/>
    </row>
    <row r="71" spans="1:23" ht="17" hidden="1" thickTop="1" thickBot="1" x14ac:dyDescent="0.25">
      <c r="A71" s="144" t="s">
        <v>178</v>
      </c>
      <c r="B71" s="514">
        <v>2011</v>
      </c>
      <c r="C71" s="516" t="s">
        <v>81</v>
      </c>
      <c r="D71" s="516" t="s">
        <v>132</v>
      </c>
      <c r="E71" s="516" t="s">
        <v>16</v>
      </c>
      <c r="F71" s="516" t="s">
        <v>128</v>
      </c>
      <c r="G71" s="516" t="s">
        <v>429</v>
      </c>
      <c r="H71" s="518" t="s">
        <v>430</v>
      </c>
      <c r="I71" s="520" t="s">
        <v>171</v>
      </c>
      <c r="J71" s="95">
        <v>40486</v>
      </c>
      <c r="K71" s="95">
        <v>40697</v>
      </c>
      <c r="L71" s="96" t="s">
        <v>431</v>
      </c>
      <c r="M71" s="97" t="s">
        <v>432</v>
      </c>
      <c r="N71" s="150">
        <v>141231.04490000001</v>
      </c>
      <c r="O71" s="150">
        <v>146030.72248</v>
      </c>
      <c r="P71" s="95">
        <v>40730</v>
      </c>
      <c r="Q71" s="95">
        <v>41701</v>
      </c>
      <c r="R71" s="95">
        <v>42340</v>
      </c>
      <c r="S71" s="95">
        <v>42340</v>
      </c>
      <c r="T71" s="104">
        <v>0.98</v>
      </c>
      <c r="U71" s="150"/>
      <c r="V71" s="522"/>
      <c r="W71" s="145"/>
    </row>
    <row r="72" spans="1:23" ht="18" hidden="1" thickTop="1" thickBot="1" x14ac:dyDescent="0.25">
      <c r="A72" s="144" t="s">
        <v>178</v>
      </c>
      <c r="B72" s="515" t="s">
        <v>171</v>
      </c>
      <c r="C72" s="517" t="s">
        <v>171</v>
      </c>
      <c r="D72" s="517" t="s">
        <v>171</v>
      </c>
      <c r="E72" s="517" t="s">
        <v>171</v>
      </c>
      <c r="F72" s="517" t="s">
        <v>171</v>
      </c>
      <c r="G72" s="517" t="s">
        <v>171</v>
      </c>
      <c r="H72" s="519" t="s">
        <v>171</v>
      </c>
      <c r="I72" s="521"/>
      <c r="J72" s="99">
        <v>41544</v>
      </c>
      <c r="K72" s="99">
        <v>41673</v>
      </c>
      <c r="L72" s="100" t="s">
        <v>433</v>
      </c>
      <c r="M72" s="101" t="s">
        <v>434</v>
      </c>
      <c r="N72" s="102">
        <v>99.768000000000001</v>
      </c>
      <c r="O72" s="102">
        <v>99.768000000000001</v>
      </c>
      <c r="P72" s="99">
        <v>41683</v>
      </c>
      <c r="Q72" s="99"/>
      <c r="R72" s="99">
        <v>41853</v>
      </c>
      <c r="S72" s="99">
        <v>42340</v>
      </c>
      <c r="T72" s="103"/>
      <c r="U72" s="102"/>
      <c r="V72" s="513" t="s">
        <v>171</v>
      </c>
      <c r="W72" s="146" t="s">
        <v>171</v>
      </c>
    </row>
    <row r="73" spans="1:23" ht="18" hidden="1" thickTop="1" thickBot="1" x14ac:dyDescent="0.25">
      <c r="A73" s="144" t="s">
        <v>178</v>
      </c>
      <c r="B73" s="362">
        <v>2011</v>
      </c>
      <c r="C73" s="6" t="s">
        <v>81</v>
      </c>
      <c r="D73" s="6" t="s">
        <v>132</v>
      </c>
      <c r="E73" s="6" t="s">
        <v>29</v>
      </c>
      <c r="F73" s="6" t="s">
        <v>128</v>
      </c>
      <c r="G73" s="6" t="s">
        <v>435</v>
      </c>
      <c r="H73" s="7" t="s">
        <v>436</v>
      </c>
      <c r="I73" s="8"/>
      <c r="J73" s="86">
        <v>40473</v>
      </c>
      <c r="K73" s="86">
        <v>40758</v>
      </c>
      <c r="L73" s="6" t="s">
        <v>437</v>
      </c>
      <c r="M73" s="9" t="s">
        <v>438</v>
      </c>
      <c r="N73" s="160">
        <v>14996</v>
      </c>
      <c r="O73" s="160">
        <v>16332.515820000001</v>
      </c>
      <c r="P73" s="86">
        <v>40758</v>
      </c>
      <c r="Q73" s="86">
        <v>41879</v>
      </c>
      <c r="R73" s="86">
        <v>41298</v>
      </c>
      <c r="S73" s="86">
        <v>42003</v>
      </c>
      <c r="T73" s="10">
        <v>0.99</v>
      </c>
      <c r="U73" s="160"/>
      <c r="V73" s="9"/>
      <c r="W73" s="147"/>
    </row>
    <row r="74" spans="1:23" ht="18" hidden="1" thickTop="1" thickBot="1" x14ac:dyDescent="0.25">
      <c r="A74" s="144" t="s">
        <v>178</v>
      </c>
      <c r="B74" s="362">
        <v>2011</v>
      </c>
      <c r="C74" s="6" t="s">
        <v>81</v>
      </c>
      <c r="D74" s="6" t="s">
        <v>132</v>
      </c>
      <c r="E74" s="6" t="s">
        <v>32</v>
      </c>
      <c r="F74" s="6" t="s">
        <v>128</v>
      </c>
      <c r="G74" s="6" t="s">
        <v>439</v>
      </c>
      <c r="H74" s="7" t="s">
        <v>440</v>
      </c>
      <c r="I74" s="8"/>
      <c r="J74" s="86">
        <v>40522</v>
      </c>
      <c r="K74" s="86">
        <v>40723</v>
      </c>
      <c r="L74" s="6" t="s">
        <v>441</v>
      </c>
      <c r="M74" s="9" t="s">
        <v>442</v>
      </c>
      <c r="N74" s="160">
        <v>7345.2250000000004</v>
      </c>
      <c r="O74" s="160">
        <v>7423.2250000000004</v>
      </c>
      <c r="P74" s="86">
        <v>41075</v>
      </c>
      <c r="Q74" s="86">
        <v>41912</v>
      </c>
      <c r="R74" s="86">
        <v>41443</v>
      </c>
      <c r="S74" s="86">
        <v>41968</v>
      </c>
      <c r="T74" s="10">
        <v>0.99</v>
      </c>
      <c r="U74" s="160"/>
      <c r="V74" s="9"/>
      <c r="W74" s="147"/>
    </row>
    <row r="75" spans="1:23" ht="18" hidden="1" thickTop="1" thickBot="1" x14ac:dyDescent="0.25">
      <c r="A75" s="144" t="s">
        <v>178</v>
      </c>
      <c r="B75" s="362">
        <v>2011</v>
      </c>
      <c r="C75" s="6" t="s">
        <v>81</v>
      </c>
      <c r="D75" s="6" t="s">
        <v>132</v>
      </c>
      <c r="E75" s="6" t="s">
        <v>35</v>
      </c>
      <c r="F75" s="6" t="s">
        <v>128</v>
      </c>
      <c r="G75" s="6" t="s">
        <v>443</v>
      </c>
      <c r="H75" s="7" t="s">
        <v>444</v>
      </c>
      <c r="I75" s="8"/>
      <c r="J75" s="86">
        <v>40563</v>
      </c>
      <c r="K75" s="86">
        <v>40697</v>
      </c>
      <c r="L75" s="6" t="s">
        <v>445</v>
      </c>
      <c r="M75" s="9" t="s">
        <v>446</v>
      </c>
      <c r="N75" s="160">
        <v>11649</v>
      </c>
      <c r="O75" s="160">
        <v>12333.8989</v>
      </c>
      <c r="P75" s="86">
        <v>40697</v>
      </c>
      <c r="Q75" s="86"/>
      <c r="R75" s="86">
        <v>41253</v>
      </c>
      <c r="S75" s="86">
        <v>41711</v>
      </c>
      <c r="T75" s="10">
        <v>0.95</v>
      </c>
      <c r="U75" s="160"/>
      <c r="V75" s="9"/>
      <c r="W75" s="147"/>
    </row>
    <row r="76" spans="1:23" ht="17" hidden="1" thickTop="1" thickBot="1" x14ac:dyDescent="0.25">
      <c r="A76" s="144" t="s">
        <v>178</v>
      </c>
      <c r="B76" s="514">
        <v>2011</v>
      </c>
      <c r="C76" s="516" t="s">
        <v>81</v>
      </c>
      <c r="D76" s="516" t="s">
        <v>132</v>
      </c>
      <c r="E76" s="516" t="s">
        <v>36</v>
      </c>
      <c r="F76" s="516" t="s">
        <v>128</v>
      </c>
      <c r="G76" s="516" t="s">
        <v>447</v>
      </c>
      <c r="H76" s="518" t="s">
        <v>448</v>
      </c>
      <c r="I76" s="520" t="s">
        <v>171</v>
      </c>
      <c r="J76" s="95">
        <v>40518</v>
      </c>
      <c r="K76" s="95">
        <v>40806</v>
      </c>
      <c r="L76" s="96" t="s">
        <v>449</v>
      </c>
      <c r="M76" s="97" t="s">
        <v>450</v>
      </c>
      <c r="N76" s="150">
        <v>45885.000999999997</v>
      </c>
      <c r="O76" s="121">
        <v>46354.64028</v>
      </c>
      <c r="P76" s="95">
        <v>40806</v>
      </c>
      <c r="Q76" s="95"/>
      <c r="R76" s="95">
        <v>41578</v>
      </c>
      <c r="S76" s="95">
        <v>42003</v>
      </c>
      <c r="T76" s="104">
        <v>0.98</v>
      </c>
      <c r="U76" s="121">
        <v>4894</v>
      </c>
      <c r="V76" s="522" t="s">
        <v>451</v>
      </c>
      <c r="W76" s="145"/>
    </row>
    <row r="77" spans="1:23" ht="18" hidden="1" thickTop="1" thickBot="1" x14ac:dyDescent="0.25">
      <c r="A77" s="144" t="s">
        <v>178</v>
      </c>
      <c r="B77" s="523"/>
      <c r="C77" s="524"/>
      <c r="D77" s="524"/>
      <c r="E77" s="524"/>
      <c r="F77" s="524"/>
      <c r="G77" s="524"/>
      <c r="H77" s="525"/>
      <c r="I77" s="526"/>
      <c r="J77" s="105">
        <v>40788</v>
      </c>
      <c r="K77" s="105">
        <v>40855</v>
      </c>
      <c r="L77" s="106" t="s">
        <v>452</v>
      </c>
      <c r="M77" s="107" t="s">
        <v>453</v>
      </c>
      <c r="N77" s="109">
        <v>95.463999999999999</v>
      </c>
      <c r="O77" s="109">
        <v>95.463999999999999</v>
      </c>
      <c r="P77" s="105">
        <v>40855</v>
      </c>
      <c r="Q77" s="105"/>
      <c r="R77" s="105">
        <v>40885</v>
      </c>
      <c r="S77" s="105">
        <v>42003</v>
      </c>
      <c r="T77" s="108"/>
      <c r="U77" s="109"/>
      <c r="V77" s="512"/>
      <c r="W77" s="148" t="s">
        <v>171</v>
      </c>
    </row>
    <row r="78" spans="1:23" ht="18" hidden="1" thickTop="1" thickBot="1" x14ac:dyDescent="0.25">
      <c r="A78" s="144" t="s">
        <v>178</v>
      </c>
      <c r="B78" s="523"/>
      <c r="C78" s="524"/>
      <c r="D78" s="524"/>
      <c r="E78" s="524"/>
      <c r="F78" s="524"/>
      <c r="G78" s="524"/>
      <c r="H78" s="525"/>
      <c r="I78" s="526"/>
      <c r="J78" s="105">
        <v>41038</v>
      </c>
      <c r="K78" s="105">
        <v>41058</v>
      </c>
      <c r="L78" s="106" t="s">
        <v>454</v>
      </c>
      <c r="M78" s="107" t="s">
        <v>455</v>
      </c>
      <c r="N78" s="109">
        <v>1.8888900000000002</v>
      </c>
      <c r="O78" s="109">
        <v>1.8888900000000002</v>
      </c>
      <c r="P78" s="105">
        <v>41058</v>
      </c>
      <c r="Q78" s="105"/>
      <c r="R78" s="105">
        <v>41069</v>
      </c>
      <c r="S78" s="105">
        <v>42003</v>
      </c>
      <c r="T78" s="108"/>
      <c r="U78" s="109"/>
      <c r="V78" s="512"/>
      <c r="W78" s="148" t="s">
        <v>171</v>
      </c>
    </row>
    <row r="79" spans="1:23" ht="18" hidden="1" thickTop="1" thickBot="1" x14ac:dyDescent="0.25">
      <c r="A79" s="144" t="s">
        <v>178</v>
      </c>
      <c r="B79" s="523"/>
      <c r="C79" s="524"/>
      <c r="D79" s="524"/>
      <c r="E79" s="524"/>
      <c r="F79" s="524"/>
      <c r="G79" s="524"/>
      <c r="H79" s="525"/>
      <c r="I79" s="526"/>
      <c r="J79" s="105">
        <v>41038</v>
      </c>
      <c r="K79" s="105">
        <v>41130</v>
      </c>
      <c r="L79" s="106" t="s">
        <v>252</v>
      </c>
      <c r="M79" s="107" t="s">
        <v>456</v>
      </c>
      <c r="N79" s="109">
        <v>6886.9209700000001</v>
      </c>
      <c r="O79" s="109">
        <v>7267.8430900000003</v>
      </c>
      <c r="P79" s="105">
        <v>41130</v>
      </c>
      <c r="Q79" s="105"/>
      <c r="R79" s="105">
        <v>41733</v>
      </c>
      <c r="S79" s="105">
        <v>42003</v>
      </c>
      <c r="T79" s="108"/>
      <c r="U79" s="109"/>
      <c r="V79" s="512"/>
      <c r="W79" s="148" t="s">
        <v>171</v>
      </c>
    </row>
    <row r="80" spans="1:23" ht="18" hidden="1" thickTop="1" thickBot="1" x14ac:dyDescent="0.25">
      <c r="A80" s="144" t="s">
        <v>178</v>
      </c>
      <c r="B80" s="523"/>
      <c r="C80" s="524"/>
      <c r="D80" s="524"/>
      <c r="E80" s="524"/>
      <c r="F80" s="524"/>
      <c r="G80" s="524"/>
      <c r="H80" s="525"/>
      <c r="I80" s="526"/>
      <c r="J80" s="105">
        <v>41158</v>
      </c>
      <c r="K80" s="105">
        <v>41201</v>
      </c>
      <c r="L80" s="106" t="s">
        <v>457</v>
      </c>
      <c r="M80" s="107" t="s">
        <v>242</v>
      </c>
      <c r="N80" s="109">
        <v>175.35837000000001</v>
      </c>
      <c r="O80" s="109">
        <v>175.35837000000001</v>
      </c>
      <c r="P80" s="105">
        <v>41201</v>
      </c>
      <c r="Q80" s="105"/>
      <c r="R80" s="105">
        <v>41426</v>
      </c>
      <c r="S80" s="105">
        <v>42003</v>
      </c>
      <c r="T80" s="108"/>
      <c r="U80" s="109"/>
      <c r="V80" s="512"/>
      <c r="W80" s="148" t="s">
        <v>171</v>
      </c>
    </row>
    <row r="81" spans="1:23" ht="18" hidden="1" thickTop="1" thickBot="1" x14ac:dyDescent="0.25">
      <c r="A81" s="144" t="s">
        <v>178</v>
      </c>
      <c r="B81" s="523"/>
      <c r="C81" s="524"/>
      <c r="D81" s="524"/>
      <c r="E81" s="524"/>
      <c r="F81" s="524"/>
      <c r="G81" s="524"/>
      <c r="H81" s="525"/>
      <c r="I81" s="526"/>
      <c r="J81" s="105">
        <v>41351</v>
      </c>
      <c r="K81" s="105">
        <v>41428</v>
      </c>
      <c r="L81" s="106" t="s">
        <v>458</v>
      </c>
      <c r="M81" s="107" t="s">
        <v>459</v>
      </c>
      <c r="N81" s="109">
        <v>91.85</v>
      </c>
      <c r="O81" s="109">
        <v>91.85</v>
      </c>
      <c r="P81" s="105">
        <v>41428</v>
      </c>
      <c r="Q81" s="105"/>
      <c r="R81" s="105">
        <v>41584</v>
      </c>
      <c r="S81" s="105">
        <v>42003</v>
      </c>
      <c r="T81" s="108"/>
      <c r="U81" s="109"/>
      <c r="V81" s="512"/>
      <c r="W81" s="148" t="s">
        <v>171</v>
      </c>
    </row>
    <row r="82" spans="1:23" ht="18" hidden="1" thickTop="1" thickBot="1" x14ac:dyDescent="0.25">
      <c r="A82" s="144" t="s">
        <v>178</v>
      </c>
      <c r="B82" s="523"/>
      <c r="C82" s="524"/>
      <c r="D82" s="524"/>
      <c r="E82" s="524"/>
      <c r="F82" s="524"/>
      <c r="G82" s="524"/>
      <c r="H82" s="525"/>
      <c r="I82" s="526"/>
      <c r="J82" s="105">
        <v>40954</v>
      </c>
      <c r="K82" s="105">
        <v>41815</v>
      </c>
      <c r="L82" s="106" t="s">
        <v>243</v>
      </c>
      <c r="M82" s="107" t="s">
        <v>460</v>
      </c>
      <c r="N82" s="109">
        <v>97.895399999999995</v>
      </c>
      <c r="O82" s="109">
        <v>97.895399999999995</v>
      </c>
      <c r="P82" s="105">
        <v>41815</v>
      </c>
      <c r="Q82" s="105"/>
      <c r="R82" s="105">
        <v>42035</v>
      </c>
      <c r="S82" s="105">
        <v>42003</v>
      </c>
      <c r="T82" s="108"/>
      <c r="U82" s="109"/>
      <c r="V82" s="512"/>
      <c r="W82" s="148" t="s">
        <v>171</v>
      </c>
    </row>
    <row r="83" spans="1:23" ht="18" hidden="1" thickTop="1" thickBot="1" x14ac:dyDescent="0.25">
      <c r="A83" s="144" t="s">
        <v>178</v>
      </c>
      <c r="B83" s="523"/>
      <c r="C83" s="524"/>
      <c r="D83" s="524"/>
      <c r="E83" s="524"/>
      <c r="F83" s="524"/>
      <c r="G83" s="524"/>
      <c r="H83" s="525"/>
      <c r="I83" s="526"/>
      <c r="J83" s="105">
        <v>41865</v>
      </c>
      <c r="K83" s="105">
        <v>41922</v>
      </c>
      <c r="L83" s="106" t="s">
        <v>461</v>
      </c>
      <c r="M83" s="107" t="s">
        <v>462</v>
      </c>
      <c r="N83" s="109">
        <v>1792.4280000000001</v>
      </c>
      <c r="O83" s="109">
        <v>1792.4280000000001</v>
      </c>
      <c r="P83" s="105">
        <v>41922</v>
      </c>
      <c r="Q83" s="105"/>
      <c r="R83" s="105">
        <v>42252</v>
      </c>
      <c r="S83" s="105">
        <v>42003</v>
      </c>
      <c r="T83" s="108"/>
      <c r="U83" s="109"/>
      <c r="V83" s="512"/>
      <c r="W83" s="148" t="s">
        <v>171</v>
      </c>
    </row>
    <row r="84" spans="1:23" ht="18" hidden="1" thickTop="1" thickBot="1" x14ac:dyDescent="0.25">
      <c r="A84" s="144" t="s">
        <v>178</v>
      </c>
      <c r="B84" s="515"/>
      <c r="C84" s="517"/>
      <c r="D84" s="517"/>
      <c r="E84" s="517"/>
      <c r="F84" s="517"/>
      <c r="G84" s="517"/>
      <c r="H84" s="519"/>
      <c r="I84" s="521"/>
      <c r="J84" s="99">
        <v>40518</v>
      </c>
      <c r="K84" s="99">
        <v>41953</v>
      </c>
      <c r="L84" s="100" t="s">
        <v>463</v>
      </c>
      <c r="M84" s="101" t="s">
        <v>464</v>
      </c>
      <c r="N84" s="102">
        <v>177.10845999999998</v>
      </c>
      <c r="O84" s="102">
        <v>177.10845999999998</v>
      </c>
      <c r="P84" s="99"/>
      <c r="Q84" s="99"/>
      <c r="R84" s="99">
        <v>41953</v>
      </c>
      <c r="S84" s="99">
        <v>42003</v>
      </c>
      <c r="T84" s="103"/>
      <c r="U84" s="102"/>
      <c r="V84" s="513"/>
      <c r="W84" s="146" t="s">
        <v>171</v>
      </c>
    </row>
    <row r="85" spans="1:23" ht="17" hidden="1" thickTop="1" thickBot="1" x14ac:dyDescent="0.25">
      <c r="A85" s="144" t="s">
        <v>178</v>
      </c>
      <c r="B85" s="514">
        <v>2011</v>
      </c>
      <c r="C85" s="516" t="s">
        <v>81</v>
      </c>
      <c r="D85" s="516" t="s">
        <v>132</v>
      </c>
      <c r="E85" s="516" t="s">
        <v>36</v>
      </c>
      <c r="F85" s="516" t="s">
        <v>128</v>
      </c>
      <c r="G85" s="516" t="s">
        <v>465</v>
      </c>
      <c r="H85" s="518" t="s">
        <v>466</v>
      </c>
      <c r="I85" s="520" t="s">
        <v>171</v>
      </c>
      <c r="J85" s="95">
        <v>40599</v>
      </c>
      <c r="K85" s="95">
        <v>40724</v>
      </c>
      <c r="L85" s="96" t="s">
        <v>452</v>
      </c>
      <c r="M85" s="97" t="s">
        <v>453</v>
      </c>
      <c r="N85" s="150">
        <v>25985.13796</v>
      </c>
      <c r="O85" s="121">
        <v>27504.857390000001</v>
      </c>
      <c r="P85" s="95">
        <v>40791</v>
      </c>
      <c r="Q85" s="95"/>
      <c r="R85" s="95">
        <v>41384</v>
      </c>
      <c r="S85" s="95">
        <v>42019</v>
      </c>
      <c r="T85" s="104">
        <v>0.97</v>
      </c>
      <c r="U85" s="121"/>
      <c r="V85" s="522" t="s">
        <v>171</v>
      </c>
      <c r="W85" s="145"/>
    </row>
    <row r="86" spans="1:23" ht="18" hidden="1" thickTop="1" thickBot="1" x14ac:dyDescent="0.25">
      <c r="A86" s="144" t="s">
        <v>178</v>
      </c>
      <c r="B86" s="523"/>
      <c r="C86" s="524"/>
      <c r="D86" s="524"/>
      <c r="E86" s="524"/>
      <c r="F86" s="524"/>
      <c r="G86" s="524"/>
      <c r="H86" s="525"/>
      <c r="I86" s="526"/>
      <c r="J86" s="105">
        <v>40609</v>
      </c>
      <c r="K86" s="105">
        <v>40732</v>
      </c>
      <c r="L86" s="106" t="s">
        <v>467</v>
      </c>
      <c r="M86" s="107" t="s">
        <v>468</v>
      </c>
      <c r="N86" s="109">
        <v>25985.13796</v>
      </c>
      <c r="O86" s="109">
        <v>25985.13796</v>
      </c>
      <c r="P86" s="105"/>
      <c r="Q86" s="105"/>
      <c r="R86" s="105">
        <v>41452</v>
      </c>
      <c r="S86" s="105">
        <v>42019</v>
      </c>
      <c r="T86" s="108"/>
      <c r="U86" s="109"/>
      <c r="V86" s="512"/>
      <c r="W86" s="148" t="s">
        <v>171</v>
      </c>
    </row>
    <row r="87" spans="1:23" ht="18" hidden="1" thickTop="1" thickBot="1" x14ac:dyDescent="0.25">
      <c r="A87" s="144" t="s">
        <v>178</v>
      </c>
      <c r="B87" s="523"/>
      <c r="C87" s="524"/>
      <c r="D87" s="524"/>
      <c r="E87" s="524"/>
      <c r="F87" s="524"/>
      <c r="G87" s="524"/>
      <c r="H87" s="525"/>
      <c r="I87" s="526"/>
      <c r="J87" s="105">
        <v>40609</v>
      </c>
      <c r="K87" s="105">
        <v>41213</v>
      </c>
      <c r="L87" s="106" t="s">
        <v>469</v>
      </c>
      <c r="M87" s="107" t="s">
        <v>470</v>
      </c>
      <c r="N87" s="109">
        <v>0</v>
      </c>
      <c r="O87" s="109">
        <v>0</v>
      </c>
      <c r="P87" s="105"/>
      <c r="Q87" s="105"/>
      <c r="R87" s="105">
        <v>41213</v>
      </c>
      <c r="S87" s="105">
        <v>42019</v>
      </c>
      <c r="T87" s="108"/>
      <c r="U87" s="109"/>
      <c r="V87" s="512"/>
      <c r="W87" s="148" t="s">
        <v>171</v>
      </c>
    </row>
    <row r="88" spans="1:23" ht="18" hidden="1" thickTop="1" thickBot="1" x14ac:dyDescent="0.25">
      <c r="A88" s="144" t="s">
        <v>178</v>
      </c>
      <c r="B88" s="523"/>
      <c r="C88" s="524"/>
      <c r="D88" s="524"/>
      <c r="E88" s="524"/>
      <c r="F88" s="524"/>
      <c r="G88" s="524"/>
      <c r="H88" s="525"/>
      <c r="I88" s="526"/>
      <c r="J88" s="105">
        <v>41255</v>
      </c>
      <c r="K88" s="105">
        <v>41428</v>
      </c>
      <c r="L88" s="106" t="s">
        <v>252</v>
      </c>
      <c r="M88" s="107" t="s">
        <v>459</v>
      </c>
      <c r="N88" s="109">
        <v>334.24400000000003</v>
      </c>
      <c r="O88" s="109">
        <v>152.92699999999999</v>
      </c>
      <c r="P88" s="105">
        <v>41428</v>
      </c>
      <c r="Q88" s="105"/>
      <c r="R88" s="105">
        <v>41657</v>
      </c>
      <c r="S88" s="105">
        <v>42019</v>
      </c>
      <c r="T88" s="108"/>
      <c r="U88" s="109"/>
      <c r="V88" s="512"/>
      <c r="W88" s="148" t="s">
        <v>171</v>
      </c>
    </row>
    <row r="89" spans="1:23" ht="18" hidden="1" thickTop="1" thickBot="1" x14ac:dyDescent="0.25">
      <c r="A89" s="144" t="s">
        <v>178</v>
      </c>
      <c r="B89" s="515"/>
      <c r="C89" s="517"/>
      <c r="D89" s="517"/>
      <c r="E89" s="517"/>
      <c r="F89" s="517"/>
      <c r="G89" s="517"/>
      <c r="H89" s="519"/>
      <c r="I89" s="521"/>
      <c r="J89" s="99">
        <v>40954</v>
      </c>
      <c r="K89" s="99">
        <v>41655</v>
      </c>
      <c r="L89" s="100" t="s">
        <v>471</v>
      </c>
      <c r="M89" s="101" t="s">
        <v>244</v>
      </c>
      <c r="N89" s="102">
        <v>97.895399999999995</v>
      </c>
      <c r="O89" s="102">
        <v>202.00824</v>
      </c>
      <c r="P89" s="99">
        <v>41655</v>
      </c>
      <c r="Q89" s="99"/>
      <c r="R89" s="99">
        <v>42035</v>
      </c>
      <c r="S89" s="99">
        <v>42019</v>
      </c>
      <c r="T89" s="103"/>
      <c r="U89" s="102"/>
      <c r="V89" s="513"/>
      <c r="W89" s="146" t="s">
        <v>171</v>
      </c>
    </row>
    <row r="90" spans="1:23" ht="17" hidden="1" thickTop="1" thickBot="1" x14ac:dyDescent="0.25">
      <c r="A90" s="144" t="s">
        <v>178</v>
      </c>
      <c r="B90" s="523">
        <v>2011</v>
      </c>
      <c r="C90" s="524" t="s">
        <v>81</v>
      </c>
      <c r="D90" s="524" t="s">
        <v>132</v>
      </c>
      <c r="E90" s="524" t="s">
        <v>36</v>
      </c>
      <c r="F90" s="524" t="s">
        <v>128</v>
      </c>
      <c r="G90" s="524" t="s">
        <v>472</v>
      </c>
      <c r="H90" s="525" t="s">
        <v>473</v>
      </c>
      <c r="I90" s="526" t="s">
        <v>171</v>
      </c>
      <c r="J90" s="110">
        <v>40672</v>
      </c>
      <c r="K90" s="110">
        <v>40809</v>
      </c>
      <c r="L90" s="111" t="s">
        <v>474</v>
      </c>
      <c r="M90" s="112" t="s">
        <v>475</v>
      </c>
      <c r="N90" s="150">
        <v>21500.478999999999</v>
      </c>
      <c r="O90" s="121">
        <v>21500.478999999999</v>
      </c>
      <c r="P90" s="110"/>
      <c r="Q90" s="110"/>
      <c r="R90" s="110">
        <v>41539</v>
      </c>
      <c r="S90" s="110">
        <v>42001</v>
      </c>
      <c r="T90" s="113">
        <v>0.97</v>
      </c>
      <c r="U90" s="121"/>
      <c r="V90" s="512" t="s">
        <v>171</v>
      </c>
      <c r="W90" s="149"/>
    </row>
    <row r="91" spans="1:23" ht="18" hidden="1" thickTop="1" thickBot="1" x14ac:dyDescent="0.25">
      <c r="A91" s="144" t="s">
        <v>178</v>
      </c>
      <c r="B91" s="523"/>
      <c r="C91" s="524"/>
      <c r="D91" s="524"/>
      <c r="E91" s="524"/>
      <c r="F91" s="524"/>
      <c r="G91" s="524"/>
      <c r="H91" s="525"/>
      <c r="I91" s="526"/>
      <c r="J91" s="105">
        <v>40672</v>
      </c>
      <c r="K91" s="105">
        <v>40809</v>
      </c>
      <c r="L91" s="106" t="s">
        <v>474</v>
      </c>
      <c r="M91" s="107" t="s">
        <v>476</v>
      </c>
      <c r="N91" s="109">
        <v>21500.478999999999</v>
      </c>
      <c r="O91" s="109">
        <v>21664.63004</v>
      </c>
      <c r="P91" s="105">
        <v>41171</v>
      </c>
      <c r="Q91" s="105"/>
      <c r="R91" s="105">
        <v>41539</v>
      </c>
      <c r="S91" s="105">
        <v>42001</v>
      </c>
      <c r="T91" s="108"/>
      <c r="U91" s="109"/>
      <c r="V91" s="512"/>
      <c r="W91" s="148" t="s">
        <v>171</v>
      </c>
    </row>
    <row r="92" spans="1:23" ht="18" hidden="1" thickTop="1" thickBot="1" x14ac:dyDescent="0.25">
      <c r="A92" s="144" t="s">
        <v>178</v>
      </c>
      <c r="B92" s="523"/>
      <c r="C92" s="524"/>
      <c r="D92" s="524"/>
      <c r="E92" s="524"/>
      <c r="F92" s="524"/>
      <c r="G92" s="524"/>
      <c r="H92" s="525"/>
      <c r="I92" s="526"/>
      <c r="J92" s="105">
        <v>40672</v>
      </c>
      <c r="K92" s="105">
        <v>41760</v>
      </c>
      <c r="L92" s="106" t="s">
        <v>477</v>
      </c>
      <c r="M92" s="107" t="s">
        <v>478</v>
      </c>
      <c r="N92" s="109">
        <v>50.8</v>
      </c>
      <c r="O92" s="109">
        <v>50.8</v>
      </c>
      <c r="P92" s="105"/>
      <c r="Q92" s="105"/>
      <c r="R92" s="105">
        <v>41790</v>
      </c>
      <c r="S92" s="105">
        <v>42001</v>
      </c>
      <c r="T92" s="108"/>
      <c r="U92" s="109"/>
      <c r="V92" s="512"/>
      <c r="W92" s="148" t="s">
        <v>171</v>
      </c>
    </row>
    <row r="93" spans="1:23" ht="18" hidden="1" thickTop="1" thickBot="1" x14ac:dyDescent="0.25">
      <c r="A93" s="144" t="s">
        <v>178</v>
      </c>
      <c r="B93" s="515"/>
      <c r="C93" s="517"/>
      <c r="D93" s="517"/>
      <c r="E93" s="517"/>
      <c r="F93" s="517"/>
      <c r="G93" s="517"/>
      <c r="H93" s="519"/>
      <c r="I93" s="521"/>
      <c r="J93" s="99">
        <v>41865</v>
      </c>
      <c r="K93" s="99">
        <v>41953</v>
      </c>
      <c r="L93" s="100" t="s">
        <v>461</v>
      </c>
      <c r="M93" s="101" t="s">
        <v>462</v>
      </c>
      <c r="N93" s="102">
        <v>498.71100000000001</v>
      </c>
      <c r="O93" s="102">
        <v>498.71100000000001</v>
      </c>
      <c r="P93" s="99">
        <v>41983</v>
      </c>
      <c r="Q93" s="99"/>
      <c r="R93" s="99">
        <v>42045</v>
      </c>
      <c r="S93" s="99">
        <v>42001</v>
      </c>
      <c r="T93" s="103"/>
      <c r="U93" s="102"/>
      <c r="V93" s="513"/>
      <c r="W93" s="146" t="s">
        <v>171</v>
      </c>
    </row>
    <row r="94" spans="1:23" ht="18" hidden="1" thickTop="1" thickBot="1" x14ac:dyDescent="0.25">
      <c r="A94" s="144" t="s">
        <v>178</v>
      </c>
      <c r="B94" s="514">
        <v>2011</v>
      </c>
      <c r="C94" s="516" t="s">
        <v>81</v>
      </c>
      <c r="D94" s="516" t="s">
        <v>132</v>
      </c>
      <c r="E94" s="516"/>
      <c r="F94" s="516" t="s">
        <v>109</v>
      </c>
      <c r="G94" s="516" t="s">
        <v>479</v>
      </c>
      <c r="H94" s="518" t="s">
        <v>480</v>
      </c>
      <c r="I94" s="520"/>
      <c r="J94" s="95">
        <v>41039</v>
      </c>
      <c r="K94" s="95">
        <v>40788</v>
      </c>
      <c r="L94" s="96" t="s">
        <v>481</v>
      </c>
      <c r="M94" s="97" t="s">
        <v>482</v>
      </c>
      <c r="N94" s="150">
        <v>2671</v>
      </c>
      <c r="O94" s="150">
        <v>2783.6636600000002</v>
      </c>
      <c r="P94" s="95">
        <v>41226</v>
      </c>
      <c r="Q94" s="95"/>
      <c r="R94" s="95">
        <v>41268</v>
      </c>
      <c r="S94" s="95">
        <v>42247</v>
      </c>
      <c r="T94" s="104">
        <v>0.96</v>
      </c>
      <c r="U94" s="150">
        <v>155</v>
      </c>
      <c r="V94" s="522" t="s">
        <v>451</v>
      </c>
      <c r="W94" s="145" t="s">
        <v>483</v>
      </c>
    </row>
    <row r="95" spans="1:23" ht="18" hidden="1" thickTop="1" thickBot="1" x14ac:dyDescent="0.25">
      <c r="A95" s="144" t="s">
        <v>178</v>
      </c>
      <c r="B95" s="515" t="s">
        <v>171</v>
      </c>
      <c r="C95" s="517" t="s">
        <v>171</v>
      </c>
      <c r="D95" s="517" t="s">
        <v>171</v>
      </c>
      <c r="E95" s="517" t="s">
        <v>171</v>
      </c>
      <c r="F95" s="517" t="s">
        <v>171</v>
      </c>
      <c r="G95" s="517" t="s">
        <v>171</v>
      </c>
      <c r="H95" s="519" t="s">
        <v>171</v>
      </c>
      <c r="I95" s="521" t="s">
        <v>171</v>
      </c>
      <c r="J95" s="99">
        <v>41039</v>
      </c>
      <c r="K95" s="99">
        <v>41178</v>
      </c>
      <c r="L95" s="100" t="s">
        <v>484</v>
      </c>
      <c r="M95" s="101" t="s">
        <v>485</v>
      </c>
      <c r="N95" s="102">
        <v>-530.298</v>
      </c>
      <c r="O95" s="102">
        <v>-530.298</v>
      </c>
      <c r="P95" s="99">
        <v>41226</v>
      </c>
      <c r="Q95" s="99"/>
      <c r="R95" s="99">
        <v>41378</v>
      </c>
      <c r="S95" s="99">
        <v>42247</v>
      </c>
      <c r="T95" s="103"/>
      <c r="U95" s="102"/>
      <c r="V95" s="513" t="s">
        <v>171</v>
      </c>
      <c r="W95" s="146" t="s">
        <v>171</v>
      </c>
    </row>
    <row r="96" spans="1:23" ht="18" hidden="1" thickTop="1" thickBot="1" x14ac:dyDescent="0.25">
      <c r="A96" s="144" t="s">
        <v>178</v>
      </c>
      <c r="B96" s="514">
        <v>2011</v>
      </c>
      <c r="C96" s="516" t="s">
        <v>81</v>
      </c>
      <c r="D96" s="516" t="s">
        <v>132</v>
      </c>
      <c r="E96" s="516"/>
      <c r="F96" s="516" t="s">
        <v>109</v>
      </c>
      <c r="G96" s="516" t="s">
        <v>486</v>
      </c>
      <c r="H96" s="518" t="s">
        <v>487</v>
      </c>
      <c r="I96" s="520" t="s">
        <v>171</v>
      </c>
      <c r="J96" s="95">
        <v>41498</v>
      </c>
      <c r="K96" s="95">
        <v>40788</v>
      </c>
      <c r="L96" s="96" t="s">
        <v>488</v>
      </c>
      <c r="M96" s="97" t="s">
        <v>489</v>
      </c>
      <c r="N96" s="150">
        <v>7112.8996200000001</v>
      </c>
      <c r="O96" s="150">
        <v>7280.7878899999996</v>
      </c>
      <c r="P96" s="95">
        <v>41645</v>
      </c>
      <c r="Q96" s="95"/>
      <c r="R96" s="95">
        <v>40788</v>
      </c>
      <c r="S96" s="95">
        <v>42033</v>
      </c>
      <c r="T96" s="104">
        <v>0.83</v>
      </c>
      <c r="U96" s="150"/>
      <c r="V96" s="522" t="s">
        <v>171</v>
      </c>
      <c r="W96" s="145" t="s">
        <v>483</v>
      </c>
    </row>
    <row r="97" spans="1:23" ht="18" hidden="1" thickTop="1" thickBot="1" x14ac:dyDescent="0.25">
      <c r="A97" s="144" t="s">
        <v>178</v>
      </c>
      <c r="B97" s="515" t="s">
        <v>171</v>
      </c>
      <c r="C97" s="517" t="s">
        <v>171</v>
      </c>
      <c r="D97" s="517" t="s">
        <v>171</v>
      </c>
      <c r="E97" s="517" t="s">
        <v>171</v>
      </c>
      <c r="F97" s="517" t="s">
        <v>171</v>
      </c>
      <c r="G97" s="517" t="s">
        <v>171</v>
      </c>
      <c r="H97" s="519" t="s">
        <v>171</v>
      </c>
      <c r="I97" s="521"/>
      <c r="J97" s="99">
        <v>41498</v>
      </c>
      <c r="K97" s="99">
        <v>41591</v>
      </c>
      <c r="L97" s="100" t="s">
        <v>490</v>
      </c>
      <c r="M97" s="101" t="s">
        <v>491</v>
      </c>
      <c r="N97" s="102">
        <v>-949.30421999999999</v>
      </c>
      <c r="O97" s="102">
        <v>-949.30421999999999</v>
      </c>
      <c r="P97" s="99">
        <v>41645</v>
      </c>
      <c r="Q97" s="99"/>
      <c r="R97" s="99">
        <v>41935</v>
      </c>
      <c r="S97" s="99">
        <v>42033</v>
      </c>
      <c r="T97" s="103"/>
      <c r="U97" s="102"/>
      <c r="V97" s="513"/>
      <c r="W97" s="146" t="s">
        <v>171</v>
      </c>
    </row>
    <row r="98" spans="1:23" ht="18" hidden="1" thickTop="1" thickBot="1" x14ac:dyDescent="0.25">
      <c r="A98" s="144" t="s">
        <v>178</v>
      </c>
      <c r="B98" s="514">
        <v>2011</v>
      </c>
      <c r="C98" s="516" t="s">
        <v>81</v>
      </c>
      <c r="D98" s="516" t="s">
        <v>132</v>
      </c>
      <c r="E98" s="516" t="s">
        <v>171</v>
      </c>
      <c r="F98" s="516" t="s">
        <v>109</v>
      </c>
      <c r="G98" s="516" t="s">
        <v>492</v>
      </c>
      <c r="H98" s="518" t="s">
        <v>493</v>
      </c>
      <c r="I98" s="520" t="s">
        <v>171</v>
      </c>
      <c r="J98" s="95">
        <v>41516</v>
      </c>
      <c r="K98" s="95">
        <v>40802</v>
      </c>
      <c r="L98" s="96" t="s">
        <v>488</v>
      </c>
      <c r="M98" s="97" t="s">
        <v>494</v>
      </c>
      <c r="N98" s="150">
        <v>17945</v>
      </c>
      <c r="O98" s="150">
        <v>17945</v>
      </c>
      <c r="P98" s="95">
        <v>41806</v>
      </c>
      <c r="Q98" s="95"/>
      <c r="R98" s="95">
        <v>41522</v>
      </c>
      <c r="S98" s="95">
        <v>42320</v>
      </c>
      <c r="T98" s="104">
        <v>0.09</v>
      </c>
      <c r="U98" s="150"/>
      <c r="V98" s="522" t="s">
        <v>171</v>
      </c>
      <c r="W98" s="145" t="s">
        <v>483</v>
      </c>
    </row>
    <row r="99" spans="1:23" ht="18" hidden="1" thickTop="1" thickBot="1" x14ac:dyDescent="0.25">
      <c r="A99" s="144" t="s">
        <v>178</v>
      </c>
      <c r="B99" s="515"/>
      <c r="C99" s="517"/>
      <c r="D99" s="517"/>
      <c r="E99" s="517"/>
      <c r="F99" s="517"/>
      <c r="G99" s="517"/>
      <c r="H99" s="519"/>
      <c r="I99" s="521"/>
      <c r="J99" s="99">
        <v>41516</v>
      </c>
      <c r="K99" s="99">
        <v>41753</v>
      </c>
      <c r="L99" s="100" t="s">
        <v>495</v>
      </c>
      <c r="M99" s="101" t="s">
        <v>496</v>
      </c>
      <c r="N99" s="102">
        <v>-1693.1044099999999</v>
      </c>
      <c r="O99" s="102">
        <v>-1693.1044099999999</v>
      </c>
      <c r="P99" s="99">
        <v>41806</v>
      </c>
      <c r="Q99" s="99"/>
      <c r="R99" s="99">
        <v>42153</v>
      </c>
      <c r="S99" s="99">
        <v>42320</v>
      </c>
      <c r="T99" s="103"/>
      <c r="U99" s="102"/>
      <c r="V99" s="513"/>
      <c r="W99" s="146" t="s">
        <v>171</v>
      </c>
    </row>
    <row r="100" spans="1:23" ht="18" hidden="1" thickTop="1" thickBot="1" x14ac:dyDescent="0.25">
      <c r="A100" s="144" t="s">
        <v>178</v>
      </c>
      <c r="B100" s="362">
        <v>2011</v>
      </c>
      <c r="C100" s="6" t="s">
        <v>81</v>
      </c>
      <c r="D100" s="6" t="s">
        <v>132</v>
      </c>
      <c r="E100" s="6"/>
      <c r="F100" s="6" t="s">
        <v>115</v>
      </c>
      <c r="G100" s="6" t="s">
        <v>497</v>
      </c>
      <c r="H100" s="7" t="s">
        <v>498</v>
      </c>
      <c r="I100" s="8"/>
      <c r="J100" s="86">
        <v>40784</v>
      </c>
      <c r="K100" s="86">
        <v>40815</v>
      </c>
      <c r="L100" s="6" t="s">
        <v>499</v>
      </c>
      <c r="M100" s="9" t="s">
        <v>500</v>
      </c>
      <c r="N100" s="160">
        <v>7174.1697599999998</v>
      </c>
      <c r="O100" s="160">
        <v>7895.7036200000002</v>
      </c>
      <c r="P100" s="86">
        <v>40893</v>
      </c>
      <c r="Q100" s="86"/>
      <c r="R100" s="86">
        <v>41445</v>
      </c>
      <c r="S100" s="86">
        <v>41897</v>
      </c>
      <c r="T100" s="10">
        <v>0.65</v>
      </c>
      <c r="U100" s="160">
        <v>1453</v>
      </c>
      <c r="V100" s="9" t="s">
        <v>451</v>
      </c>
      <c r="W100" s="147"/>
    </row>
    <row r="101" spans="1:23" ht="18" hidden="1" thickTop="1" thickBot="1" x14ac:dyDescent="0.25">
      <c r="A101" s="144" t="s">
        <v>178</v>
      </c>
      <c r="B101" s="362">
        <v>2011</v>
      </c>
      <c r="C101" s="6" t="s">
        <v>81</v>
      </c>
      <c r="D101" s="6" t="s">
        <v>132</v>
      </c>
      <c r="E101" s="6"/>
      <c r="F101" s="6" t="s">
        <v>121</v>
      </c>
      <c r="G101" s="6" t="s">
        <v>501</v>
      </c>
      <c r="H101" s="7" t="s">
        <v>502</v>
      </c>
      <c r="I101" s="8"/>
      <c r="J101" s="86">
        <v>40794</v>
      </c>
      <c r="K101" s="86">
        <v>40994</v>
      </c>
      <c r="L101" s="6" t="s">
        <v>503</v>
      </c>
      <c r="M101" s="9" t="s">
        <v>504</v>
      </c>
      <c r="N101" s="160">
        <v>34177.235999999997</v>
      </c>
      <c r="O101" s="160">
        <v>34649.116000000002</v>
      </c>
      <c r="P101" s="86">
        <v>41179</v>
      </c>
      <c r="Q101" s="86"/>
      <c r="R101" s="86">
        <v>41774</v>
      </c>
      <c r="S101" s="86">
        <v>42277</v>
      </c>
      <c r="T101" s="10">
        <v>0.39</v>
      </c>
      <c r="U101" s="160"/>
      <c r="V101" s="9"/>
      <c r="W101" s="147"/>
    </row>
    <row r="102" spans="1:23" ht="18" hidden="1" thickTop="1" thickBot="1" x14ac:dyDescent="0.25">
      <c r="A102" s="144" t="s">
        <v>178</v>
      </c>
      <c r="B102" s="362">
        <v>2011</v>
      </c>
      <c r="C102" s="6" t="s">
        <v>81</v>
      </c>
      <c r="D102" s="6" t="s">
        <v>132</v>
      </c>
      <c r="E102" s="6"/>
      <c r="F102" s="6" t="s">
        <v>121</v>
      </c>
      <c r="G102" s="6" t="s">
        <v>505</v>
      </c>
      <c r="H102" s="7" t="s">
        <v>506</v>
      </c>
      <c r="I102" s="8"/>
      <c r="J102" s="86">
        <v>41302</v>
      </c>
      <c r="K102" s="86">
        <v>41446</v>
      </c>
      <c r="L102" s="6" t="s">
        <v>507</v>
      </c>
      <c r="M102" s="9" t="s">
        <v>508</v>
      </c>
      <c r="N102" s="160">
        <v>40848</v>
      </c>
      <c r="O102" s="160">
        <v>40848</v>
      </c>
      <c r="P102" s="86">
        <v>41493</v>
      </c>
      <c r="Q102" s="86"/>
      <c r="R102" s="86">
        <v>42246</v>
      </c>
      <c r="S102" s="86">
        <v>42263</v>
      </c>
      <c r="T102" s="10">
        <v>0.01</v>
      </c>
      <c r="U102" s="160"/>
      <c r="V102" s="9"/>
      <c r="W102" s="147"/>
    </row>
    <row r="103" spans="1:23" ht="18" hidden="1" thickTop="1" thickBot="1" x14ac:dyDescent="0.25">
      <c r="A103" s="144" t="s">
        <v>178</v>
      </c>
      <c r="B103" s="362">
        <v>2011</v>
      </c>
      <c r="C103" s="6" t="s">
        <v>81</v>
      </c>
      <c r="D103" s="6" t="s">
        <v>132</v>
      </c>
      <c r="E103" s="6"/>
      <c r="F103" s="6" t="s">
        <v>121</v>
      </c>
      <c r="G103" s="6" t="s">
        <v>509</v>
      </c>
      <c r="H103" s="7" t="s">
        <v>510</v>
      </c>
      <c r="I103" s="8"/>
      <c r="J103" s="86">
        <v>40877</v>
      </c>
      <c r="K103" s="86">
        <v>41031</v>
      </c>
      <c r="L103" s="6" t="s">
        <v>511</v>
      </c>
      <c r="M103" s="9" t="s">
        <v>269</v>
      </c>
      <c r="N103" s="160">
        <v>9912.5670900000005</v>
      </c>
      <c r="O103" s="160">
        <v>10408.19544</v>
      </c>
      <c r="P103" s="86">
        <v>41061</v>
      </c>
      <c r="Q103" s="86"/>
      <c r="R103" s="86">
        <v>41731</v>
      </c>
      <c r="S103" s="86">
        <v>42277</v>
      </c>
      <c r="T103" s="10">
        <v>0.56999999999999995</v>
      </c>
      <c r="U103" s="160"/>
      <c r="V103" s="9"/>
      <c r="W103" s="147"/>
    </row>
    <row r="104" spans="1:23" ht="17" hidden="1" thickTop="1" thickBot="1" x14ac:dyDescent="0.25">
      <c r="A104" s="144" t="s">
        <v>178</v>
      </c>
      <c r="B104" s="527">
        <v>2011</v>
      </c>
      <c r="C104" s="528" t="s">
        <v>81</v>
      </c>
      <c r="D104" s="528" t="s">
        <v>78</v>
      </c>
      <c r="E104" s="528" t="s">
        <v>171</v>
      </c>
      <c r="F104" s="528" t="s">
        <v>116</v>
      </c>
      <c r="G104" s="528" t="s">
        <v>512</v>
      </c>
      <c r="H104" s="529" t="s">
        <v>513</v>
      </c>
      <c r="I104" s="530" t="s">
        <v>171</v>
      </c>
      <c r="J104" s="105">
        <v>40672</v>
      </c>
      <c r="K104" s="105">
        <v>40963</v>
      </c>
      <c r="L104" s="106" t="s">
        <v>514</v>
      </c>
      <c r="M104" s="107" t="s">
        <v>515</v>
      </c>
      <c r="N104" s="150">
        <v>64621.7601</v>
      </c>
      <c r="O104" s="121">
        <v>65174.510719999998</v>
      </c>
      <c r="P104" s="105">
        <v>41206</v>
      </c>
      <c r="Q104" s="105"/>
      <c r="R104" s="105">
        <v>42243</v>
      </c>
      <c r="S104" s="105">
        <v>42316</v>
      </c>
      <c r="T104" s="108">
        <v>0.73</v>
      </c>
      <c r="U104" s="121"/>
      <c r="V104" s="511" t="s">
        <v>171</v>
      </c>
      <c r="W104" s="148"/>
    </row>
    <row r="105" spans="1:23" ht="18" hidden="1" thickTop="1" thickBot="1" x14ac:dyDescent="0.25">
      <c r="A105" s="144" t="s">
        <v>178</v>
      </c>
      <c r="B105" s="523"/>
      <c r="C105" s="524"/>
      <c r="D105" s="524"/>
      <c r="E105" s="524"/>
      <c r="F105" s="524"/>
      <c r="G105" s="524"/>
      <c r="H105" s="525"/>
      <c r="I105" s="526"/>
      <c r="J105" s="105">
        <v>40672</v>
      </c>
      <c r="K105" s="105">
        <v>40987</v>
      </c>
      <c r="L105" s="106" t="s">
        <v>516</v>
      </c>
      <c r="M105" s="107" t="s">
        <v>517</v>
      </c>
      <c r="N105" s="109">
        <v>1896.559</v>
      </c>
      <c r="O105" s="109">
        <v>1896.559</v>
      </c>
      <c r="P105" s="105"/>
      <c r="Q105" s="105"/>
      <c r="R105" s="105">
        <v>40987</v>
      </c>
      <c r="S105" s="105">
        <v>42316</v>
      </c>
      <c r="T105" s="108"/>
      <c r="U105" s="109"/>
      <c r="V105" s="512"/>
      <c r="W105" s="148" t="s">
        <v>171</v>
      </c>
    </row>
    <row r="106" spans="1:23" ht="18" hidden="1" thickTop="1" thickBot="1" x14ac:dyDescent="0.25">
      <c r="A106" s="144" t="s">
        <v>178</v>
      </c>
      <c r="B106" s="523"/>
      <c r="C106" s="524"/>
      <c r="D106" s="524"/>
      <c r="E106" s="524"/>
      <c r="F106" s="524"/>
      <c r="G106" s="524"/>
      <c r="H106" s="525"/>
      <c r="I106" s="526"/>
      <c r="J106" s="105">
        <v>40672</v>
      </c>
      <c r="K106" s="105">
        <v>41091</v>
      </c>
      <c r="L106" s="106" t="s">
        <v>518</v>
      </c>
      <c r="M106" s="107" t="s">
        <v>519</v>
      </c>
      <c r="N106" s="109">
        <v>50.18553</v>
      </c>
      <c r="O106" s="109">
        <v>50.18553</v>
      </c>
      <c r="P106" s="105">
        <v>41206</v>
      </c>
      <c r="Q106" s="105"/>
      <c r="R106" s="105">
        <v>41091</v>
      </c>
      <c r="S106" s="105">
        <v>42316</v>
      </c>
      <c r="T106" s="108"/>
      <c r="U106" s="109"/>
      <c r="V106" s="512"/>
      <c r="W106" s="148" t="s">
        <v>171</v>
      </c>
    </row>
    <row r="107" spans="1:23" ht="18" hidden="1" thickTop="1" thickBot="1" x14ac:dyDescent="0.25">
      <c r="A107" s="144" t="s">
        <v>178</v>
      </c>
      <c r="B107" s="523"/>
      <c r="C107" s="524"/>
      <c r="D107" s="524"/>
      <c r="E107" s="524"/>
      <c r="F107" s="524"/>
      <c r="G107" s="524"/>
      <c r="H107" s="525"/>
      <c r="I107" s="526"/>
      <c r="J107" s="105">
        <v>40672</v>
      </c>
      <c r="K107" s="105">
        <v>41121</v>
      </c>
      <c r="L107" s="106" t="s">
        <v>520</v>
      </c>
      <c r="M107" s="107" t="s">
        <v>521</v>
      </c>
      <c r="N107" s="109">
        <v>72.266919999999999</v>
      </c>
      <c r="O107" s="109">
        <v>72.266919999999999</v>
      </c>
      <c r="P107" s="105">
        <v>41206</v>
      </c>
      <c r="Q107" s="105"/>
      <c r="R107" s="105">
        <v>41121</v>
      </c>
      <c r="S107" s="105">
        <v>42316</v>
      </c>
      <c r="T107" s="108"/>
      <c r="U107" s="109"/>
      <c r="V107" s="512"/>
      <c r="W107" s="148" t="s">
        <v>171</v>
      </c>
    </row>
    <row r="108" spans="1:23" ht="18" hidden="1" thickTop="1" thickBot="1" x14ac:dyDescent="0.25">
      <c r="A108" s="144" t="s">
        <v>178</v>
      </c>
      <c r="B108" s="515"/>
      <c r="C108" s="517"/>
      <c r="D108" s="517"/>
      <c r="E108" s="517"/>
      <c r="F108" s="517"/>
      <c r="G108" s="517"/>
      <c r="H108" s="519"/>
      <c r="I108" s="521"/>
      <c r="J108" s="99">
        <v>40672</v>
      </c>
      <c r="K108" s="99">
        <v>41164</v>
      </c>
      <c r="L108" s="100" t="s">
        <v>522</v>
      </c>
      <c r="M108" s="101" t="s">
        <v>523</v>
      </c>
      <c r="N108" s="102">
        <v>319.41359999999997</v>
      </c>
      <c r="O108" s="102">
        <v>319.41359999999997</v>
      </c>
      <c r="P108" s="99">
        <v>41206</v>
      </c>
      <c r="Q108" s="99"/>
      <c r="R108" s="99">
        <v>41164</v>
      </c>
      <c r="S108" s="99">
        <v>42316</v>
      </c>
      <c r="T108" s="103"/>
      <c r="U108" s="102"/>
      <c r="V108" s="513"/>
      <c r="W108" s="146" t="s">
        <v>171</v>
      </c>
    </row>
    <row r="109" spans="1:23" ht="18" hidden="1" thickTop="1" thickBot="1" x14ac:dyDescent="0.25">
      <c r="A109" s="144" t="s">
        <v>178</v>
      </c>
      <c r="B109" s="362">
        <v>2011</v>
      </c>
      <c r="C109" s="6" t="s">
        <v>81</v>
      </c>
      <c r="D109" s="6" t="s">
        <v>79</v>
      </c>
      <c r="E109" s="6"/>
      <c r="F109" s="6" t="s">
        <v>109</v>
      </c>
      <c r="G109" s="6" t="s">
        <v>524</v>
      </c>
      <c r="H109" s="7" t="s">
        <v>525</v>
      </c>
      <c r="I109" s="8"/>
      <c r="J109" s="86">
        <v>41534</v>
      </c>
      <c r="K109" s="86">
        <v>41591</v>
      </c>
      <c r="L109" s="6" t="s">
        <v>526</v>
      </c>
      <c r="M109" s="9" t="s">
        <v>527</v>
      </c>
      <c r="N109" s="160">
        <v>1840.28883</v>
      </c>
      <c r="O109" s="160">
        <v>1840.28883</v>
      </c>
      <c r="P109" s="86">
        <v>41661</v>
      </c>
      <c r="Q109" s="86"/>
      <c r="R109" s="86">
        <v>41861</v>
      </c>
      <c r="S109" s="86">
        <v>42034</v>
      </c>
      <c r="T109" s="10">
        <v>0.21</v>
      </c>
      <c r="U109" s="160"/>
      <c r="V109" s="9"/>
      <c r="W109" s="147"/>
    </row>
    <row r="110" spans="1:23" ht="18" hidden="1" thickTop="1" thickBot="1" x14ac:dyDescent="0.25">
      <c r="A110" s="144" t="s">
        <v>178</v>
      </c>
      <c r="B110" s="362">
        <v>2011</v>
      </c>
      <c r="C110" s="6" t="s">
        <v>81</v>
      </c>
      <c r="D110" s="6" t="s">
        <v>79</v>
      </c>
      <c r="E110" s="6"/>
      <c r="F110" s="6" t="s">
        <v>109</v>
      </c>
      <c r="G110" s="6" t="s">
        <v>528</v>
      </c>
      <c r="H110" s="7" t="s">
        <v>529</v>
      </c>
      <c r="I110" s="8"/>
      <c r="J110" s="86">
        <v>41015</v>
      </c>
      <c r="K110" s="86">
        <v>41121</v>
      </c>
      <c r="L110" s="6" t="s">
        <v>530</v>
      </c>
      <c r="M110" s="9" t="s">
        <v>531</v>
      </c>
      <c r="N110" s="160">
        <v>1762.2</v>
      </c>
      <c r="O110" s="160">
        <v>1762.2</v>
      </c>
      <c r="P110" s="86">
        <v>41183</v>
      </c>
      <c r="Q110" s="86"/>
      <c r="R110" s="86">
        <v>41361</v>
      </c>
      <c r="S110" s="86">
        <v>41942</v>
      </c>
      <c r="T110" s="10">
        <v>0.9</v>
      </c>
      <c r="U110" s="160"/>
      <c r="V110" s="9"/>
      <c r="W110" s="147"/>
    </row>
    <row r="111" spans="1:23" ht="18" hidden="1" thickTop="1" thickBot="1" x14ac:dyDescent="0.25">
      <c r="A111" s="144" t="s">
        <v>178</v>
      </c>
      <c r="B111" s="362">
        <v>2011</v>
      </c>
      <c r="C111" s="6" t="s">
        <v>81</v>
      </c>
      <c r="D111" s="6" t="s">
        <v>79</v>
      </c>
      <c r="E111" s="6"/>
      <c r="F111" s="6" t="s">
        <v>121</v>
      </c>
      <c r="G111" s="6" t="s">
        <v>532</v>
      </c>
      <c r="H111" s="7" t="s">
        <v>533</v>
      </c>
      <c r="I111" s="8"/>
      <c r="J111" s="86">
        <v>41386</v>
      </c>
      <c r="K111" s="86">
        <v>41501</v>
      </c>
      <c r="L111" s="6" t="s">
        <v>534</v>
      </c>
      <c r="M111" s="9" t="s">
        <v>535</v>
      </c>
      <c r="N111" s="160">
        <v>1730.623</v>
      </c>
      <c r="O111" s="160">
        <v>1730.623</v>
      </c>
      <c r="P111" s="86">
        <v>41501</v>
      </c>
      <c r="Q111" s="86"/>
      <c r="R111" s="86">
        <v>41951</v>
      </c>
      <c r="S111" s="86">
        <v>42429</v>
      </c>
      <c r="T111" s="10">
        <v>0.42</v>
      </c>
      <c r="U111" s="160"/>
      <c r="V111" s="9"/>
      <c r="W111" s="147"/>
    </row>
    <row r="112" spans="1:23" ht="18" hidden="1" thickTop="1" thickBot="1" x14ac:dyDescent="0.25">
      <c r="A112" s="144" t="s">
        <v>178</v>
      </c>
      <c r="B112" s="362">
        <v>2011</v>
      </c>
      <c r="C112" s="6" t="s">
        <v>81</v>
      </c>
      <c r="D112" s="6" t="s">
        <v>79</v>
      </c>
      <c r="E112" s="6"/>
      <c r="F112" s="6" t="s">
        <v>121</v>
      </c>
      <c r="G112" s="6" t="s">
        <v>536</v>
      </c>
      <c r="H112" s="7" t="s">
        <v>537</v>
      </c>
      <c r="I112" s="8"/>
      <c r="J112" s="86">
        <v>41386</v>
      </c>
      <c r="K112" s="86">
        <v>41501</v>
      </c>
      <c r="L112" s="6" t="s">
        <v>534</v>
      </c>
      <c r="M112" s="9" t="s">
        <v>535</v>
      </c>
      <c r="N112" s="160">
        <v>1557.4380000000001</v>
      </c>
      <c r="O112" s="160">
        <v>1557.4380000000001</v>
      </c>
      <c r="P112" s="86">
        <v>41501</v>
      </c>
      <c r="Q112" s="86"/>
      <c r="R112" s="86">
        <v>41951</v>
      </c>
      <c r="S112" s="86">
        <v>42429</v>
      </c>
      <c r="T112" s="10">
        <v>0.42</v>
      </c>
      <c r="U112" s="160"/>
      <c r="V112" s="9"/>
      <c r="W112" s="147"/>
    </row>
    <row r="113" spans="1:23" ht="18" hidden="1" thickTop="1" thickBot="1" x14ac:dyDescent="0.25">
      <c r="A113" s="144" t="s">
        <v>178</v>
      </c>
      <c r="B113" s="362">
        <v>2011</v>
      </c>
      <c r="C113" s="6" t="s">
        <v>81</v>
      </c>
      <c r="D113" s="6" t="s">
        <v>79</v>
      </c>
      <c r="E113" s="6"/>
      <c r="F113" s="6" t="s">
        <v>121</v>
      </c>
      <c r="G113" s="6" t="s">
        <v>538</v>
      </c>
      <c r="H113" s="7" t="s">
        <v>539</v>
      </c>
      <c r="I113" s="8"/>
      <c r="J113" s="86">
        <v>41386</v>
      </c>
      <c r="K113" s="86">
        <v>41501</v>
      </c>
      <c r="L113" s="6" t="s">
        <v>534</v>
      </c>
      <c r="M113" s="9" t="s">
        <v>535</v>
      </c>
      <c r="N113" s="160">
        <v>1572.3989999999999</v>
      </c>
      <c r="O113" s="160">
        <v>1572.3989999999999</v>
      </c>
      <c r="P113" s="86">
        <v>41501</v>
      </c>
      <c r="Q113" s="86"/>
      <c r="R113" s="86">
        <v>41951</v>
      </c>
      <c r="S113" s="86">
        <v>42429</v>
      </c>
      <c r="T113" s="10">
        <v>0.42</v>
      </c>
      <c r="U113" s="160"/>
      <c r="V113" s="9"/>
      <c r="W113" s="147"/>
    </row>
    <row r="114" spans="1:23" ht="18" hidden="1" thickTop="1" thickBot="1" x14ac:dyDescent="0.25">
      <c r="A114" s="144" t="s">
        <v>178</v>
      </c>
      <c r="B114" s="362">
        <v>2011</v>
      </c>
      <c r="C114" s="6" t="s">
        <v>81</v>
      </c>
      <c r="D114" s="6" t="s">
        <v>79</v>
      </c>
      <c r="E114" s="6"/>
      <c r="F114" s="6" t="s">
        <v>121</v>
      </c>
      <c r="G114" s="6" t="s">
        <v>540</v>
      </c>
      <c r="H114" s="7" t="s">
        <v>541</v>
      </c>
      <c r="I114" s="8"/>
      <c r="J114" s="86">
        <v>41386</v>
      </c>
      <c r="K114" s="86">
        <v>41501</v>
      </c>
      <c r="L114" s="6" t="s">
        <v>534</v>
      </c>
      <c r="M114" s="9" t="s">
        <v>535</v>
      </c>
      <c r="N114" s="160">
        <v>1573.056</v>
      </c>
      <c r="O114" s="160">
        <v>1573.056</v>
      </c>
      <c r="P114" s="86">
        <v>41501</v>
      </c>
      <c r="Q114" s="86"/>
      <c r="R114" s="86">
        <v>41951</v>
      </c>
      <c r="S114" s="86">
        <v>42429</v>
      </c>
      <c r="T114" s="10">
        <v>0.42</v>
      </c>
      <c r="U114" s="160"/>
      <c r="V114" s="9"/>
      <c r="W114" s="147"/>
    </row>
    <row r="115" spans="1:23" ht="18" hidden="1" thickTop="1" thickBot="1" x14ac:dyDescent="0.25">
      <c r="A115" s="144" t="s">
        <v>178</v>
      </c>
      <c r="B115" s="362">
        <v>2011</v>
      </c>
      <c r="C115" s="6" t="s">
        <v>81</v>
      </c>
      <c r="D115" s="6" t="s">
        <v>79</v>
      </c>
      <c r="E115" s="6"/>
      <c r="F115" s="6" t="s">
        <v>121</v>
      </c>
      <c r="G115" s="6" t="s">
        <v>542</v>
      </c>
      <c r="H115" s="7" t="s">
        <v>543</v>
      </c>
      <c r="I115" s="8"/>
      <c r="J115" s="86">
        <v>41386</v>
      </c>
      <c r="K115" s="86">
        <v>41501</v>
      </c>
      <c r="L115" s="6" t="s">
        <v>534</v>
      </c>
      <c r="M115" s="9" t="s">
        <v>535</v>
      </c>
      <c r="N115" s="160">
        <v>615.61199999999997</v>
      </c>
      <c r="O115" s="160">
        <v>615.61199999999997</v>
      </c>
      <c r="P115" s="86">
        <v>41501</v>
      </c>
      <c r="Q115" s="86"/>
      <c r="R115" s="86">
        <v>41951</v>
      </c>
      <c r="S115" s="86">
        <v>42429</v>
      </c>
      <c r="T115" s="10">
        <v>0.42</v>
      </c>
      <c r="U115" s="160"/>
      <c r="V115" s="9"/>
      <c r="W115" s="147"/>
    </row>
    <row r="116" spans="1:23" ht="18" hidden="1" thickTop="1" thickBot="1" x14ac:dyDescent="0.25">
      <c r="A116" s="144" t="s">
        <v>178</v>
      </c>
      <c r="B116" s="362">
        <v>2011</v>
      </c>
      <c r="C116" s="6" t="s">
        <v>81</v>
      </c>
      <c r="D116" s="6" t="s">
        <v>79</v>
      </c>
      <c r="E116" s="6"/>
      <c r="F116" s="6" t="s">
        <v>121</v>
      </c>
      <c r="G116" s="6" t="s">
        <v>544</v>
      </c>
      <c r="H116" s="7" t="s">
        <v>545</v>
      </c>
      <c r="I116" s="8"/>
      <c r="J116" s="86">
        <v>41386</v>
      </c>
      <c r="K116" s="86">
        <v>41501</v>
      </c>
      <c r="L116" s="6" t="s">
        <v>534</v>
      </c>
      <c r="M116" s="9" t="s">
        <v>535</v>
      </c>
      <c r="N116" s="160">
        <v>1216.4000000000001</v>
      </c>
      <c r="O116" s="160">
        <v>1216.4000000000001</v>
      </c>
      <c r="P116" s="86">
        <v>41501</v>
      </c>
      <c r="Q116" s="86"/>
      <c r="R116" s="86">
        <v>41951</v>
      </c>
      <c r="S116" s="86">
        <v>42429</v>
      </c>
      <c r="T116" s="10">
        <v>0.42</v>
      </c>
      <c r="U116" s="160"/>
      <c r="V116" s="9"/>
      <c r="W116" s="147"/>
    </row>
    <row r="117" spans="1:23" ht="18" hidden="1" thickTop="1" thickBot="1" x14ac:dyDescent="0.25">
      <c r="A117" s="144" t="s">
        <v>178</v>
      </c>
      <c r="B117" s="362">
        <v>2011</v>
      </c>
      <c r="C117" s="6" t="s">
        <v>81</v>
      </c>
      <c r="D117" s="6" t="s">
        <v>79</v>
      </c>
      <c r="E117" s="6"/>
      <c r="F117" s="6" t="s">
        <v>121</v>
      </c>
      <c r="G117" s="6" t="s">
        <v>546</v>
      </c>
      <c r="H117" s="7" t="s">
        <v>547</v>
      </c>
      <c r="I117" s="8"/>
      <c r="J117" s="86">
        <v>41386</v>
      </c>
      <c r="K117" s="86">
        <v>41501</v>
      </c>
      <c r="L117" s="6" t="s">
        <v>534</v>
      </c>
      <c r="M117" s="9" t="s">
        <v>535</v>
      </c>
      <c r="N117" s="160">
        <v>1615.5329999999999</v>
      </c>
      <c r="O117" s="160">
        <v>1615.5329999999999</v>
      </c>
      <c r="P117" s="86">
        <v>41501</v>
      </c>
      <c r="Q117" s="86"/>
      <c r="R117" s="86">
        <v>41951</v>
      </c>
      <c r="S117" s="86">
        <v>42429</v>
      </c>
      <c r="T117" s="10">
        <v>0.42</v>
      </c>
      <c r="U117" s="160"/>
      <c r="V117" s="9"/>
      <c r="W117" s="147"/>
    </row>
    <row r="118" spans="1:23" ht="18" hidden="1" thickTop="1" thickBot="1" x14ac:dyDescent="0.25">
      <c r="A118" s="144" t="s">
        <v>178</v>
      </c>
      <c r="B118" s="362">
        <v>2011</v>
      </c>
      <c r="C118" s="6" t="s">
        <v>81</v>
      </c>
      <c r="D118" s="6" t="s">
        <v>79</v>
      </c>
      <c r="E118" s="6"/>
      <c r="F118" s="6" t="s">
        <v>126</v>
      </c>
      <c r="G118" s="6" t="s">
        <v>548</v>
      </c>
      <c r="H118" s="7" t="s">
        <v>549</v>
      </c>
      <c r="I118" s="8"/>
      <c r="J118" s="86">
        <v>41473</v>
      </c>
      <c r="K118" s="86">
        <v>41544</v>
      </c>
      <c r="L118" s="6" t="s">
        <v>550</v>
      </c>
      <c r="M118" s="9" t="s">
        <v>551</v>
      </c>
      <c r="N118" s="160">
        <v>1514.5830000000001</v>
      </c>
      <c r="O118" s="160">
        <v>1514.5830000000001</v>
      </c>
      <c r="P118" s="86">
        <v>41911</v>
      </c>
      <c r="Q118" s="86"/>
      <c r="R118" s="86">
        <v>42024</v>
      </c>
      <c r="S118" s="86">
        <v>42157</v>
      </c>
      <c r="T118" s="10">
        <v>0.05</v>
      </c>
      <c r="U118" s="160"/>
      <c r="V118" s="9"/>
      <c r="W118" s="147"/>
    </row>
    <row r="119" spans="1:23" ht="18" hidden="1" thickTop="1" thickBot="1" x14ac:dyDescent="0.25">
      <c r="A119" s="144" t="s">
        <v>178</v>
      </c>
      <c r="B119" s="362">
        <v>2011</v>
      </c>
      <c r="C119" s="6" t="s">
        <v>81</v>
      </c>
      <c r="D119" s="6" t="s">
        <v>79</v>
      </c>
      <c r="E119" s="6"/>
      <c r="F119" s="6" t="s">
        <v>126</v>
      </c>
      <c r="G119" s="6" t="s">
        <v>552</v>
      </c>
      <c r="H119" s="7" t="s">
        <v>553</v>
      </c>
      <c r="I119" s="8"/>
      <c r="J119" s="86">
        <v>41474</v>
      </c>
      <c r="K119" s="86">
        <v>41547</v>
      </c>
      <c r="L119" s="6" t="s">
        <v>554</v>
      </c>
      <c r="M119" s="9" t="s">
        <v>555</v>
      </c>
      <c r="N119" s="160">
        <v>1120.3800000000001</v>
      </c>
      <c r="O119" s="160">
        <v>1120.3800000000001</v>
      </c>
      <c r="P119" s="86">
        <v>41897</v>
      </c>
      <c r="Q119" s="86"/>
      <c r="R119" s="86">
        <v>41967</v>
      </c>
      <c r="S119" s="86">
        <v>42088</v>
      </c>
      <c r="T119" s="10">
        <v>0.25</v>
      </c>
      <c r="U119" s="160"/>
      <c r="V119" s="9"/>
      <c r="W119" s="147"/>
    </row>
    <row r="120" spans="1:23" ht="18" hidden="1" thickTop="1" thickBot="1" x14ac:dyDescent="0.25">
      <c r="A120" s="144" t="s">
        <v>178</v>
      </c>
      <c r="B120" s="362">
        <v>2011</v>
      </c>
      <c r="C120" s="6" t="s">
        <v>81</v>
      </c>
      <c r="D120" s="6" t="s">
        <v>79</v>
      </c>
      <c r="E120" s="6"/>
      <c r="F120" s="6" t="s">
        <v>126</v>
      </c>
      <c r="G120" s="6" t="s">
        <v>556</v>
      </c>
      <c r="H120" s="7" t="s">
        <v>557</v>
      </c>
      <c r="I120" s="8"/>
      <c r="J120" s="86">
        <v>41473</v>
      </c>
      <c r="K120" s="86">
        <v>41810</v>
      </c>
      <c r="L120" s="6" t="s">
        <v>554</v>
      </c>
      <c r="M120" s="9" t="s">
        <v>558</v>
      </c>
      <c r="N120" s="160">
        <v>1044.893</v>
      </c>
      <c r="O120" s="160">
        <v>1044.893</v>
      </c>
      <c r="P120" s="86">
        <v>41859</v>
      </c>
      <c r="Q120" s="86"/>
      <c r="R120" s="86">
        <v>42230</v>
      </c>
      <c r="S120" s="86">
        <v>42341</v>
      </c>
      <c r="T120" s="10">
        <v>0.02</v>
      </c>
      <c r="U120" s="160"/>
      <c r="V120" s="9"/>
      <c r="W120" s="147" t="s">
        <v>559</v>
      </c>
    </row>
    <row r="121" spans="1:23" ht="18" hidden="1" thickTop="1" thickBot="1" x14ac:dyDescent="0.25">
      <c r="A121" s="144" t="s">
        <v>178</v>
      </c>
      <c r="B121" s="362">
        <v>2011</v>
      </c>
      <c r="C121" s="6" t="s">
        <v>65</v>
      </c>
      <c r="D121" s="6" t="s">
        <v>132</v>
      </c>
      <c r="E121" s="6" t="s">
        <v>48</v>
      </c>
      <c r="F121" s="6" t="s">
        <v>128</v>
      </c>
      <c r="G121" s="6" t="s">
        <v>560</v>
      </c>
      <c r="H121" s="7" t="s">
        <v>561</v>
      </c>
      <c r="I121" s="8"/>
      <c r="J121" s="86">
        <v>40617</v>
      </c>
      <c r="K121" s="86">
        <v>40746</v>
      </c>
      <c r="L121" s="6" t="s">
        <v>562</v>
      </c>
      <c r="M121" s="9" t="s">
        <v>563</v>
      </c>
      <c r="N121" s="160">
        <v>7.2489999999999997</v>
      </c>
      <c r="O121" s="160">
        <v>7.7830000000000004</v>
      </c>
      <c r="P121" s="86">
        <v>40828</v>
      </c>
      <c r="Q121" s="86">
        <v>41579</v>
      </c>
      <c r="R121" s="86">
        <v>41296</v>
      </c>
      <c r="S121" s="86">
        <v>41759</v>
      </c>
      <c r="T121" s="10">
        <v>0.99</v>
      </c>
      <c r="U121" s="160"/>
      <c r="V121" s="9"/>
      <c r="W121" s="147"/>
    </row>
    <row r="122" spans="1:23" ht="18" hidden="1" thickTop="1" thickBot="1" x14ac:dyDescent="0.25">
      <c r="A122" s="144" t="s">
        <v>178</v>
      </c>
      <c r="B122" s="362">
        <v>2011</v>
      </c>
      <c r="C122" s="6" t="s">
        <v>65</v>
      </c>
      <c r="D122" s="6" t="s">
        <v>132</v>
      </c>
      <c r="E122" s="6" t="s">
        <v>13</v>
      </c>
      <c r="F122" s="6" t="s">
        <v>128</v>
      </c>
      <c r="G122" s="6" t="s">
        <v>564</v>
      </c>
      <c r="H122" s="7" t="s">
        <v>565</v>
      </c>
      <c r="I122" s="8"/>
      <c r="J122" s="86">
        <v>40915</v>
      </c>
      <c r="K122" s="86">
        <v>41348</v>
      </c>
      <c r="L122" s="6" t="s">
        <v>566</v>
      </c>
      <c r="M122" s="9" t="s">
        <v>567</v>
      </c>
      <c r="N122" s="160">
        <v>9.4339999999999993</v>
      </c>
      <c r="O122" s="160">
        <v>10.25</v>
      </c>
      <c r="P122" s="86">
        <v>41372</v>
      </c>
      <c r="Q122" s="86">
        <v>41822</v>
      </c>
      <c r="R122" s="86">
        <v>41792</v>
      </c>
      <c r="S122" s="86">
        <v>41792</v>
      </c>
      <c r="T122" s="10">
        <v>0.62</v>
      </c>
      <c r="U122" s="160"/>
      <c r="V122" s="9"/>
      <c r="W122" s="147"/>
    </row>
    <row r="123" spans="1:23" ht="18" hidden="1" thickTop="1" thickBot="1" x14ac:dyDescent="0.25">
      <c r="A123" s="144" t="s">
        <v>178</v>
      </c>
      <c r="B123" s="362">
        <v>2011</v>
      </c>
      <c r="C123" s="6" t="s">
        <v>65</v>
      </c>
      <c r="D123" s="6" t="s">
        <v>132</v>
      </c>
      <c r="E123" s="6" t="s">
        <v>46</v>
      </c>
      <c r="F123" s="6" t="s">
        <v>128</v>
      </c>
      <c r="G123" s="6" t="s">
        <v>568</v>
      </c>
      <c r="H123" s="7" t="s">
        <v>318</v>
      </c>
      <c r="I123" s="8"/>
      <c r="J123" s="86">
        <v>40723</v>
      </c>
      <c r="K123" s="86">
        <v>40802</v>
      </c>
      <c r="L123" s="6" t="s">
        <v>569</v>
      </c>
      <c r="M123" s="9" t="s">
        <v>570</v>
      </c>
      <c r="N123" s="160">
        <v>1.1339999999999999</v>
      </c>
      <c r="O123" s="160">
        <v>1.1639999999999999</v>
      </c>
      <c r="P123" s="86">
        <v>40889</v>
      </c>
      <c r="Q123" s="86">
        <v>41670</v>
      </c>
      <c r="R123" s="86">
        <v>41434</v>
      </c>
      <c r="S123" s="86">
        <v>41670</v>
      </c>
      <c r="T123" s="10">
        <v>0.98</v>
      </c>
      <c r="U123" s="160"/>
      <c r="V123" s="9"/>
      <c r="W123" s="147"/>
    </row>
    <row r="124" spans="1:23" ht="18" hidden="1" thickTop="1" thickBot="1" x14ac:dyDescent="0.25">
      <c r="A124" s="144" t="s">
        <v>178</v>
      </c>
      <c r="B124" s="362">
        <v>2011</v>
      </c>
      <c r="C124" s="6" t="s">
        <v>65</v>
      </c>
      <c r="D124" s="6" t="s">
        <v>132</v>
      </c>
      <c r="E124" s="6" t="s">
        <v>16</v>
      </c>
      <c r="F124" s="6" t="s">
        <v>128</v>
      </c>
      <c r="G124" s="6" t="s">
        <v>571</v>
      </c>
      <c r="H124" s="7" t="s">
        <v>572</v>
      </c>
      <c r="I124" s="8"/>
      <c r="J124" s="86">
        <v>40494</v>
      </c>
      <c r="K124" s="86">
        <v>40700</v>
      </c>
      <c r="L124" s="6" t="s">
        <v>573</v>
      </c>
      <c r="M124" s="9" t="s">
        <v>574</v>
      </c>
      <c r="N124" s="160">
        <v>3.9089999999999998</v>
      </c>
      <c r="O124" s="160">
        <v>4.2</v>
      </c>
      <c r="P124" s="86">
        <v>40760</v>
      </c>
      <c r="Q124" s="86">
        <v>41372</v>
      </c>
      <c r="R124" s="86">
        <v>41246</v>
      </c>
      <c r="S124" s="86">
        <v>41880</v>
      </c>
      <c r="T124" s="10">
        <v>0.99</v>
      </c>
      <c r="U124" s="160"/>
      <c r="V124" s="9"/>
      <c r="W124" s="147"/>
    </row>
    <row r="125" spans="1:23" ht="18" hidden="1" thickTop="1" thickBot="1" x14ac:dyDescent="0.25">
      <c r="A125" s="144" t="s">
        <v>178</v>
      </c>
      <c r="B125" s="362">
        <v>2011</v>
      </c>
      <c r="C125" s="6" t="s">
        <v>65</v>
      </c>
      <c r="D125" s="6" t="s">
        <v>132</v>
      </c>
      <c r="E125" s="6" t="s">
        <v>18</v>
      </c>
      <c r="F125" s="6" t="s">
        <v>128</v>
      </c>
      <c r="G125" s="6" t="s">
        <v>575</v>
      </c>
      <c r="H125" s="7" t="s">
        <v>576</v>
      </c>
      <c r="I125" s="8"/>
      <c r="J125" s="86">
        <v>40547</v>
      </c>
      <c r="K125" s="86">
        <v>40722</v>
      </c>
      <c r="L125" s="6" t="s">
        <v>577</v>
      </c>
      <c r="M125" s="9" t="s">
        <v>578</v>
      </c>
      <c r="N125" s="160">
        <v>37.11</v>
      </c>
      <c r="O125" s="160">
        <v>43.051000000000002</v>
      </c>
      <c r="P125" s="86">
        <v>40739</v>
      </c>
      <c r="Q125" s="86">
        <v>41649</v>
      </c>
      <c r="R125" s="86">
        <v>41469</v>
      </c>
      <c r="S125" s="86">
        <v>41737</v>
      </c>
      <c r="T125" s="10">
        <v>0.98</v>
      </c>
      <c r="U125" s="160">
        <v>2001</v>
      </c>
      <c r="V125" s="9" t="s">
        <v>579</v>
      </c>
      <c r="W125" s="147"/>
    </row>
    <row r="126" spans="1:23" ht="18" hidden="1" thickTop="1" thickBot="1" x14ac:dyDescent="0.25">
      <c r="A126" s="144" t="s">
        <v>178</v>
      </c>
      <c r="B126" s="362">
        <v>2011</v>
      </c>
      <c r="C126" s="6" t="s">
        <v>65</v>
      </c>
      <c r="D126" s="6" t="s">
        <v>132</v>
      </c>
      <c r="E126" s="6" t="s">
        <v>18</v>
      </c>
      <c r="F126" s="6" t="s">
        <v>128</v>
      </c>
      <c r="G126" s="6" t="s">
        <v>580</v>
      </c>
      <c r="H126" s="7" t="s">
        <v>581</v>
      </c>
      <c r="I126" s="8"/>
      <c r="J126" s="86">
        <v>40919</v>
      </c>
      <c r="K126" s="86">
        <v>41053</v>
      </c>
      <c r="L126" s="6" t="s">
        <v>582</v>
      </c>
      <c r="M126" s="9" t="s">
        <v>583</v>
      </c>
      <c r="N126" s="160">
        <v>17.141999999999999</v>
      </c>
      <c r="O126" s="160">
        <v>20.85</v>
      </c>
      <c r="P126" s="86">
        <v>41074</v>
      </c>
      <c r="Q126" s="86">
        <v>41712</v>
      </c>
      <c r="R126" s="86">
        <v>41619</v>
      </c>
      <c r="S126" s="86">
        <v>41729</v>
      </c>
      <c r="T126" s="10">
        <v>0.99</v>
      </c>
      <c r="U126" s="160"/>
      <c r="V126" s="9"/>
      <c r="W126" s="147"/>
    </row>
    <row r="127" spans="1:23" ht="18" hidden="1" thickTop="1" thickBot="1" x14ac:dyDescent="0.25">
      <c r="A127" s="144" t="s">
        <v>178</v>
      </c>
      <c r="B127" s="362">
        <v>2011</v>
      </c>
      <c r="C127" s="6" t="s">
        <v>65</v>
      </c>
      <c r="D127" s="6" t="s">
        <v>132</v>
      </c>
      <c r="E127" s="6" t="s">
        <v>18</v>
      </c>
      <c r="F127" s="6" t="s">
        <v>128</v>
      </c>
      <c r="G127" s="6" t="s">
        <v>584</v>
      </c>
      <c r="H127" s="7" t="s">
        <v>585</v>
      </c>
      <c r="I127" s="8"/>
      <c r="J127" s="86">
        <v>40547</v>
      </c>
      <c r="K127" s="86">
        <v>40722</v>
      </c>
      <c r="L127" s="6" t="s">
        <v>577</v>
      </c>
      <c r="M127" s="9" t="s">
        <v>578</v>
      </c>
      <c r="N127" s="160">
        <v>5.1550000000000002</v>
      </c>
      <c r="O127" s="160">
        <v>6.7939999999999996</v>
      </c>
      <c r="P127" s="86">
        <v>40770</v>
      </c>
      <c r="Q127" s="86">
        <v>41649</v>
      </c>
      <c r="R127" s="86">
        <v>41469</v>
      </c>
      <c r="S127" s="86">
        <v>41601</v>
      </c>
      <c r="T127" s="10">
        <v>0.99</v>
      </c>
      <c r="U127" s="160"/>
      <c r="V127" s="9"/>
      <c r="W127" s="147"/>
    </row>
    <row r="128" spans="1:23" ht="18" hidden="1" thickTop="1" thickBot="1" x14ac:dyDescent="0.25">
      <c r="A128" s="144" t="s">
        <v>178</v>
      </c>
      <c r="B128" s="362">
        <v>2011</v>
      </c>
      <c r="C128" s="6" t="s">
        <v>65</v>
      </c>
      <c r="D128" s="6" t="s">
        <v>132</v>
      </c>
      <c r="E128" s="6" t="s">
        <v>27</v>
      </c>
      <c r="F128" s="6" t="s">
        <v>128</v>
      </c>
      <c r="G128" s="6" t="s">
        <v>586</v>
      </c>
      <c r="H128" s="7" t="s">
        <v>587</v>
      </c>
      <c r="I128" s="8"/>
      <c r="J128" s="86">
        <v>40527</v>
      </c>
      <c r="K128" s="86">
        <v>41025</v>
      </c>
      <c r="L128" s="6" t="s">
        <v>588</v>
      </c>
      <c r="M128" s="9" t="s">
        <v>589</v>
      </c>
      <c r="N128" s="160">
        <v>13.733000000000001</v>
      </c>
      <c r="O128" s="160">
        <v>15.077</v>
      </c>
      <c r="P128" s="86">
        <v>41061</v>
      </c>
      <c r="Q128" s="86">
        <v>41691</v>
      </c>
      <c r="R128" s="86">
        <v>41353</v>
      </c>
      <c r="S128" s="86">
        <v>41691</v>
      </c>
      <c r="T128" s="10">
        <v>0.99</v>
      </c>
      <c r="U128" s="160"/>
      <c r="V128" s="9"/>
      <c r="W128" s="147"/>
    </row>
    <row r="129" spans="1:23" ht="18" hidden="1" thickTop="1" thickBot="1" x14ac:dyDescent="0.25">
      <c r="A129" s="144" t="s">
        <v>178</v>
      </c>
      <c r="B129" s="362">
        <v>2011</v>
      </c>
      <c r="C129" s="6" t="s">
        <v>65</v>
      </c>
      <c r="D129" s="6" t="s">
        <v>132</v>
      </c>
      <c r="E129" s="6" t="s">
        <v>30</v>
      </c>
      <c r="F129" s="6" t="s">
        <v>128</v>
      </c>
      <c r="G129" s="6" t="s">
        <v>590</v>
      </c>
      <c r="H129" s="7" t="s">
        <v>591</v>
      </c>
      <c r="I129" s="8"/>
      <c r="J129" s="86">
        <v>40772</v>
      </c>
      <c r="K129" s="86">
        <v>40814</v>
      </c>
      <c r="L129" s="6" t="s">
        <v>592</v>
      </c>
      <c r="M129" s="9" t="s">
        <v>593</v>
      </c>
      <c r="N129" s="160">
        <v>11.802</v>
      </c>
      <c r="O129" s="160">
        <v>13.263</v>
      </c>
      <c r="P129" s="86">
        <v>41110</v>
      </c>
      <c r="Q129" s="86">
        <v>41698</v>
      </c>
      <c r="R129" s="86">
        <v>41565</v>
      </c>
      <c r="S129" s="86">
        <v>41835</v>
      </c>
      <c r="T129" s="10">
        <v>0.99</v>
      </c>
      <c r="U129" s="160"/>
      <c r="V129" s="9"/>
      <c r="W129" s="147"/>
    </row>
    <row r="130" spans="1:23" ht="18" hidden="1" thickTop="1" thickBot="1" x14ac:dyDescent="0.25">
      <c r="A130" s="144" t="s">
        <v>178</v>
      </c>
      <c r="B130" s="362">
        <v>2011</v>
      </c>
      <c r="C130" s="6" t="s">
        <v>65</v>
      </c>
      <c r="D130" s="6" t="s">
        <v>132</v>
      </c>
      <c r="E130" s="6" t="s">
        <v>24</v>
      </c>
      <c r="F130" s="6" t="s">
        <v>128</v>
      </c>
      <c r="G130" s="6" t="s">
        <v>594</v>
      </c>
      <c r="H130" s="7" t="s">
        <v>595</v>
      </c>
      <c r="I130" s="8"/>
      <c r="J130" s="86">
        <v>41117</v>
      </c>
      <c r="K130" s="86">
        <v>41199</v>
      </c>
      <c r="L130" s="6" t="s">
        <v>332</v>
      </c>
      <c r="M130" s="9" t="s">
        <v>333</v>
      </c>
      <c r="N130" s="160">
        <v>2.04</v>
      </c>
      <c r="O130" s="160">
        <v>2.1960000000000002</v>
      </c>
      <c r="P130" s="86">
        <v>41199</v>
      </c>
      <c r="Q130" s="86">
        <v>41806</v>
      </c>
      <c r="R130" s="86">
        <v>41559</v>
      </c>
      <c r="S130" s="86">
        <v>41806</v>
      </c>
      <c r="T130" s="10">
        <v>0.99</v>
      </c>
      <c r="U130" s="160"/>
      <c r="V130" s="9"/>
      <c r="W130" s="147"/>
    </row>
    <row r="131" spans="1:23" ht="18" hidden="1" thickTop="1" thickBot="1" x14ac:dyDescent="0.25">
      <c r="A131" s="144" t="s">
        <v>178</v>
      </c>
      <c r="B131" s="362">
        <v>2011</v>
      </c>
      <c r="C131" s="6" t="s">
        <v>65</v>
      </c>
      <c r="D131" s="6" t="s">
        <v>132</v>
      </c>
      <c r="E131" s="6" t="s">
        <v>24</v>
      </c>
      <c r="F131" s="6" t="s">
        <v>128</v>
      </c>
      <c r="G131" s="6" t="s">
        <v>596</v>
      </c>
      <c r="H131" s="7" t="s">
        <v>597</v>
      </c>
      <c r="I131" s="8"/>
      <c r="J131" s="86">
        <v>40754</v>
      </c>
      <c r="K131" s="86">
        <v>40809</v>
      </c>
      <c r="L131" s="6" t="s">
        <v>598</v>
      </c>
      <c r="M131" s="9" t="s">
        <v>599</v>
      </c>
      <c r="N131" s="160">
        <v>13.401</v>
      </c>
      <c r="O131" s="160">
        <v>14.451000000000001</v>
      </c>
      <c r="P131" s="86">
        <v>40829</v>
      </c>
      <c r="Q131" s="86">
        <v>41774</v>
      </c>
      <c r="R131" s="86">
        <v>41399</v>
      </c>
      <c r="S131" s="86">
        <v>41820</v>
      </c>
      <c r="T131" s="10">
        <v>0.95</v>
      </c>
      <c r="U131" s="160"/>
      <c r="V131" s="9"/>
      <c r="W131" s="147"/>
    </row>
    <row r="132" spans="1:23" ht="18" hidden="1" thickTop="1" thickBot="1" x14ac:dyDescent="0.25">
      <c r="A132" s="144" t="s">
        <v>178</v>
      </c>
      <c r="B132" s="362">
        <v>2011</v>
      </c>
      <c r="C132" s="6" t="s">
        <v>65</v>
      </c>
      <c r="D132" s="6" t="s">
        <v>132</v>
      </c>
      <c r="E132" s="6" t="s">
        <v>20</v>
      </c>
      <c r="F132" s="6" t="s">
        <v>128</v>
      </c>
      <c r="G132" s="6" t="s">
        <v>600</v>
      </c>
      <c r="H132" s="7" t="s">
        <v>601</v>
      </c>
      <c r="I132" s="8"/>
      <c r="J132" s="86">
        <v>40652</v>
      </c>
      <c r="K132" s="86">
        <v>40781</v>
      </c>
      <c r="L132" s="6" t="s">
        <v>602</v>
      </c>
      <c r="M132" s="9" t="s">
        <v>603</v>
      </c>
      <c r="N132" s="160">
        <v>1.66</v>
      </c>
      <c r="O132" s="160">
        <v>1.873</v>
      </c>
      <c r="P132" s="86">
        <v>40840</v>
      </c>
      <c r="Q132" s="86">
        <v>41358</v>
      </c>
      <c r="R132" s="86">
        <v>41111</v>
      </c>
      <c r="S132" s="86">
        <v>41797</v>
      </c>
      <c r="T132" s="10">
        <v>0.99</v>
      </c>
      <c r="U132" s="160"/>
      <c r="V132" s="9"/>
      <c r="W132" s="147"/>
    </row>
    <row r="133" spans="1:23" ht="18" hidden="1" thickTop="1" thickBot="1" x14ac:dyDescent="0.25">
      <c r="A133" s="144" t="s">
        <v>178</v>
      </c>
      <c r="B133" s="362">
        <v>2011</v>
      </c>
      <c r="C133" s="6" t="s">
        <v>65</v>
      </c>
      <c r="D133" s="6" t="s">
        <v>132</v>
      </c>
      <c r="E133" s="6" t="s">
        <v>51</v>
      </c>
      <c r="F133" s="6" t="s">
        <v>128</v>
      </c>
      <c r="G133" s="6" t="s">
        <v>604</v>
      </c>
      <c r="H133" s="7" t="s">
        <v>605</v>
      </c>
      <c r="I133" s="8"/>
      <c r="J133" s="86">
        <v>41537</v>
      </c>
      <c r="K133" s="86">
        <v>41599</v>
      </c>
      <c r="L133" s="6" t="s">
        <v>380</v>
      </c>
      <c r="M133" s="9" t="s">
        <v>606</v>
      </c>
      <c r="N133" s="160">
        <v>6.0739999999999998</v>
      </c>
      <c r="O133" s="160">
        <v>6.5919999999999996</v>
      </c>
      <c r="P133" s="86">
        <v>41610</v>
      </c>
      <c r="Q133" s="86">
        <v>41911</v>
      </c>
      <c r="R133" s="86">
        <v>41929</v>
      </c>
      <c r="S133" s="86">
        <v>41929</v>
      </c>
      <c r="T133" s="10">
        <v>0</v>
      </c>
      <c r="U133" s="160"/>
      <c r="V133" s="9"/>
      <c r="W133" s="147"/>
    </row>
    <row r="134" spans="1:23" ht="18" hidden="1" thickTop="1" thickBot="1" x14ac:dyDescent="0.25">
      <c r="A134" s="144" t="s">
        <v>178</v>
      </c>
      <c r="B134" s="362">
        <v>2011</v>
      </c>
      <c r="C134" s="6" t="s">
        <v>65</v>
      </c>
      <c r="D134" s="6" t="s">
        <v>132</v>
      </c>
      <c r="E134" s="6" t="s">
        <v>36</v>
      </c>
      <c r="F134" s="6" t="s">
        <v>128</v>
      </c>
      <c r="G134" s="6" t="s">
        <v>607</v>
      </c>
      <c r="H134" s="7" t="s">
        <v>608</v>
      </c>
      <c r="I134" s="8"/>
      <c r="J134" s="86">
        <v>40914</v>
      </c>
      <c r="K134" s="86">
        <v>41074</v>
      </c>
      <c r="L134" s="6" t="s">
        <v>609</v>
      </c>
      <c r="M134" s="9" t="s">
        <v>610</v>
      </c>
      <c r="N134" s="160">
        <v>5.0380000000000003</v>
      </c>
      <c r="O134" s="160">
        <v>5.9379999999999997</v>
      </c>
      <c r="P134" s="86">
        <v>41113</v>
      </c>
      <c r="Q134" s="86">
        <v>41821</v>
      </c>
      <c r="R134" s="86">
        <v>41478</v>
      </c>
      <c r="S134" s="86">
        <v>41821</v>
      </c>
      <c r="T134" s="10">
        <v>0.93</v>
      </c>
      <c r="U134" s="160"/>
      <c r="V134" s="9"/>
      <c r="W134" s="147"/>
    </row>
    <row r="135" spans="1:23" ht="18" hidden="1" thickTop="1" thickBot="1" x14ac:dyDescent="0.25">
      <c r="A135" s="144" t="s">
        <v>178</v>
      </c>
      <c r="B135" s="362">
        <v>2011</v>
      </c>
      <c r="C135" s="6" t="s">
        <v>65</v>
      </c>
      <c r="D135" s="6" t="s">
        <v>79</v>
      </c>
      <c r="E135" s="6" t="s">
        <v>18</v>
      </c>
      <c r="F135" s="6" t="s">
        <v>128</v>
      </c>
      <c r="G135" s="6" t="s">
        <v>611</v>
      </c>
      <c r="H135" s="7" t="s">
        <v>612</v>
      </c>
      <c r="I135" s="8"/>
      <c r="J135" s="86">
        <v>40912</v>
      </c>
      <c r="K135" s="86">
        <v>41072</v>
      </c>
      <c r="L135" s="6" t="s">
        <v>613</v>
      </c>
      <c r="M135" s="9" t="s">
        <v>614</v>
      </c>
      <c r="N135" s="160">
        <v>1.6950000000000001</v>
      </c>
      <c r="O135" s="160">
        <v>1.952</v>
      </c>
      <c r="P135" s="86">
        <v>41077</v>
      </c>
      <c r="Q135" s="86">
        <v>41744</v>
      </c>
      <c r="R135" s="86">
        <v>41797</v>
      </c>
      <c r="S135" s="86">
        <v>41868</v>
      </c>
      <c r="T135" s="10">
        <v>0.99</v>
      </c>
      <c r="U135" s="160"/>
      <c r="V135" s="9"/>
      <c r="W135" s="147"/>
    </row>
    <row r="136" spans="1:23" ht="18" hidden="1" thickTop="1" thickBot="1" x14ac:dyDescent="0.25">
      <c r="A136" s="144" t="s">
        <v>178</v>
      </c>
      <c r="B136" s="362">
        <v>2011</v>
      </c>
      <c r="C136" s="6" t="s">
        <v>65</v>
      </c>
      <c r="D136" s="6" t="s">
        <v>79</v>
      </c>
      <c r="E136" s="6" t="s">
        <v>63</v>
      </c>
      <c r="F136" s="6" t="s">
        <v>128</v>
      </c>
      <c r="G136" s="6" t="s">
        <v>615</v>
      </c>
      <c r="H136" s="7" t="s">
        <v>616</v>
      </c>
      <c r="I136" s="8"/>
      <c r="J136" s="86">
        <v>40742</v>
      </c>
      <c r="K136" s="86">
        <v>41010</v>
      </c>
      <c r="L136" s="6" t="s">
        <v>617</v>
      </c>
      <c r="M136" s="9" t="s">
        <v>618</v>
      </c>
      <c r="N136" s="160">
        <v>1.6359999999999999</v>
      </c>
      <c r="O136" s="160">
        <v>1.9530000000000001</v>
      </c>
      <c r="P136" s="86">
        <v>41024</v>
      </c>
      <c r="Q136" s="86">
        <v>41486</v>
      </c>
      <c r="R136" s="86">
        <v>41204</v>
      </c>
      <c r="S136" s="86">
        <v>41820</v>
      </c>
      <c r="T136" s="10">
        <v>0.99</v>
      </c>
      <c r="U136" s="160"/>
      <c r="V136" s="9"/>
      <c r="W136" s="147"/>
    </row>
    <row r="137" spans="1:23" ht="18" hidden="1" thickTop="1" thickBot="1" x14ac:dyDescent="0.25">
      <c r="A137" s="144" t="s">
        <v>178</v>
      </c>
      <c r="B137" s="362">
        <v>2012</v>
      </c>
      <c r="C137" s="6" t="s">
        <v>81</v>
      </c>
      <c r="D137" s="6" t="s">
        <v>132</v>
      </c>
      <c r="E137" s="6" t="s">
        <v>12</v>
      </c>
      <c r="F137" s="6" t="s">
        <v>128</v>
      </c>
      <c r="G137" s="6" t="s">
        <v>619</v>
      </c>
      <c r="H137" s="7" t="s">
        <v>620</v>
      </c>
      <c r="I137" s="8"/>
      <c r="J137" s="86">
        <v>41723</v>
      </c>
      <c r="K137" s="86">
        <v>41864</v>
      </c>
      <c r="L137" s="6" t="s">
        <v>621</v>
      </c>
      <c r="M137" s="9" t="s">
        <v>622</v>
      </c>
      <c r="N137" s="160">
        <v>33061.944000000003</v>
      </c>
      <c r="O137" s="160">
        <v>33061.944000000003</v>
      </c>
      <c r="P137" s="86">
        <v>41877</v>
      </c>
      <c r="Q137" s="86"/>
      <c r="R137" s="86">
        <v>42584</v>
      </c>
      <c r="S137" s="86">
        <v>42597</v>
      </c>
      <c r="T137" s="10">
        <v>0.02</v>
      </c>
      <c r="U137" s="160"/>
      <c r="V137" s="9"/>
      <c r="W137" s="147"/>
    </row>
    <row r="138" spans="1:23" ht="17" hidden="1" thickTop="1" thickBot="1" x14ac:dyDescent="0.25">
      <c r="A138" s="144" t="s">
        <v>178</v>
      </c>
      <c r="B138" s="514">
        <v>2012</v>
      </c>
      <c r="C138" s="516" t="s">
        <v>81</v>
      </c>
      <c r="D138" s="516" t="s">
        <v>132</v>
      </c>
      <c r="E138" s="516" t="s">
        <v>12</v>
      </c>
      <c r="F138" s="516" t="s">
        <v>128</v>
      </c>
      <c r="G138" s="516" t="s">
        <v>623</v>
      </c>
      <c r="H138" s="518" t="s">
        <v>624</v>
      </c>
      <c r="I138" s="520" t="s">
        <v>171</v>
      </c>
      <c r="J138" s="95">
        <v>40861</v>
      </c>
      <c r="K138" s="95">
        <v>41067</v>
      </c>
      <c r="L138" s="96" t="s">
        <v>625</v>
      </c>
      <c r="M138" s="97" t="s">
        <v>626</v>
      </c>
      <c r="N138" s="150">
        <v>53805.3</v>
      </c>
      <c r="O138" s="121">
        <v>56108.942999999999</v>
      </c>
      <c r="P138" s="95">
        <v>41079</v>
      </c>
      <c r="Q138" s="95"/>
      <c r="R138" s="95">
        <v>41809</v>
      </c>
      <c r="S138" s="95">
        <v>42079</v>
      </c>
      <c r="T138" s="104">
        <v>0.69</v>
      </c>
      <c r="U138" s="121">
        <v>19165</v>
      </c>
      <c r="V138" s="531" t="s">
        <v>5143</v>
      </c>
      <c r="W138" s="145"/>
    </row>
    <row r="139" spans="1:23" ht="18" hidden="1" thickTop="1" thickBot="1" x14ac:dyDescent="0.25">
      <c r="A139" s="144" t="s">
        <v>178</v>
      </c>
      <c r="B139" s="523"/>
      <c r="C139" s="524"/>
      <c r="D139" s="524"/>
      <c r="E139" s="524"/>
      <c r="F139" s="524"/>
      <c r="G139" s="524"/>
      <c r="H139" s="525"/>
      <c r="I139" s="526"/>
      <c r="J139" s="105">
        <v>40861</v>
      </c>
      <c r="K139" s="105">
        <v>41072</v>
      </c>
      <c r="L139" s="106" t="s">
        <v>627</v>
      </c>
      <c r="M139" s="107" t="s">
        <v>628</v>
      </c>
      <c r="N139" s="109">
        <v>3230.2924900000003</v>
      </c>
      <c r="O139" s="109">
        <v>3230.2924900000003</v>
      </c>
      <c r="P139" s="105">
        <v>41086</v>
      </c>
      <c r="Q139" s="105"/>
      <c r="R139" s="105">
        <v>41544</v>
      </c>
      <c r="S139" s="105">
        <v>42079</v>
      </c>
      <c r="T139" s="108"/>
      <c r="U139" s="109"/>
      <c r="V139" s="532"/>
      <c r="W139" s="148" t="s">
        <v>171</v>
      </c>
    </row>
    <row r="140" spans="1:23" ht="18" hidden="1" thickTop="1" thickBot="1" x14ac:dyDescent="0.25">
      <c r="A140" s="144" t="s">
        <v>178</v>
      </c>
      <c r="B140" s="523"/>
      <c r="C140" s="524"/>
      <c r="D140" s="524"/>
      <c r="E140" s="524"/>
      <c r="F140" s="524"/>
      <c r="G140" s="524"/>
      <c r="H140" s="525"/>
      <c r="I140" s="526"/>
      <c r="J140" s="105">
        <v>40861</v>
      </c>
      <c r="K140" s="105">
        <v>41079</v>
      </c>
      <c r="L140" s="106" t="s">
        <v>629</v>
      </c>
      <c r="M140" s="107" t="s">
        <v>630</v>
      </c>
      <c r="N140" s="109">
        <v>4978.80771</v>
      </c>
      <c r="O140" s="109">
        <v>4978.80771</v>
      </c>
      <c r="P140" s="105">
        <v>41086</v>
      </c>
      <c r="Q140" s="105"/>
      <c r="R140" s="105">
        <v>41514</v>
      </c>
      <c r="S140" s="105">
        <v>42079</v>
      </c>
      <c r="T140" s="108"/>
      <c r="U140" s="109"/>
      <c r="V140" s="532"/>
      <c r="W140" s="148" t="s">
        <v>171</v>
      </c>
    </row>
    <row r="141" spans="1:23" ht="18" hidden="1" thickTop="1" thickBot="1" x14ac:dyDescent="0.25">
      <c r="A141" s="144" t="s">
        <v>178</v>
      </c>
      <c r="B141" s="523"/>
      <c r="C141" s="524"/>
      <c r="D141" s="524"/>
      <c r="E141" s="524"/>
      <c r="F141" s="524"/>
      <c r="G141" s="524"/>
      <c r="H141" s="525"/>
      <c r="I141" s="526"/>
      <c r="J141" s="105">
        <v>40861</v>
      </c>
      <c r="K141" s="105">
        <v>41082</v>
      </c>
      <c r="L141" s="106" t="s">
        <v>631</v>
      </c>
      <c r="M141" s="107" t="s">
        <v>632</v>
      </c>
      <c r="N141" s="109">
        <v>1874.106</v>
      </c>
      <c r="O141" s="109">
        <v>2191.91</v>
      </c>
      <c r="P141" s="105">
        <v>41092</v>
      </c>
      <c r="Q141" s="105"/>
      <c r="R141" s="105">
        <v>41233</v>
      </c>
      <c r="S141" s="105">
        <v>42079</v>
      </c>
      <c r="T141" s="108"/>
      <c r="U141" s="109"/>
      <c r="V141" s="532"/>
      <c r="W141" s="148" t="s">
        <v>171</v>
      </c>
    </row>
    <row r="142" spans="1:23" ht="18" hidden="1" thickTop="1" thickBot="1" x14ac:dyDescent="0.25">
      <c r="A142" s="144" t="s">
        <v>178</v>
      </c>
      <c r="B142" s="515"/>
      <c r="C142" s="517"/>
      <c r="D142" s="517"/>
      <c r="E142" s="517"/>
      <c r="F142" s="517"/>
      <c r="G142" s="517"/>
      <c r="H142" s="519"/>
      <c r="I142" s="521"/>
      <c r="J142" s="99">
        <v>40861</v>
      </c>
      <c r="K142" s="99">
        <v>41117</v>
      </c>
      <c r="L142" s="100" t="s">
        <v>633</v>
      </c>
      <c r="M142" s="101" t="s">
        <v>634</v>
      </c>
      <c r="N142" s="102">
        <v>1799.22884</v>
      </c>
      <c r="O142" s="102">
        <v>1799.22884</v>
      </c>
      <c r="P142" s="99">
        <v>41117</v>
      </c>
      <c r="Q142" s="99"/>
      <c r="R142" s="99">
        <v>41297</v>
      </c>
      <c r="S142" s="99">
        <v>42079</v>
      </c>
      <c r="T142" s="103"/>
      <c r="U142" s="102"/>
      <c r="V142" s="533"/>
      <c r="W142" s="146" t="s">
        <v>171</v>
      </c>
    </row>
    <row r="143" spans="1:23" ht="18" hidden="1" thickTop="1" thickBot="1" x14ac:dyDescent="0.25">
      <c r="A143" s="144" t="s">
        <v>178</v>
      </c>
      <c r="B143" s="362">
        <v>2012</v>
      </c>
      <c r="C143" s="6" t="s">
        <v>81</v>
      </c>
      <c r="D143" s="6" t="s">
        <v>132</v>
      </c>
      <c r="E143" s="6" t="s">
        <v>13</v>
      </c>
      <c r="F143" s="6" t="s">
        <v>128</v>
      </c>
      <c r="G143" s="6" t="s">
        <v>635</v>
      </c>
      <c r="H143" s="7" t="s">
        <v>636</v>
      </c>
      <c r="I143" s="8"/>
      <c r="J143" s="86">
        <v>41009</v>
      </c>
      <c r="K143" s="86">
        <v>41165</v>
      </c>
      <c r="L143" s="6" t="s">
        <v>637</v>
      </c>
      <c r="M143" s="9" t="s">
        <v>638</v>
      </c>
      <c r="N143" s="160">
        <v>14347.6</v>
      </c>
      <c r="O143" s="160">
        <v>14438.88</v>
      </c>
      <c r="P143" s="86">
        <v>41315</v>
      </c>
      <c r="Q143" s="86">
        <v>41879</v>
      </c>
      <c r="R143" s="86">
        <v>41705</v>
      </c>
      <c r="S143" s="86">
        <v>42027</v>
      </c>
      <c r="T143" s="10">
        <v>0.99</v>
      </c>
      <c r="U143" s="160">
        <v>4333</v>
      </c>
      <c r="V143" s="92" t="s">
        <v>5142</v>
      </c>
      <c r="W143" s="147"/>
    </row>
    <row r="144" spans="1:23" ht="18" hidden="1" thickTop="1" thickBot="1" x14ac:dyDescent="0.25">
      <c r="A144" s="144" t="s">
        <v>178</v>
      </c>
      <c r="B144" s="362">
        <v>2012</v>
      </c>
      <c r="C144" s="6" t="s">
        <v>81</v>
      </c>
      <c r="D144" s="6" t="s">
        <v>132</v>
      </c>
      <c r="E144" s="6" t="s">
        <v>13</v>
      </c>
      <c r="F144" s="6" t="s">
        <v>128</v>
      </c>
      <c r="G144" s="6" t="s">
        <v>639</v>
      </c>
      <c r="H144" s="7" t="s">
        <v>640</v>
      </c>
      <c r="I144" s="8"/>
      <c r="J144" s="86">
        <v>40982</v>
      </c>
      <c r="K144" s="86">
        <v>41172</v>
      </c>
      <c r="L144" s="6" t="s">
        <v>641</v>
      </c>
      <c r="M144" s="9" t="s">
        <v>642</v>
      </c>
      <c r="N144" s="160">
        <v>12361</v>
      </c>
      <c r="O144" s="160">
        <v>12415.286</v>
      </c>
      <c r="P144" s="86">
        <v>41284</v>
      </c>
      <c r="Q144" s="86"/>
      <c r="R144" s="86">
        <v>41712</v>
      </c>
      <c r="S144" s="86">
        <v>42019</v>
      </c>
      <c r="T144" s="10">
        <v>0.86</v>
      </c>
      <c r="U144" s="160"/>
      <c r="V144" s="9"/>
      <c r="W144" s="147"/>
    </row>
    <row r="145" spans="1:23" ht="18" hidden="1" thickTop="1" thickBot="1" x14ac:dyDescent="0.25">
      <c r="A145" s="144" t="s">
        <v>178</v>
      </c>
      <c r="B145" s="362">
        <v>2012</v>
      </c>
      <c r="C145" s="6" t="s">
        <v>81</v>
      </c>
      <c r="D145" s="6" t="s">
        <v>132</v>
      </c>
      <c r="E145" s="6" t="s">
        <v>13</v>
      </c>
      <c r="F145" s="6" t="s">
        <v>128</v>
      </c>
      <c r="G145" s="6" t="s">
        <v>643</v>
      </c>
      <c r="H145" s="7" t="s">
        <v>644</v>
      </c>
      <c r="I145" s="8"/>
      <c r="J145" s="86">
        <v>41025</v>
      </c>
      <c r="K145" s="86">
        <v>41162</v>
      </c>
      <c r="L145" s="6" t="s">
        <v>423</v>
      </c>
      <c r="M145" s="9" t="s">
        <v>424</v>
      </c>
      <c r="N145" s="160">
        <v>4781.1130000000003</v>
      </c>
      <c r="O145" s="160">
        <v>4980.0259999999998</v>
      </c>
      <c r="P145" s="86">
        <v>41191</v>
      </c>
      <c r="Q145" s="86">
        <v>41645</v>
      </c>
      <c r="R145" s="86">
        <v>41527</v>
      </c>
      <c r="S145" s="86">
        <v>42004</v>
      </c>
      <c r="T145" s="10">
        <v>0.99</v>
      </c>
      <c r="U145" s="160"/>
      <c r="V145" s="9"/>
      <c r="W145" s="147"/>
    </row>
    <row r="146" spans="1:23" ht="18" hidden="1" thickTop="1" thickBot="1" x14ac:dyDescent="0.25">
      <c r="A146" s="144" t="s">
        <v>178</v>
      </c>
      <c r="B146" s="362">
        <v>2012</v>
      </c>
      <c r="C146" s="6" t="s">
        <v>81</v>
      </c>
      <c r="D146" s="6" t="s">
        <v>132</v>
      </c>
      <c r="E146" s="6" t="s">
        <v>13</v>
      </c>
      <c r="F146" s="6" t="s">
        <v>128</v>
      </c>
      <c r="G146" s="6" t="s">
        <v>645</v>
      </c>
      <c r="H146" s="7" t="s">
        <v>646</v>
      </c>
      <c r="I146" s="8"/>
      <c r="J146" s="86">
        <v>41067</v>
      </c>
      <c r="K146" s="86">
        <v>41340</v>
      </c>
      <c r="L146" s="6" t="s">
        <v>647</v>
      </c>
      <c r="M146" s="9" t="s">
        <v>648</v>
      </c>
      <c r="N146" s="160">
        <v>12358.5</v>
      </c>
      <c r="O146" s="160">
        <v>12799.937</v>
      </c>
      <c r="P146" s="86">
        <v>41555</v>
      </c>
      <c r="Q146" s="86"/>
      <c r="R146" s="86">
        <v>41880</v>
      </c>
      <c r="S146" s="86">
        <v>41989</v>
      </c>
      <c r="T146" s="10">
        <v>0.8</v>
      </c>
      <c r="U146" s="160"/>
      <c r="V146" s="9"/>
      <c r="W146" s="147"/>
    </row>
    <row r="147" spans="1:23" ht="18" hidden="1" thickTop="1" thickBot="1" x14ac:dyDescent="0.25">
      <c r="A147" s="144" t="s">
        <v>178</v>
      </c>
      <c r="B147" s="362">
        <v>2012</v>
      </c>
      <c r="C147" s="6" t="s">
        <v>81</v>
      </c>
      <c r="D147" s="6" t="s">
        <v>132</v>
      </c>
      <c r="E147" s="6" t="s">
        <v>174</v>
      </c>
      <c r="F147" s="6" t="s">
        <v>112</v>
      </c>
      <c r="G147" s="6" t="s">
        <v>649</v>
      </c>
      <c r="H147" s="7" t="s">
        <v>650</v>
      </c>
      <c r="I147" s="8"/>
      <c r="J147" s="86">
        <v>40956</v>
      </c>
      <c r="K147" s="86">
        <v>41089</v>
      </c>
      <c r="L147" s="6" t="s">
        <v>651</v>
      </c>
      <c r="M147" s="9" t="s">
        <v>652</v>
      </c>
      <c r="N147" s="160">
        <v>30047.253000000001</v>
      </c>
      <c r="O147" s="160">
        <v>32363.689750000001</v>
      </c>
      <c r="P147" s="86">
        <v>41108</v>
      </c>
      <c r="Q147" s="86"/>
      <c r="R147" s="86">
        <v>41773</v>
      </c>
      <c r="S147" s="86">
        <v>42065</v>
      </c>
      <c r="T147" s="10">
        <v>0.87</v>
      </c>
      <c r="U147" s="160"/>
      <c r="V147" s="9"/>
      <c r="W147" s="147"/>
    </row>
    <row r="148" spans="1:23" ht="18" hidden="1" thickTop="1" thickBot="1" x14ac:dyDescent="0.25">
      <c r="A148" s="144" t="s">
        <v>178</v>
      </c>
      <c r="B148" s="362">
        <v>2012</v>
      </c>
      <c r="C148" s="6" t="s">
        <v>81</v>
      </c>
      <c r="D148" s="6" t="s">
        <v>132</v>
      </c>
      <c r="E148" s="6" t="s">
        <v>174</v>
      </c>
      <c r="F148" s="6" t="s">
        <v>112</v>
      </c>
      <c r="G148" s="6" t="s">
        <v>653</v>
      </c>
      <c r="H148" s="7" t="s">
        <v>654</v>
      </c>
      <c r="I148" s="8"/>
      <c r="J148" s="86">
        <v>40907</v>
      </c>
      <c r="K148" s="86">
        <v>41027</v>
      </c>
      <c r="L148" s="6" t="s">
        <v>655</v>
      </c>
      <c r="M148" s="9" t="s">
        <v>656</v>
      </c>
      <c r="N148" s="160">
        <v>9490.73</v>
      </c>
      <c r="O148" s="160">
        <v>9433.61</v>
      </c>
      <c r="P148" s="86">
        <v>41043</v>
      </c>
      <c r="Q148" s="86">
        <v>41866</v>
      </c>
      <c r="R148" s="86">
        <v>41554</v>
      </c>
      <c r="S148" s="86">
        <v>42027</v>
      </c>
      <c r="T148" s="10">
        <v>0.99</v>
      </c>
      <c r="U148" s="160">
        <v>2100</v>
      </c>
      <c r="V148" s="9" t="s">
        <v>657</v>
      </c>
      <c r="W148" s="147"/>
    </row>
    <row r="149" spans="1:23" ht="18" hidden="1" thickTop="1" thickBot="1" x14ac:dyDescent="0.25">
      <c r="A149" s="144" t="s">
        <v>178</v>
      </c>
      <c r="B149" s="362">
        <v>2012</v>
      </c>
      <c r="C149" s="6" t="s">
        <v>81</v>
      </c>
      <c r="D149" s="6" t="s">
        <v>132</v>
      </c>
      <c r="E149" s="6" t="s">
        <v>29</v>
      </c>
      <c r="F149" s="6" t="s">
        <v>128</v>
      </c>
      <c r="G149" s="6" t="s">
        <v>658</v>
      </c>
      <c r="H149" s="7" t="s">
        <v>659</v>
      </c>
      <c r="I149" s="8"/>
      <c r="J149" s="86">
        <v>40877</v>
      </c>
      <c r="K149" s="86">
        <v>40994</v>
      </c>
      <c r="L149" s="6" t="s">
        <v>660</v>
      </c>
      <c r="M149" s="9" t="s">
        <v>661</v>
      </c>
      <c r="N149" s="160">
        <v>17998</v>
      </c>
      <c r="O149" s="160">
        <v>18551.62715</v>
      </c>
      <c r="P149" s="86">
        <v>40994</v>
      </c>
      <c r="Q149" s="86"/>
      <c r="R149" s="86">
        <v>41534</v>
      </c>
      <c r="S149" s="86">
        <v>41957</v>
      </c>
      <c r="T149" s="10">
        <v>0.99</v>
      </c>
      <c r="U149" s="160"/>
      <c r="V149" s="9"/>
      <c r="W149" s="147"/>
    </row>
    <row r="150" spans="1:23" ht="18" hidden="1" thickTop="1" thickBot="1" x14ac:dyDescent="0.25">
      <c r="A150" s="144" t="s">
        <v>178</v>
      </c>
      <c r="B150" s="362">
        <v>2012</v>
      </c>
      <c r="C150" s="6" t="s">
        <v>81</v>
      </c>
      <c r="D150" s="6" t="s">
        <v>132</v>
      </c>
      <c r="E150" s="6" t="s">
        <v>54</v>
      </c>
      <c r="F150" s="6" t="s">
        <v>128</v>
      </c>
      <c r="G150" s="6" t="s">
        <v>662</v>
      </c>
      <c r="H150" s="7" t="s">
        <v>663</v>
      </c>
      <c r="I150" s="8"/>
      <c r="J150" s="86">
        <v>40870</v>
      </c>
      <c r="K150" s="86">
        <v>40966</v>
      </c>
      <c r="L150" s="6" t="s">
        <v>664</v>
      </c>
      <c r="M150" s="9" t="s">
        <v>665</v>
      </c>
      <c r="N150" s="160">
        <v>4172.6000000000004</v>
      </c>
      <c r="O150" s="160">
        <v>4300.1691600000004</v>
      </c>
      <c r="P150" s="86">
        <v>40984</v>
      </c>
      <c r="Q150" s="86">
        <v>41866</v>
      </c>
      <c r="R150" s="86">
        <v>41506</v>
      </c>
      <c r="S150" s="86">
        <v>42231</v>
      </c>
      <c r="T150" s="10">
        <v>0.98</v>
      </c>
      <c r="U150" s="160"/>
      <c r="V150" s="9"/>
      <c r="W150" s="147"/>
    </row>
    <row r="151" spans="1:23" ht="18" hidden="1" thickTop="1" thickBot="1" x14ac:dyDescent="0.25">
      <c r="A151" s="144" t="s">
        <v>178</v>
      </c>
      <c r="B151" s="362">
        <v>2012</v>
      </c>
      <c r="C151" s="6" t="s">
        <v>81</v>
      </c>
      <c r="D151" s="6" t="s">
        <v>132</v>
      </c>
      <c r="E151" s="6" t="s">
        <v>56</v>
      </c>
      <c r="F151" s="6" t="s">
        <v>128</v>
      </c>
      <c r="G151" s="6" t="s">
        <v>666</v>
      </c>
      <c r="H151" s="7" t="s">
        <v>667</v>
      </c>
      <c r="I151" s="8"/>
      <c r="J151" s="86">
        <v>40757</v>
      </c>
      <c r="K151" s="86">
        <v>41137</v>
      </c>
      <c r="L151" s="6" t="s">
        <v>668</v>
      </c>
      <c r="M151" s="9" t="s">
        <v>669</v>
      </c>
      <c r="N151" s="160">
        <v>102754.42600000001</v>
      </c>
      <c r="O151" s="160">
        <v>102442.30875</v>
      </c>
      <c r="P151" s="86">
        <v>41197</v>
      </c>
      <c r="Q151" s="86"/>
      <c r="R151" s="86">
        <v>42597</v>
      </c>
      <c r="S151" s="86">
        <v>42625</v>
      </c>
      <c r="T151" s="10">
        <v>0.31</v>
      </c>
      <c r="U151" s="160"/>
      <c r="V151" s="9"/>
      <c r="W151" s="147"/>
    </row>
    <row r="152" spans="1:23" ht="18" hidden="1" thickTop="1" thickBot="1" x14ac:dyDescent="0.25">
      <c r="A152" s="144" t="s">
        <v>178</v>
      </c>
      <c r="B152" s="362">
        <v>2012</v>
      </c>
      <c r="C152" s="6" t="s">
        <v>81</v>
      </c>
      <c r="D152" s="6" t="s">
        <v>132</v>
      </c>
      <c r="E152" s="6" t="s">
        <v>32</v>
      </c>
      <c r="F152" s="6" t="s">
        <v>128</v>
      </c>
      <c r="G152" s="6" t="s">
        <v>670</v>
      </c>
      <c r="H152" s="7" t="s">
        <v>671</v>
      </c>
      <c r="I152" s="8"/>
      <c r="J152" s="86">
        <v>40864</v>
      </c>
      <c r="K152" s="86">
        <v>41023</v>
      </c>
      <c r="L152" s="6" t="s">
        <v>672</v>
      </c>
      <c r="M152" s="9" t="s">
        <v>673</v>
      </c>
      <c r="N152" s="160">
        <v>9326.7009999999991</v>
      </c>
      <c r="O152" s="160">
        <v>9525.5110000000004</v>
      </c>
      <c r="P152" s="86">
        <v>41244</v>
      </c>
      <c r="Q152" s="86">
        <v>41760</v>
      </c>
      <c r="R152" s="86">
        <v>41753</v>
      </c>
      <c r="S152" s="86">
        <v>41988</v>
      </c>
      <c r="T152" s="10">
        <v>0.95</v>
      </c>
      <c r="U152" s="160">
        <v>800</v>
      </c>
      <c r="V152" s="9" t="s">
        <v>657</v>
      </c>
      <c r="W152" s="147"/>
    </row>
    <row r="153" spans="1:23" ht="18" hidden="1" thickTop="1" thickBot="1" x14ac:dyDescent="0.25">
      <c r="A153" s="144" t="s">
        <v>178</v>
      </c>
      <c r="B153" s="362">
        <v>2012</v>
      </c>
      <c r="C153" s="6" t="s">
        <v>81</v>
      </c>
      <c r="D153" s="6" t="s">
        <v>132</v>
      </c>
      <c r="E153" s="6" t="s">
        <v>21</v>
      </c>
      <c r="F153" s="6" t="s">
        <v>128</v>
      </c>
      <c r="G153" s="6" t="s">
        <v>674</v>
      </c>
      <c r="H153" s="7" t="s">
        <v>675</v>
      </c>
      <c r="I153" s="8"/>
      <c r="J153" s="86">
        <v>40912</v>
      </c>
      <c r="K153" s="86">
        <v>41072</v>
      </c>
      <c r="L153" s="6" t="s">
        <v>676</v>
      </c>
      <c r="M153" s="9" t="s">
        <v>677</v>
      </c>
      <c r="N153" s="160">
        <v>21110</v>
      </c>
      <c r="O153" s="160">
        <v>21507.286250000001</v>
      </c>
      <c r="P153" s="86">
        <v>41099</v>
      </c>
      <c r="Q153" s="86"/>
      <c r="R153" s="86">
        <v>41732</v>
      </c>
      <c r="S153" s="86">
        <v>41988</v>
      </c>
      <c r="T153" s="10">
        <v>0.98</v>
      </c>
      <c r="U153" s="160">
        <v>1100</v>
      </c>
      <c r="V153" s="9" t="s">
        <v>657</v>
      </c>
      <c r="W153" s="147"/>
    </row>
    <row r="154" spans="1:23" ht="18" hidden="1" thickTop="1" thickBot="1" x14ac:dyDescent="0.25">
      <c r="A154" s="144" t="s">
        <v>178</v>
      </c>
      <c r="B154" s="362">
        <v>2012</v>
      </c>
      <c r="C154" s="6" t="s">
        <v>81</v>
      </c>
      <c r="D154" s="6" t="s">
        <v>132</v>
      </c>
      <c r="E154" s="6" t="s">
        <v>20</v>
      </c>
      <c r="F154" s="6" t="s">
        <v>128</v>
      </c>
      <c r="G154" s="6" t="s">
        <v>678</v>
      </c>
      <c r="H154" s="7" t="s">
        <v>679</v>
      </c>
      <c r="I154" s="8"/>
      <c r="J154" s="86">
        <v>40945</v>
      </c>
      <c r="K154" s="86">
        <v>41080</v>
      </c>
      <c r="L154" s="6" t="s">
        <v>680</v>
      </c>
      <c r="M154" s="9" t="s">
        <v>681</v>
      </c>
      <c r="N154" s="160">
        <v>4630</v>
      </c>
      <c r="O154" s="160">
        <v>4712.1310000000003</v>
      </c>
      <c r="P154" s="86">
        <v>41394</v>
      </c>
      <c r="Q154" s="86"/>
      <c r="R154" s="86">
        <v>41620</v>
      </c>
      <c r="S154" s="86">
        <v>42002</v>
      </c>
      <c r="T154" s="10">
        <v>0.91</v>
      </c>
      <c r="U154" s="160"/>
      <c r="V154" s="9"/>
      <c r="W154" s="147"/>
    </row>
    <row r="155" spans="1:23" ht="18" hidden="1" thickTop="1" thickBot="1" x14ac:dyDescent="0.25">
      <c r="A155" s="144" t="s">
        <v>178</v>
      </c>
      <c r="B155" s="362">
        <v>2012</v>
      </c>
      <c r="C155" s="6" t="s">
        <v>81</v>
      </c>
      <c r="D155" s="6" t="s">
        <v>132</v>
      </c>
      <c r="E155" s="6" t="s">
        <v>57</v>
      </c>
      <c r="F155" s="6" t="s">
        <v>128</v>
      </c>
      <c r="G155" s="6" t="s">
        <v>682</v>
      </c>
      <c r="H155" s="7" t="s">
        <v>683</v>
      </c>
      <c r="I155" s="8"/>
      <c r="J155" s="86">
        <v>40925</v>
      </c>
      <c r="K155" s="86">
        <v>41018</v>
      </c>
      <c r="L155" s="6" t="s">
        <v>684</v>
      </c>
      <c r="M155" s="9" t="s">
        <v>685</v>
      </c>
      <c r="N155" s="160">
        <v>32123.257000000001</v>
      </c>
      <c r="O155" s="160">
        <v>33407.635000000002</v>
      </c>
      <c r="P155" s="86">
        <v>41051</v>
      </c>
      <c r="Q155" s="86"/>
      <c r="R155" s="86">
        <v>41888</v>
      </c>
      <c r="S155" s="86">
        <v>41987</v>
      </c>
      <c r="T155" s="10">
        <v>0.95</v>
      </c>
      <c r="U155" s="160"/>
      <c r="V155" s="9"/>
      <c r="W155" s="147"/>
    </row>
    <row r="156" spans="1:23" ht="17" hidden="1" thickTop="1" thickBot="1" x14ac:dyDescent="0.25">
      <c r="A156" s="144" t="s">
        <v>178</v>
      </c>
      <c r="B156" s="514">
        <v>2012</v>
      </c>
      <c r="C156" s="516" t="s">
        <v>81</v>
      </c>
      <c r="D156" s="516" t="s">
        <v>132</v>
      </c>
      <c r="E156" s="516" t="s">
        <v>36</v>
      </c>
      <c r="F156" s="516" t="s">
        <v>128</v>
      </c>
      <c r="G156" s="516" t="s">
        <v>686</v>
      </c>
      <c r="H156" s="518" t="s">
        <v>687</v>
      </c>
      <c r="I156" s="520" t="s">
        <v>171</v>
      </c>
      <c r="J156" s="95">
        <v>40893</v>
      </c>
      <c r="K156" s="95">
        <v>41213</v>
      </c>
      <c r="L156" s="96" t="s">
        <v>688</v>
      </c>
      <c r="M156" s="97" t="s">
        <v>689</v>
      </c>
      <c r="N156" s="150">
        <v>0</v>
      </c>
      <c r="O156" s="121">
        <v>0</v>
      </c>
      <c r="P156" s="95"/>
      <c r="Q156" s="95"/>
      <c r="R156" s="95">
        <v>41213</v>
      </c>
      <c r="S156" s="95">
        <v>42105</v>
      </c>
      <c r="T156" s="104">
        <v>0.71</v>
      </c>
      <c r="U156" s="121"/>
      <c r="V156" s="522" t="s">
        <v>171</v>
      </c>
      <c r="W156" s="145"/>
    </row>
    <row r="157" spans="1:23" ht="18" hidden="1" thickTop="1" thickBot="1" x14ac:dyDescent="0.25">
      <c r="A157" s="144" t="s">
        <v>178</v>
      </c>
      <c r="B157" s="523"/>
      <c r="C157" s="524"/>
      <c r="D157" s="524"/>
      <c r="E157" s="524"/>
      <c r="F157" s="524"/>
      <c r="G157" s="524"/>
      <c r="H157" s="525"/>
      <c r="I157" s="526"/>
      <c r="J157" s="105">
        <v>41351</v>
      </c>
      <c r="K157" s="105">
        <v>41428</v>
      </c>
      <c r="L157" s="106" t="s">
        <v>458</v>
      </c>
      <c r="M157" s="107" t="s">
        <v>459</v>
      </c>
      <c r="N157" s="109">
        <v>91.85</v>
      </c>
      <c r="O157" s="109">
        <v>91.85</v>
      </c>
      <c r="P157" s="105">
        <v>41428</v>
      </c>
      <c r="Q157" s="105"/>
      <c r="R157" s="105">
        <v>41584</v>
      </c>
      <c r="S157" s="105">
        <v>42105</v>
      </c>
      <c r="T157" s="108"/>
      <c r="U157" s="109"/>
      <c r="V157" s="512"/>
      <c r="W157" s="148" t="s">
        <v>171</v>
      </c>
    </row>
    <row r="158" spans="1:23" ht="18" hidden="1" thickTop="1" thickBot="1" x14ac:dyDescent="0.25">
      <c r="A158" s="144" t="s">
        <v>178</v>
      </c>
      <c r="B158" s="523"/>
      <c r="C158" s="524"/>
      <c r="D158" s="524"/>
      <c r="E158" s="524"/>
      <c r="F158" s="524"/>
      <c r="G158" s="524"/>
      <c r="H158" s="525"/>
      <c r="I158" s="526"/>
      <c r="J158" s="105">
        <v>40893</v>
      </c>
      <c r="K158" s="105">
        <v>41472</v>
      </c>
      <c r="L158" s="106" t="s">
        <v>690</v>
      </c>
      <c r="M158" s="107" t="s">
        <v>691</v>
      </c>
      <c r="N158" s="109">
        <v>50528.593000000001</v>
      </c>
      <c r="O158" s="109">
        <v>52100.097000000002</v>
      </c>
      <c r="P158" s="105">
        <v>41472</v>
      </c>
      <c r="Q158" s="105"/>
      <c r="R158" s="105">
        <v>41969</v>
      </c>
      <c r="S158" s="105">
        <v>42105</v>
      </c>
      <c r="T158" s="108"/>
      <c r="U158" s="109"/>
      <c r="V158" s="512"/>
      <c r="W158" s="148" t="s">
        <v>171</v>
      </c>
    </row>
    <row r="159" spans="1:23" ht="18" hidden="1" thickTop="1" thickBot="1" x14ac:dyDescent="0.25">
      <c r="A159" s="144" t="s">
        <v>178</v>
      </c>
      <c r="B159" s="515"/>
      <c r="C159" s="517"/>
      <c r="D159" s="517"/>
      <c r="E159" s="517"/>
      <c r="F159" s="517"/>
      <c r="G159" s="517"/>
      <c r="H159" s="519"/>
      <c r="I159" s="521"/>
      <c r="J159" s="99">
        <v>41865</v>
      </c>
      <c r="K159" s="99">
        <v>41922</v>
      </c>
      <c r="L159" s="100" t="s">
        <v>461</v>
      </c>
      <c r="M159" s="101" t="s">
        <v>692</v>
      </c>
      <c r="N159" s="102">
        <v>6732.1629999999996</v>
      </c>
      <c r="O159" s="102">
        <v>7301.64</v>
      </c>
      <c r="P159" s="99">
        <v>41922</v>
      </c>
      <c r="Q159" s="99"/>
      <c r="R159" s="99">
        <v>42372</v>
      </c>
      <c r="S159" s="99">
        <v>42105</v>
      </c>
      <c r="T159" s="103"/>
      <c r="U159" s="102"/>
      <c r="V159" s="513"/>
      <c r="W159" s="146" t="s">
        <v>171</v>
      </c>
    </row>
    <row r="160" spans="1:23" ht="18" hidden="1" thickTop="1" thickBot="1" x14ac:dyDescent="0.25">
      <c r="A160" s="144" t="s">
        <v>178</v>
      </c>
      <c r="B160" s="362">
        <v>2012</v>
      </c>
      <c r="C160" s="6" t="s">
        <v>81</v>
      </c>
      <c r="D160" s="6" t="s">
        <v>132</v>
      </c>
      <c r="E160" s="6" t="s">
        <v>22</v>
      </c>
      <c r="F160" s="6" t="s">
        <v>128</v>
      </c>
      <c r="G160" s="6" t="s">
        <v>693</v>
      </c>
      <c r="H160" s="7" t="s">
        <v>694</v>
      </c>
      <c r="I160" s="8"/>
      <c r="J160" s="86">
        <v>40927</v>
      </c>
      <c r="K160" s="86">
        <v>41179</v>
      </c>
      <c r="L160" s="6" t="s">
        <v>695</v>
      </c>
      <c r="M160" s="9" t="s">
        <v>696</v>
      </c>
      <c r="N160" s="160">
        <v>33915.148999999998</v>
      </c>
      <c r="O160" s="160">
        <v>34107.636350000001</v>
      </c>
      <c r="P160" s="86">
        <v>41197</v>
      </c>
      <c r="Q160" s="86"/>
      <c r="R160" s="86">
        <v>41901</v>
      </c>
      <c r="S160" s="86">
        <v>42018</v>
      </c>
      <c r="T160" s="10">
        <v>0.98</v>
      </c>
      <c r="U160" s="160">
        <v>10112</v>
      </c>
      <c r="V160" s="9" t="s">
        <v>697</v>
      </c>
      <c r="W160" s="147"/>
    </row>
    <row r="161" spans="1:23" ht="18" hidden="1" thickTop="1" thickBot="1" x14ac:dyDescent="0.25">
      <c r="A161" s="144" t="s">
        <v>178</v>
      </c>
      <c r="B161" s="362">
        <v>2012</v>
      </c>
      <c r="C161" s="6" t="s">
        <v>81</v>
      </c>
      <c r="D161" s="6" t="s">
        <v>132</v>
      </c>
      <c r="E161" s="6" t="s">
        <v>23</v>
      </c>
      <c r="F161" s="6" t="s">
        <v>128</v>
      </c>
      <c r="G161" s="6" t="s">
        <v>698</v>
      </c>
      <c r="H161" s="7" t="s">
        <v>699</v>
      </c>
      <c r="I161" s="8"/>
      <c r="J161" s="86">
        <v>40882</v>
      </c>
      <c r="K161" s="86">
        <v>41024</v>
      </c>
      <c r="L161" s="6" t="s">
        <v>700</v>
      </c>
      <c r="M161" s="9" t="s">
        <v>701</v>
      </c>
      <c r="N161" s="160">
        <v>11957.25</v>
      </c>
      <c r="O161" s="160">
        <v>12236.213</v>
      </c>
      <c r="P161" s="86">
        <v>41351</v>
      </c>
      <c r="Q161" s="86">
        <v>41705</v>
      </c>
      <c r="R161" s="86">
        <v>41634</v>
      </c>
      <c r="S161" s="86">
        <v>41953</v>
      </c>
      <c r="T161" s="10">
        <v>0.96</v>
      </c>
      <c r="U161" s="160"/>
      <c r="V161" s="9"/>
      <c r="W161" s="147"/>
    </row>
    <row r="162" spans="1:23" ht="18" hidden="1" thickTop="1" thickBot="1" x14ac:dyDescent="0.25">
      <c r="A162" s="144" t="s">
        <v>178</v>
      </c>
      <c r="B162" s="362">
        <v>2012</v>
      </c>
      <c r="C162" s="6" t="s">
        <v>81</v>
      </c>
      <c r="D162" s="6" t="s">
        <v>132</v>
      </c>
      <c r="E162" s="6"/>
      <c r="F162" s="6" t="s">
        <v>108</v>
      </c>
      <c r="G162" s="6" t="s">
        <v>702</v>
      </c>
      <c r="H162" s="7" t="s">
        <v>703</v>
      </c>
      <c r="I162" s="8"/>
      <c r="J162" s="86">
        <v>40920</v>
      </c>
      <c r="K162" s="86">
        <v>41031</v>
      </c>
      <c r="L162" s="6" t="s">
        <v>704</v>
      </c>
      <c r="M162" s="9" t="s">
        <v>705</v>
      </c>
      <c r="N162" s="160">
        <v>6740.1350000000002</v>
      </c>
      <c r="O162" s="160">
        <v>6640.5349999999999</v>
      </c>
      <c r="P162" s="86">
        <v>41044</v>
      </c>
      <c r="Q162" s="86">
        <v>41672</v>
      </c>
      <c r="R162" s="86">
        <v>41301</v>
      </c>
      <c r="S162" s="86">
        <v>42034</v>
      </c>
      <c r="T162" s="10">
        <v>0.99</v>
      </c>
      <c r="U162" s="160"/>
      <c r="V162" s="9"/>
      <c r="W162" s="147"/>
    </row>
    <row r="163" spans="1:23" ht="18" hidden="1" thickTop="1" thickBot="1" x14ac:dyDescent="0.25">
      <c r="A163" s="144" t="s">
        <v>178</v>
      </c>
      <c r="B163" s="362">
        <v>2012</v>
      </c>
      <c r="C163" s="6" t="s">
        <v>81</v>
      </c>
      <c r="D163" s="6" t="s">
        <v>132</v>
      </c>
      <c r="E163" s="6"/>
      <c r="F163" s="6" t="s">
        <v>108</v>
      </c>
      <c r="G163" s="6" t="s">
        <v>706</v>
      </c>
      <c r="H163" s="7" t="s">
        <v>707</v>
      </c>
      <c r="I163" s="8"/>
      <c r="J163" s="86">
        <v>41029</v>
      </c>
      <c r="K163" s="86">
        <v>41162</v>
      </c>
      <c r="L163" s="6" t="s">
        <v>708</v>
      </c>
      <c r="M163" s="9" t="s">
        <v>709</v>
      </c>
      <c r="N163" s="160">
        <v>43421</v>
      </c>
      <c r="O163" s="160">
        <v>43728.4594</v>
      </c>
      <c r="P163" s="86">
        <v>41267</v>
      </c>
      <c r="Q163" s="86"/>
      <c r="R163" s="86">
        <v>41634</v>
      </c>
      <c r="S163" s="86">
        <v>42075</v>
      </c>
      <c r="T163" s="10">
        <v>0.49</v>
      </c>
      <c r="U163" s="160"/>
      <c r="V163" s="9"/>
      <c r="W163" s="147"/>
    </row>
    <row r="164" spans="1:23" ht="18" hidden="1" thickTop="1" thickBot="1" x14ac:dyDescent="0.25">
      <c r="A164" s="144" t="s">
        <v>178</v>
      </c>
      <c r="B164" s="362">
        <v>2012</v>
      </c>
      <c r="C164" s="6" t="s">
        <v>81</v>
      </c>
      <c r="D164" s="6" t="s">
        <v>132</v>
      </c>
      <c r="E164" s="6"/>
      <c r="F164" s="6" t="s">
        <v>108</v>
      </c>
      <c r="G164" s="6" t="s">
        <v>710</v>
      </c>
      <c r="H164" s="7" t="s">
        <v>711</v>
      </c>
      <c r="I164" s="8"/>
      <c r="J164" s="86">
        <v>41029</v>
      </c>
      <c r="K164" s="86">
        <v>41162</v>
      </c>
      <c r="L164" s="6" t="s">
        <v>708</v>
      </c>
      <c r="M164" s="9" t="s">
        <v>709</v>
      </c>
      <c r="N164" s="160">
        <v>10521.53</v>
      </c>
      <c r="O164" s="160">
        <v>10521.53</v>
      </c>
      <c r="P164" s="86">
        <v>41267</v>
      </c>
      <c r="Q164" s="86"/>
      <c r="R164" s="86">
        <v>41762</v>
      </c>
      <c r="S164" s="86">
        <v>42117</v>
      </c>
      <c r="T164" s="10">
        <v>0.31</v>
      </c>
      <c r="U164" s="160"/>
      <c r="V164" s="9"/>
      <c r="W164" s="147"/>
    </row>
    <row r="165" spans="1:23" ht="18" hidden="1" thickTop="1" thickBot="1" x14ac:dyDescent="0.25">
      <c r="A165" s="144" t="s">
        <v>178</v>
      </c>
      <c r="B165" s="362">
        <v>2012</v>
      </c>
      <c r="C165" s="6" t="s">
        <v>81</v>
      </c>
      <c r="D165" s="6" t="s">
        <v>132</v>
      </c>
      <c r="E165" s="6"/>
      <c r="F165" s="6" t="s">
        <v>108</v>
      </c>
      <c r="G165" s="6" t="s">
        <v>712</v>
      </c>
      <c r="H165" s="7" t="s">
        <v>713</v>
      </c>
      <c r="I165" s="8"/>
      <c r="J165" s="86">
        <v>41059</v>
      </c>
      <c r="K165" s="86">
        <v>41178</v>
      </c>
      <c r="L165" s="6" t="s">
        <v>714</v>
      </c>
      <c r="M165" s="9" t="s">
        <v>715</v>
      </c>
      <c r="N165" s="160">
        <v>26587.915000000001</v>
      </c>
      <c r="O165" s="160">
        <v>27299.359</v>
      </c>
      <c r="P165" s="86">
        <v>41348</v>
      </c>
      <c r="Q165" s="86"/>
      <c r="R165" s="86">
        <v>41718</v>
      </c>
      <c r="S165" s="86">
        <v>42013</v>
      </c>
      <c r="T165" s="10">
        <v>0.86</v>
      </c>
      <c r="U165" s="160"/>
      <c r="V165" s="9"/>
      <c r="W165" s="147"/>
    </row>
    <row r="166" spans="1:23" ht="18" hidden="1" thickTop="1" thickBot="1" x14ac:dyDescent="0.25">
      <c r="A166" s="144" t="s">
        <v>178</v>
      </c>
      <c r="B166" s="362">
        <v>2012</v>
      </c>
      <c r="C166" s="6" t="s">
        <v>81</v>
      </c>
      <c r="D166" s="6" t="s">
        <v>132</v>
      </c>
      <c r="E166" s="6"/>
      <c r="F166" s="6" t="s">
        <v>109</v>
      </c>
      <c r="G166" s="6" t="s">
        <v>716</v>
      </c>
      <c r="H166" s="7" t="s">
        <v>717</v>
      </c>
      <c r="I166" s="8"/>
      <c r="J166" s="86">
        <v>40997</v>
      </c>
      <c r="K166" s="86">
        <v>41053</v>
      </c>
      <c r="L166" s="6" t="s">
        <v>488</v>
      </c>
      <c r="M166" s="9" t="s">
        <v>718</v>
      </c>
      <c r="N166" s="160">
        <v>29541.693500000001</v>
      </c>
      <c r="O166" s="160">
        <v>29541.693500000001</v>
      </c>
      <c r="P166" s="86">
        <v>41821</v>
      </c>
      <c r="Q166" s="86"/>
      <c r="R166" s="86">
        <v>41593</v>
      </c>
      <c r="S166" s="86">
        <v>42262</v>
      </c>
      <c r="T166" s="10">
        <v>0.01</v>
      </c>
      <c r="U166" s="160">
        <v>1624</v>
      </c>
      <c r="V166" s="9" t="s">
        <v>719</v>
      </c>
      <c r="W166" s="147"/>
    </row>
    <row r="167" spans="1:23" ht="18" hidden="1" thickTop="1" thickBot="1" x14ac:dyDescent="0.25">
      <c r="A167" s="144" t="s">
        <v>178</v>
      </c>
      <c r="B167" s="362">
        <v>2012</v>
      </c>
      <c r="C167" s="6" t="s">
        <v>81</v>
      </c>
      <c r="D167" s="6" t="s">
        <v>132</v>
      </c>
      <c r="E167" s="6"/>
      <c r="F167" s="6" t="s">
        <v>115</v>
      </c>
      <c r="G167" s="6" t="s">
        <v>720</v>
      </c>
      <c r="H167" s="7" t="s">
        <v>721</v>
      </c>
      <c r="I167" s="8"/>
      <c r="J167" s="86">
        <v>41066</v>
      </c>
      <c r="K167" s="86">
        <v>41182</v>
      </c>
      <c r="L167" s="6" t="s">
        <v>722</v>
      </c>
      <c r="M167" s="9" t="s">
        <v>723</v>
      </c>
      <c r="N167" s="160">
        <v>890.23257999999998</v>
      </c>
      <c r="O167" s="160">
        <v>910.21258</v>
      </c>
      <c r="P167" s="86">
        <v>41365</v>
      </c>
      <c r="Q167" s="86"/>
      <c r="R167" s="86">
        <v>41637</v>
      </c>
      <c r="S167" s="86">
        <v>41837</v>
      </c>
      <c r="T167" s="10">
        <v>0.8</v>
      </c>
      <c r="U167" s="160"/>
      <c r="V167" s="9"/>
      <c r="W167" s="147"/>
    </row>
    <row r="168" spans="1:23" ht="18" hidden="1" thickTop="1" thickBot="1" x14ac:dyDescent="0.25">
      <c r="A168" s="144" t="s">
        <v>178</v>
      </c>
      <c r="B168" s="362">
        <v>2012</v>
      </c>
      <c r="C168" s="6" t="s">
        <v>81</v>
      </c>
      <c r="D168" s="6" t="s">
        <v>78</v>
      </c>
      <c r="E168" s="6"/>
      <c r="F168" s="6" t="s">
        <v>116</v>
      </c>
      <c r="G168" s="6" t="s">
        <v>724</v>
      </c>
      <c r="H168" s="7" t="s">
        <v>725</v>
      </c>
      <c r="I168" s="8"/>
      <c r="J168" s="86">
        <v>41040</v>
      </c>
      <c r="K168" s="86">
        <v>41219</v>
      </c>
      <c r="L168" s="6" t="s">
        <v>726</v>
      </c>
      <c r="M168" s="9" t="s">
        <v>727</v>
      </c>
      <c r="N168" s="160">
        <v>17706.668550000002</v>
      </c>
      <c r="O168" s="160">
        <v>17706.668550000002</v>
      </c>
      <c r="P168" s="86">
        <v>41429</v>
      </c>
      <c r="Q168" s="86"/>
      <c r="R168" s="86">
        <v>42290</v>
      </c>
      <c r="S168" s="86">
        <v>42328</v>
      </c>
      <c r="T168" s="10">
        <v>0.62</v>
      </c>
      <c r="U168" s="160"/>
      <c r="V168" s="9"/>
      <c r="W168" s="147"/>
    </row>
    <row r="169" spans="1:23" ht="18" hidden="1" thickTop="1" thickBot="1" x14ac:dyDescent="0.25">
      <c r="A169" s="144" t="s">
        <v>178</v>
      </c>
      <c r="B169" s="362">
        <v>2012</v>
      </c>
      <c r="C169" s="6" t="s">
        <v>81</v>
      </c>
      <c r="D169" s="6" t="s">
        <v>78</v>
      </c>
      <c r="E169" s="6"/>
      <c r="F169" s="6" t="s">
        <v>116</v>
      </c>
      <c r="G169" s="6" t="s">
        <v>728</v>
      </c>
      <c r="H169" s="7" t="s">
        <v>729</v>
      </c>
      <c r="I169" s="8"/>
      <c r="J169" s="86">
        <v>40913</v>
      </c>
      <c r="K169" s="86">
        <v>41033</v>
      </c>
      <c r="L169" s="6" t="s">
        <v>730</v>
      </c>
      <c r="M169" s="9" t="s">
        <v>731</v>
      </c>
      <c r="N169" s="160">
        <v>19550.170999999998</v>
      </c>
      <c r="O169" s="160">
        <v>20009.133249999999</v>
      </c>
      <c r="P169" s="86">
        <v>41121</v>
      </c>
      <c r="Q169" s="86"/>
      <c r="R169" s="86">
        <v>41933</v>
      </c>
      <c r="S169" s="86">
        <v>42094</v>
      </c>
      <c r="T169" s="10">
        <v>0.98</v>
      </c>
      <c r="U169" s="160"/>
      <c r="V169" s="9"/>
      <c r="W169" s="147"/>
    </row>
    <row r="170" spans="1:23" ht="18" hidden="1" thickTop="1" thickBot="1" x14ac:dyDescent="0.25">
      <c r="A170" s="144" t="s">
        <v>178</v>
      </c>
      <c r="B170" s="362">
        <v>2012</v>
      </c>
      <c r="C170" s="6" t="s">
        <v>81</v>
      </c>
      <c r="D170" s="6" t="s">
        <v>79</v>
      </c>
      <c r="E170" s="6" t="s">
        <v>45</v>
      </c>
      <c r="F170" s="6" t="s">
        <v>128</v>
      </c>
      <c r="G170" s="6" t="s">
        <v>732</v>
      </c>
      <c r="H170" s="7" t="s">
        <v>733</v>
      </c>
      <c r="I170" s="8"/>
      <c r="J170" s="86">
        <v>41355</v>
      </c>
      <c r="K170" s="86">
        <v>41631</v>
      </c>
      <c r="L170" s="6" t="s">
        <v>734</v>
      </c>
      <c r="M170" s="9" t="s">
        <v>735</v>
      </c>
      <c r="N170" s="160">
        <v>1619.17154</v>
      </c>
      <c r="O170" s="160">
        <v>1619.17154</v>
      </c>
      <c r="P170" s="86">
        <v>41708</v>
      </c>
      <c r="Q170" s="86"/>
      <c r="R170" s="86">
        <v>41915</v>
      </c>
      <c r="S170" s="86">
        <v>41992</v>
      </c>
      <c r="T170" s="10">
        <v>0.49</v>
      </c>
      <c r="U170" s="160"/>
      <c r="V170" s="9"/>
      <c r="W170" s="147"/>
    </row>
    <row r="171" spans="1:23" ht="18" hidden="1" thickTop="1" thickBot="1" x14ac:dyDescent="0.25">
      <c r="A171" s="144" t="s">
        <v>178</v>
      </c>
      <c r="B171" s="362">
        <v>2012</v>
      </c>
      <c r="C171" s="6" t="s">
        <v>81</v>
      </c>
      <c r="D171" s="6" t="s">
        <v>79</v>
      </c>
      <c r="E171" s="6"/>
      <c r="F171" s="6" t="s">
        <v>121</v>
      </c>
      <c r="G171" s="6" t="s">
        <v>736</v>
      </c>
      <c r="H171" s="7" t="s">
        <v>737</v>
      </c>
      <c r="I171" s="8"/>
      <c r="J171" s="86">
        <v>41386</v>
      </c>
      <c r="K171" s="86">
        <v>41501</v>
      </c>
      <c r="L171" s="6" t="s">
        <v>534</v>
      </c>
      <c r="M171" s="9" t="s">
        <v>535</v>
      </c>
      <c r="N171" s="160">
        <v>1511.518</v>
      </c>
      <c r="O171" s="160">
        <v>1511.518</v>
      </c>
      <c r="P171" s="86">
        <v>41529</v>
      </c>
      <c r="Q171" s="86"/>
      <c r="R171" s="86">
        <v>41951</v>
      </c>
      <c r="S171" s="86">
        <v>42429</v>
      </c>
      <c r="T171" s="10">
        <v>0.23</v>
      </c>
      <c r="U171" s="160"/>
      <c r="V171" s="9"/>
      <c r="W171" s="147"/>
    </row>
    <row r="172" spans="1:23" ht="18" hidden="1" thickTop="1" thickBot="1" x14ac:dyDescent="0.25">
      <c r="A172" s="144" t="s">
        <v>178</v>
      </c>
      <c r="B172" s="362">
        <v>2012</v>
      </c>
      <c r="C172" s="6" t="s">
        <v>81</v>
      </c>
      <c r="D172" s="6" t="s">
        <v>79</v>
      </c>
      <c r="E172" s="6"/>
      <c r="F172" s="6" t="s">
        <v>121</v>
      </c>
      <c r="G172" s="6" t="s">
        <v>738</v>
      </c>
      <c r="H172" s="7" t="s">
        <v>739</v>
      </c>
      <c r="I172" s="8"/>
      <c r="J172" s="86">
        <v>41327</v>
      </c>
      <c r="K172" s="86">
        <v>41435</v>
      </c>
      <c r="L172" s="6" t="s">
        <v>740</v>
      </c>
      <c r="M172" s="9" t="s">
        <v>741</v>
      </c>
      <c r="N172" s="160">
        <v>1265.194</v>
      </c>
      <c r="O172" s="160">
        <v>1265.194</v>
      </c>
      <c r="P172" s="86">
        <v>41514</v>
      </c>
      <c r="Q172" s="86"/>
      <c r="R172" s="86">
        <v>41870</v>
      </c>
      <c r="S172" s="86">
        <v>42174</v>
      </c>
      <c r="T172" s="10">
        <v>0.21</v>
      </c>
      <c r="U172" s="160"/>
      <c r="V172" s="9"/>
      <c r="W172" s="147"/>
    </row>
    <row r="173" spans="1:23" ht="18" hidden="1" thickTop="1" thickBot="1" x14ac:dyDescent="0.25">
      <c r="A173" s="144" t="s">
        <v>178</v>
      </c>
      <c r="B173" s="362">
        <v>2012</v>
      </c>
      <c r="C173" s="6" t="s">
        <v>81</v>
      </c>
      <c r="D173" s="6" t="s">
        <v>79</v>
      </c>
      <c r="E173" s="6"/>
      <c r="F173" s="6" t="s">
        <v>121</v>
      </c>
      <c r="G173" s="6" t="s">
        <v>742</v>
      </c>
      <c r="H173" s="7" t="s">
        <v>743</v>
      </c>
      <c r="I173" s="8"/>
      <c r="J173" s="86">
        <v>41327</v>
      </c>
      <c r="K173" s="86">
        <v>41435</v>
      </c>
      <c r="L173" s="6" t="s">
        <v>740</v>
      </c>
      <c r="M173" s="9" t="s">
        <v>741</v>
      </c>
      <c r="N173" s="160">
        <v>1403.7439999999999</v>
      </c>
      <c r="O173" s="160">
        <v>1409.0421399999998</v>
      </c>
      <c r="P173" s="86">
        <v>41514</v>
      </c>
      <c r="Q173" s="86"/>
      <c r="R173" s="86">
        <v>41975</v>
      </c>
      <c r="S173" s="86">
        <v>42209</v>
      </c>
      <c r="T173" s="10">
        <v>0.21</v>
      </c>
      <c r="U173" s="160"/>
      <c r="V173" s="9"/>
      <c r="W173" s="147"/>
    </row>
    <row r="174" spans="1:23" ht="18" hidden="1" thickTop="1" thickBot="1" x14ac:dyDescent="0.25">
      <c r="A174" s="144" t="s">
        <v>178</v>
      </c>
      <c r="B174" s="362">
        <v>2012</v>
      </c>
      <c r="C174" s="6" t="s">
        <v>81</v>
      </c>
      <c r="D174" s="6" t="s">
        <v>79</v>
      </c>
      <c r="E174" s="6"/>
      <c r="F174" s="6" t="s">
        <v>121</v>
      </c>
      <c r="G174" s="6" t="s">
        <v>744</v>
      </c>
      <c r="H174" s="7" t="s">
        <v>745</v>
      </c>
      <c r="I174" s="8"/>
      <c r="J174" s="86">
        <v>41327</v>
      </c>
      <c r="K174" s="86">
        <v>41478</v>
      </c>
      <c r="L174" s="6" t="s">
        <v>746</v>
      </c>
      <c r="M174" s="9" t="s">
        <v>741</v>
      </c>
      <c r="N174" s="160">
        <v>1214.606</v>
      </c>
      <c r="O174" s="160">
        <v>1214.606</v>
      </c>
      <c r="P174" s="86">
        <v>41514</v>
      </c>
      <c r="Q174" s="86"/>
      <c r="R174" s="86">
        <v>42018</v>
      </c>
      <c r="S174" s="86">
        <v>42054</v>
      </c>
      <c r="T174" s="10">
        <v>0.21</v>
      </c>
      <c r="U174" s="160"/>
      <c r="V174" s="9"/>
      <c r="W174" s="147"/>
    </row>
    <row r="175" spans="1:23" ht="18" hidden="1" thickTop="1" thickBot="1" x14ac:dyDescent="0.25">
      <c r="A175" s="144" t="s">
        <v>178</v>
      </c>
      <c r="B175" s="362">
        <v>2012</v>
      </c>
      <c r="C175" s="6" t="s">
        <v>64</v>
      </c>
      <c r="D175" s="6" t="s">
        <v>132</v>
      </c>
      <c r="E175" s="6" t="s">
        <v>14</v>
      </c>
      <c r="F175" s="6" t="s">
        <v>128</v>
      </c>
      <c r="G175" s="6" t="s">
        <v>747</v>
      </c>
      <c r="H175" s="7" t="s">
        <v>748</v>
      </c>
      <c r="I175" s="8"/>
      <c r="J175" s="86">
        <v>40984</v>
      </c>
      <c r="K175" s="86">
        <v>41116</v>
      </c>
      <c r="L175" s="6" t="s">
        <v>749</v>
      </c>
      <c r="M175" s="9" t="s">
        <v>750</v>
      </c>
      <c r="N175" s="160">
        <v>16915</v>
      </c>
      <c r="O175" s="160">
        <v>17335.163</v>
      </c>
      <c r="P175" s="86">
        <v>41143</v>
      </c>
      <c r="Q175" s="86">
        <v>41813</v>
      </c>
      <c r="R175" s="86">
        <v>41989</v>
      </c>
      <c r="S175" s="86">
        <v>42026</v>
      </c>
      <c r="T175" s="10">
        <v>0.98</v>
      </c>
      <c r="U175" s="160"/>
      <c r="V175" s="9"/>
      <c r="W175" s="147"/>
    </row>
    <row r="176" spans="1:23" ht="18" hidden="1" thickTop="1" thickBot="1" x14ac:dyDescent="0.25">
      <c r="A176" s="144" t="s">
        <v>178</v>
      </c>
      <c r="B176" s="362">
        <v>2012</v>
      </c>
      <c r="C176" s="6" t="s">
        <v>64</v>
      </c>
      <c r="D176" s="6" t="s">
        <v>132</v>
      </c>
      <c r="E176" s="6" t="s">
        <v>24</v>
      </c>
      <c r="F176" s="6" t="s">
        <v>128</v>
      </c>
      <c r="G176" s="6" t="s">
        <v>751</v>
      </c>
      <c r="H176" s="7" t="s">
        <v>752</v>
      </c>
      <c r="I176" s="8"/>
      <c r="J176" s="86">
        <v>41278</v>
      </c>
      <c r="K176" s="86">
        <v>41873</v>
      </c>
      <c r="L176" s="6" t="s">
        <v>753</v>
      </c>
      <c r="M176" s="9" t="s">
        <v>754</v>
      </c>
      <c r="N176" s="160">
        <v>2087.1309999999999</v>
      </c>
      <c r="O176" s="160">
        <v>2087.1309999999999</v>
      </c>
      <c r="P176" s="86">
        <v>41904</v>
      </c>
      <c r="Q176" s="86"/>
      <c r="R176" s="86">
        <v>42413</v>
      </c>
      <c r="S176" s="86">
        <v>42216</v>
      </c>
      <c r="T176" s="10">
        <v>0.02</v>
      </c>
      <c r="U176" s="160"/>
      <c r="V176" s="9"/>
      <c r="W176" s="147"/>
    </row>
    <row r="177" spans="1:23" ht="18" hidden="1" thickTop="1" thickBot="1" x14ac:dyDescent="0.25">
      <c r="A177" s="144" t="s">
        <v>178</v>
      </c>
      <c r="B177" s="362">
        <v>2012</v>
      </c>
      <c r="C177" s="6" t="s">
        <v>64</v>
      </c>
      <c r="D177" s="6" t="s">
        <v>132</v>
      </c>
      <c r="E177" s="6" t="s">
        <v>35</v>
      </c>
      <c r="F177" s="6" t="s">
        <v>128</v>
      </c>
      <c r="G177" s="6" t="s">
        <v>755</v>
      </c>
      <c r="H177" s="7" t="s">
        <v>756</v>
      </c>
      <c r="I177" s="8"/>
      <c r="J177" s="86">
        <v>40947</v>
      </c>
      <c r="K177" s="86">
        <v>41103</v>
      </c>
      <c r="L177" s="6" t="s">
        <v>757</v>
      </c>
      <c r="M177" s="9" t="s">
        <v>758</v>
      </c>
      <c r="N177" s="160">
        <v>8149</v>
      </c>
      <c r="O177" s="160">
        <v>9004.77</v>
      </c>
      <c r="P177" s="86">
        <v>41103</v>
      </c>
      <c r="Q177" s="86"/>
      <c r="R177" s="86">
        <v>41468</v>
      </c>
      <c r="S177" s="86">
        <v>41988</v>
      </c>
      <c r="T177" s="10">
        <v>0.92</v>
      </c>
      <c r="U177" s="160"/>
      <c r="V177" s="9"/>
      <c r="W177" s="147"/>
    </row>
    <row r="178" spans="1:23" ht="18" hidden="1" thickTop="1" thickBot="1" x14ac:dyDescent="0.25">
      <c r="A178" s="144" t="s">
        <v>178</v>
      </c>
      <c r="B178" s="362">
        <v>2012</v>
      </c>
      <c r="C178" s="6" t="s">
        <v>64</v>
      </c>
      <c r="D178" s="6" t="s">
        <v>79</v>
      </c>
      <c r="E178" s="6" t="s">
        <v>40</v>
      </c>
      <c r="F178" s="6" t="s">
        <v>128</v>
      </c>
      <c r="G178" s="6" t="s">
        <v>759</v>
      </c>
      <c r="H178" s="7" t="s">
        <v>760</v>
      </c>
      <c r="I178" s="8"/>
      <c r="J178" s="86">
        <v>41436</v>
      </c>
      <c r="K178" s="86">
        <v>41542</v>
      </c>
      <c r="L178" s="6" t="s">
        <v>761</v>
      </c>
      <c r="M178" s="9" t="s">
        <v>762</v>
      </c>
      <c r="N178" s="160">
        <v>1322.0609999999999</v>
      </c>
      <c r="O178" s="160">
        <v>1392.1389999999999</v>
      </c>
      <c r="P178" s="86">
        <v>41558</v>
      </c>
      <c r="Q178" s="86">
        <v>41873</v>
      </c>
      <c r="R178" s="86">
        <v>41787</v>
      </c>
      <c r="S178" s="86">
        <v>41944</v>
      </c>
      <c r="T178" s="10">
        <v>0.98</v>
      </c>
      <c r="U178" s="160"/>
      <c r="V178" s="9"/>
      <c r="W178" s="147"/>
    </row>
    <row r="179" spans="1:23" ht="18" hidden="1" thickTop="1" thickBot="1" x14ac:dyDescent="0.25">
      <c r="A179" s="144" t="s">
        <v>178</v>
      </c>
      <c r="B179" s="362">
        <v>2012</v>
      </c>
      <c r="C179" s="6" t="s">
        <v>65</v>
      </c>
      <c r="D179" s="6" t="s">
        <v>132</v>
      </c>
      <c r="E179" s="6" t="s">
        <v>14</v>
      </c>
      <c r="F179" s="6" t="s">
        <v>128</v>
      </c>
      <c r="G179" s="6" t="s">
        <v>763</v>
      </c>
      <c r="H179" s="7" t="s">
        <v>764</v>
      </c>
      <c r="I179" s="8"/>
      <c r="J179" s="86">
        <v>41117</v>
      </c>
      <c r="K179" s="86">
        <v>41178</v>
      </c>
      <c r="L179" s="6" t="s">
        <v>765</v>
      </c>
      <c r="M179" s="9" t="s">
        <v>766</v>
      </c>
      <c r="N179" s="160">
        <v>4.96</v>
      </c>
      <c r="O179" s="160">
        <v>5.48</v>
      </c>
      <c r="P179" s="86">
        <v>41246</v>
      </c>
      <c r="Q179" s="86">
        <v>41806</v>
      </c>
      <c r="R179" s="86">
        <v>41611</v>
      </c>
      <c r="S179" s="86">
        <v>41803</v>
      </c>
      <c r="T179" s="10">
        <v>0.95</v>
      </c>
      <c r="U179" s="160"/>
      <c r="V179" s="9"/>
      <c r="W179" s="147"/>
    </row>
    <row r="180" spans="1:23" ht="18" hidden="1" thickTop="1" thickBot="1" x14ac:dyDescent="0.25">
      <c r="A180" s="144" t="s">
        <v>178</v>
      </c>
      <c r="B180" s="362">
        <v>2012</v>
      </c>
      <c r="C180" s="6" t="s">
        <v>65</v>
      </c>
      <c r="D180" s="6" t="s">
        <v>132</v>
      </c>
      <c r="E180" s="6" t="s">
        <v>14</v>
      </c>
      <c r="F180" s="6" t="s">
        <v>128</v>
      </c>
      <c r="G180" s="6" t="s">
        <v>767</v>
      </c>
      <c r="H180" s="7" t="s">
        <v>768</v>
      </c>
      <c r="I180" s="8"/>
      <c r="J180" s="86">
        <v>41126</v>
      </c>
      <c r="K180" s="86">
        <v>41178</v>
      </c>
      <c r="L180" s="6" t="s">
        <v>769</v>
      </c>
      <c r="M180" s="9" t="s">
        <v>770</v>
      </c>
      <c r="N180" s="160">
        <v>25.161000000000001</v>
      </c>
      <c r="O180" s="160">
        <v>27.748999999999999</v>
      </c>
      <c r="P180" s="86">
        <v>41284</v>
      </c>
      <c r="Q180" s="86">
        <v>41866</v>
      </c>
      <c r="R180" s="86">
        <v>41739</v>
      </c>
      <c r="S180" s="86">
        <v>41865</v>
      </c>
      <c r="T180" s="10">
        <v>0.74</v>
      </c>
      <c r="U180" s="160"/>
      <c r="V180" s="9"/>
      <c r="W180" s="147"/>
    </row>
    <row r="181" spans="1:23" ht="18" hidden="1" thickTop="1" thickBot="1" x14ac:dyDescent="0.25">
      <c r="A181" s="144" t="s">
        <v>178</v>
      </c>
      <c r="B181" s="362">
        <v>2012</v>
      </c>
      <c r="C181" s="6" t="s">
        <v>65</v>
      </c>
      <c r="D181" s="6" t="s">
        <v>132</v>
      </c>
      <c r="E181" s="6" t="s">
        <v>18</v>
      </c>
      <c r="F181" s="6" t="s">
        <v>128</v>
      </c>
      <c r="G181" s="6" t="s">
        <v>771</v>
      </c>
      <c r="H181" s="7" t="s">
        <v>772</v>
      </c>
      <c r="I181" s="8"/>
      <c r="J181" s="86">
        <v>40928</v>
      </c>
      <c r="K181" s="86">
        <v>41072</v>
      </c>
      <c r="L181" s="6" t="s">
        <v>613</v>
      </c>
      <c r="M181" s="9" t="s">
        <v>614</v>
      </c>
      <c r="N181" s="160">
        <v>18.841999999999999</v>
      </c>
      <c r="O181" s="160">
        <v>21.658999999999999</v>
      </c>
      <c r="P181" s="86">
        <v>41077</v>
      </c>
      <c r="Q181" s="86">
        <v>41797</v>
      </c>
      <c r="R181" s="86">
        <v>41797</v>
      </c>
      <c r="S181" s="86">
        <v>41797</v>
      </c>
      <c r="T181" s="10">
        <v>0.81</v>
      </c>
      <c r="U181" s="160"/>
      <c r="V181" s="9"/>
      <c r="W181" s="147"/>
    </row>
    <row r="182" spans="1:23" ht="18" hidden="1" thickTop="1" thickBot="1" x14ac:dyDescent="0.25">
      <c r="A182" s="144" t="s">
        <v>178</v>
      </c>
      <c r="B182" s="362">
        <v>2012</v>
      </c>
      <c r="C182" s="6" t="s">
        <v>65</v>
      </c>
      <c r="D182" s="6" t="s">
        <v>132</v>
      </c>
      <c r="E182" s="6" t="s">
        <v>18</v>
      </c>
      <c r="F182" s="6" t="s">
        <v>128</v>
      </c>
      <c r="G182" s="6" t="s">
        <v>773</v>
      </c>
      <c r="H182" s="7" t="s">
        <v>774</v>
      </c>
      <c r="I182" s="8"/>
      <c r="J182" s="86">
        <v>40928</v>
      </c>
      <c r="K182" s="86">
        <v>41072</v>
      </c>
      <c r="L182" s="6" t="s">
        <v>775</v>
      </c>
      <c r="M182" s="9" t="s">
        <v>614</v>
      </c>
      <c r="N182" s="160">
        <v>6.4729999999999999</v>
      </c>
      <c r="O182" s="160">
        <v>7.944</v>
      </c>
      <c r="P182" s="86">
        <v>41077</v>
      </c>
      <c r="Q182" s="86">
        <v>41797</v>
      </c>
      <c r="R182" s="86">
        <v>41797</v>
      </c>
      <c r="S182" s="86">
        <v>41797</v>
      </c>
      <c r="T182" s="10">
        <v>0.75</v>
      </c>
      <c r="U182" s="160"/>
      <c r="V182" s="9"/>
      <c r="W182" s="147"/>
    </row>
    <row r="183" spans="1:23" ht="17" hidden="1" thickTop="1" thickBot="1" x14ac:dyDescent="0.25">
      <c r="A183" s="144" t="s">
        <v>178</v>
      </c>
      <c r="B183" s="514">
        <v>2012</v>
      </c>
      <c r="C183" s="516" t="s">
        <v>65</v>
      </c>
      <c r="D183" s="516" t="s">
        <v>132</v>
      </c>
      <c r="E183" s="516" t="s">
        <v>18</v>
      </c>
      <c r="F183" s="516" t="s">
        <v>128</v>
      </c>
      <c r="G183" s="516" t="s">
        <v>776</v>
      </c>
      <c r="H183" s="518" t="s">
        <v>777</v>
      </c>
      <c r="I183" s="520" t="s">
        <v>171</v>
      </c>
      <c r="J183" s="95">
        <v>40912</v>
      </c>
      <c r="K183" s="95">
        <v>41103</v>
      </c>
      <c r="L183" s="96" t="s">
        <v>778</v>
      </c>
      <c r="M183" s="97" t="s">
        <v>779</v>
      </c>
      <c r="N183" s="150">
        <v>9.6820000000000004</v>
      </c>
      <c r="O183" s="150">
        <v>10.875</v>
      </c>
      <c r="P183" s="95">
        <v>41129</v>
      </c>
      <c r="Q183" s="95">
        <v>41596</v>
      </c>
      <c r="R183" s="95">
        <v>41494</v>
      </c>
      <c r="S183" s="95">
        <v>42092</v>
      </c>
      <c r="T183" s="104">
        <v>0.7</v>
      </c>
      <c r="U183" s="150"/>
      <c r="V183" s="522" t="s">
        <v>171</v>
      </c>
      <c r="W183" s="145"/>
    </row>
    <row r="184" spans="1:23" ht="18" hidden="1" thickTop="1" thickBot="1" x14ac:dyDescent="0.25">
      <c r="A184" s="144" t="s">
        <v>178</v>
      </c>
      <c r="B184" s="515"/>
      <c r="C184" s="517"/>
      <c r="D184" s="517"/>
      <c r="E184" s="517"/>
      <c r="F184" s="517"/>
      <c r="G184" s="517"/>
      <c r="H184" s="519"/>
      <c r="I184" s="521"/>
      <c r="J184" s="99">
        <v>41337</v>
      </c>
      <c r="K184" s="99">
        <v>41529</v>
      </c>
      <c r="L184" s="100" t="s">
        <v>780</v>
      </c>
      <c r="M184" s="101" t="s">
        <v>781</v>
      </c>
      <c r="N184" s="102">
        <v>2</v>
      </c>
      <c r="O184" s="102">
        <v>2</v>
      </c>
      <c r="P184" s="99">
        <v>41547</v>
      </c>
      <c r="Q184" s="99"/>
      <c r="R184" s="99">
        <v>42092</v>
      </c>
      <c r="S184" s="99">
        <v>42092</v>
      </c>
      <c r="T184" s="103"/>
      <c r="U184" s="102"/>
      <c r="V184" s="513"/>
      <c r="W184" s="146" t="s">
        <v>171</v>
      </c>
    </row>
    <row r="185" spans="1:23" ht="18" hidden="1" thickTop="1" thickBot="1" x14ac:dyDescent="0.25">
      <c r="A185" s="144" t="s">
        <v>178</v>
      </c>
      <c r="B185" s="362">
        <v>2012</v>
      </c>
      <c r="C185" s="6" t="s">
        <v>65</v>
      </c>
      <c r="D185" s="6" t="s">
        <v>132</v>
      </c>
      <c r="E185" s="6" t="s">
        <v>44</v>
      </c>
      <c r="F185" s="6" t="s">
        <v>128</v>
      </c>
      <c r="G185" s="6" t="s">
        <v>782</v>
      </c>
      <c r="H185" s="7" t="s">
        <v>587</v>
      </c>
      <c r="I185" s="8"/>
      <c r="J185" s="86">
        <v>41402</v>
      </c>
      <c r="K185" s="86">
        <v>41515</v>
      </c>
      <c r="L185" s="6" t="s">
        <v>783</v>
      </c>
      <c r="M185" s="9" t="s">
        <v>784</v>
      </c>
      <c r="N185" s="160">
        <v>7.9189999999999996</v>
      </c>
      <c r="O185" s="160">
        <v>8.2260000000000009</v>
      </c>
      <c r="P185" s="86">
        <v>41541</v>
      </c>
      <c r="Q185" s="86"/>
      <c r="R185" s="86">
        <v>41545</v>
      </c>
      <c r="S185" s="86">
        <v>42046</v>
      </c>
      <c r="T185" s="10">
        <v>0.26</v>
      </c>
      <c r="U185" s="160"/>
      <c r="V185" s="9"/>
      <c r="W185" s="147"/>
    </row>
    <row r="186" spans="1:23" ht="18" hidden="1" thickTop="1" thickBot="1" x14ac:dyDescent="0.25">
      <c r="A186" s="144" t="s">
        <v>178</v>
      </c>
      <c r="B186" s="362">
        <v>2012</v>
      </c>
      <c r="C186" s="6" t="s">
        <v>65</v>
      </c>
      <c r="D186" s="6" t="s">
        <v>132</v>
      </c>
      <c r="E186" s="6" t="s">
        <v>43</v>
      </c>
      <c r="F186" s="6" t="s">
        <v>128</v>
      </c>
      <c r="G186" s="6" t="s">
        <v>785</v>
      </c>
      <c r="H186" s="7" t="s">
        <v>786</v>
      </c>
      <c r="I186" s="8"/>
      <c r="J186" s="86">
        <v>41138</v>
      </c>
      <c r="K186" s="86">
        <v>41178</v>
      </c>
      <c r="L186" s="6" t="s">
        <v>787</v>
      </c>
      <c r="M186" s="9" t="s">
        <v>788</v>
      </c>
      <c r="N186" s="160">
        <v>5.2960000000000003</v>
      </c>
      <c r="O186" s="160">
        <v>7.09</v>
      </c>
      <c r="P186" s="86">
        <v>41248</v>
      </c>
      <c r="Q186" s="86">
        <v>41578</v>
      </c>
      <c r="R186" s="86">
        <v>41579</v>
      </c>
      <c r="S186" s="86">
        <v>41805</v>
      </c>
      <c r="T186" s="10">
        <v>0.99</v>
      </c>
      <c r="U186" s="160"/>
      <c r="V186" s="9"/>
      <c r="W186" s="147"/>
    </row>
    <row r="187" spans="1:23" ht="18" hidden="1" thickTop="1" thickBot="1" x14ac:dyDescent="0.25">
      <c r="A187" s="144" t="s">
        <v>178</v>
      </c>
      <c r="B187" s="362">
        <v>2012</v>
      </c>
      <c r="C187" s="6" t="s">
        <v>65</v>
      </c>
      <c r="D187" s="6" t="s">
        <v>79</v>
      </c>
      <c r="E187" s="6" t="s">
        <v>12</v>
      </c>
      <c r="F187" s="6" t="s">
        <v>128</v>
      </c>
      <c r="G187" s="6" t="s">
        <v>789</v>
      </c>
      <c r="H187" s="7" t="s">
        <v>790</v>
      </c>
      <c r="I187" s="8"/>
      <c r="J187" s="86">
        <v>41486</v>
      </c>
      <c r="K187" s="86">
        <v>41544</v>
      </c>
      <c r="L187" s="6" t="s">
        <v>791</v>
      </c>
      <c r="M187" s="9" t="s">
        <v>792</v>
      </c>
      <c r="N187" s="160">
        <v>1.0880000000000001</v>
      </c>
      <c r="O187" s="160">
        <v>1.0880000000000001</v>
      </c>
      <c r="P187" s="86">
        <v>41549</v>
      </c>
      <c r="Q187" s="86">
        <v>41875</v>
      </c>
      <c r="R187" s="86">
        <v>41699</v>
      </c>
      <c r="S187" s="86">
        <v>41875</v>
      </c>
      <c r="T187" s="10">
        <v>0.2</v>
      </c>
      <c r="U187" s="160"/>
      <c r="V187" s="9"/>
      <c r="W187" s="147"/>
    </row>
    <row r="188" spans="1:23" ht="18" hidden="1" thickTop="1" thickBot="1" x14ac:dyDescent="0.25">
      <c r="A188" s="144" t="s">
        <v>178</v>
      </c>
      <c r="B188" s="362">
        <v>2012</v>
      </c>
      <c r="C188" s="6" t="s">
        <v>65</v>
      </c>
      <c r="D188" s="6" t="s">
        <v>79</v>
      </c>
      <c r="E188" s="6" t="s">
        <v>17</v>
      </c>
      <c r="F188" s="6" t="s">
        <v>128</v>
      </c>
      <c r="G188" s="6" t="s">
        <v>793</v>
      </c>
      <c r="H188" s="7" t="s">
        <v>794</v>
      </c>
      <c r="I188" s="8"/>
      <c r="J188" s="86">
        <v>41053</v>
      </c>
      <c r="K188" s="86">
        <v>41138</v>
      </c>
      <c r="L188" s="6" t="s">
        <v>795</v>
      </c>
      <c r="M188" s="9" t="s">
        <v>796</v>
      </c>
      <c r="N188" s="160">
        <v>1.5</v>
      </c>
      <c r="O188" s="160">
        <v>1.5</v>
      </c>
      <c r="P188" s="86">
        <v>41138</v>
      </c>
      <c r="Q188" s="86">
        <v>41547</v>
      </c>
      <c r="R188" s="86">
        <v>41318</v>
      </c>
      <c r="S188" s="86">
        <v>41790</v>
      </c>
      <c r="T188" s="10">
        <v>0.99</v>
      </c>
      <c r="U188" s="160"/>
      <c r="V188" s="9"/>
      <c r="W188" s="147"/>
    </row>
    <row r="189" spans="1:23" ht="18" hidden="1" thickTop="1" thickBot="1" x14ac:dyDescent="0.25">
      <c r="A189" s="144" t="s">
        <v>178</v>
      </c>
      <c r="B189" s="362">
        <v>2012</v>
      </c>
      <c r="C189" s="6" t="s">
        <v>65</v>
      </c>
      <c r="D189" s="6" t="s">
        <v>79</v>
      </c>
      <c r="E189" s="6" t="s">
        <v>31</v>
      </c>
      <c r="F189" s="6" t="s">
        <v>128</v>
      </c>
      <c r="G189" s="6" t="s">
        <v>797</v>
      </c>
      <c r="H189" s="7" t="s">
        <v>798</v>
      </c>
      <c r="I189" s="8"/>
      <c r="J189" s="86">
        <v>41045</v>
      </c>
      <c r="K189" s="86">
        <v>41164</v>
      </c>
      <c r="L189" s="6" t="s">
        <v>799</v>
      </c>
      <c r="M189" s="9" t="s">
        <v>800</v>
      </c>
      <c r="N189" s="160">
        <v>1.2769999999999999</v>
      </c>
      <c r="O189" s="160">
        <v>1.329</v>
      </c>
      <c r="P189" s="86">
        <v>41171</v>
      </c>
      <c r="Q189" s="86">
        <v>41603</v>
      </c>
      <c r="R189" s="86">
        <v>41351</v>
      </c>
      <c r="S189" s="86">
        <v>41821</v>
      </c>
      <c r="T189" s="10">
        <v>0.99</v>
      </c>
      <c r="U189" s="160"/>
      <c r="V189" s="9"/>
      <c r="W189" s="147"/>
    </row>
    <row r="190" spans="1:23" ht="18" hidden="1" thickTop="1" thickBot="1" x14ac:dyDescent="0.25">
      <c r="A190" s="144" t="s">
        <v>178</v>
      </c>
      <c r="B190" s="362">
        <v>2012</v>
      </c>
      <c r="C190" s="6" t="s">
        <v>65</v>
      </c>
      <c r="D190" s="6" t="s">
        <v>79</v>
      </c>
      <c r="E190" s="6" t="s">
        <v>44</v>
      </c>
      <c r="F190" s="6" t="s">
        <v>128</v>
      </c>
      <c r="G190" s="6" t="s">
        <v>801</v>
      </c>
      <c r="H190" s="7" t="s">
        <v>802</v>
      </c>
      <c r="I190" s="8"/>
      <c r="J190" s="86">
        <v>41374</v>
      </c>
      <c r="K190" s="86">
        <v>41467</v>
      </c>
      <c r="L190" s="6" t="s">
        <v>803</v>
      </c>
      <c r="M190" s="9" t="s">
        <v>804</v>
      </c>
      <c r="N190" s="160">
        <v>1.19</v>
      </c>
      <c r="O190" s="160">
        <v>1.2410000000000001</v>
      </c>
      <c r="P190" s="86">
        <v>41471</v>
      </c>
      <c r="Q190" s="86">
        <v>41782</v>
      </c>
      <c r="R190" s="86">
        <v>41677</v>
      </c>
      <c r="S190" s="86">
        <v>41789</v>
      </c>
      <c r="T190" s="10">
        <v>0.95</v>
      </c>
      <c r="U190" s="160"/>
      <c r="V190" s="9"/>
      <c r="W190" s="147"/>
    </row>
    <row r="191" spans="1:23" ht="18" hidden="1" thickTop="1" thickBot="1" x14ac:dyDescent="0.25">
      <c r="A191" s="144" t="s">
        <v>178</v>
      </c>
      <c r="B191" s="362">
        <v>2012</v>
      </c>
      <c r="C191" s="6" t="s">
        <v>65</v>
      </c>
      <c r="D191" s="6" t="s">
        <v>79</v>
      </c>
      <c r="E191" s="6" t="s">
        <v>43</v>
      </c>
      <c r="F191" s="6" t="s">
        <v>128</v>
      </c>
      <c r="G191" s="6" t="s">
        <v>805</v>
      </c>
      <c r="H191" s="7" t="s">
        <v>806</v>
      </c>
      <c r="I191" s="8"/>
      <c r="J191" s="86">
        <v>41438</v>
      </c>
      <c r="K191" s="86">
        <v>41500</v>
      </c>
      <c r="L191" s="6" t="s">
        <v>807</v>
      </c>
      <c r="M191" s="9" t="s">
        <v>808</v>
      </c>
      <c r="N191" s="160">
        <v>1.7130000000000001</v>
      </c>
      <c r="O191" s="160">
        <v>1.8839999999999999</v>
      </c>
      <c r="P191" s="86">
        <v>41513</v>
      </c>
      <c r="Q191" s="86">
        <v>41781</v>
      </c>
      <c r="R191" s="86">
        <v>41710</v>
      </c>
      <c r="S191" s="86">
        <v>41781</v>
      </c>
      <c r="T191" s="10">
        <v>0.84</v>
      </c>
      <c r="U191" s="160"/>
      <c r="V191" s="9"/>
      <c r="W191" s="147"/>
    </row>
    <row r="192" spans="1:23" ht="18" hidden="1" thickTop="1" thickBot="1" x14ac:dyDescent="0.25">
      <c r="A192" s="144" t="s">
        <v>178</v>
      </c>
      <c r="B192" s="362">
        <v>2012</v>
      </c>
      <c r="C192" s="6" t="s">
        <v>65</v>
      </c>
      <c r="D192" s="6" t="s">
        <v>79</v>
      </c>
      <c r="E192" s="6" t="s">
        <v>58</v>
      </c>
      <c r="F192" s="6" t="s">
        <v>128</v>
      </c>
      <c r="G192" s="6" t="s">
        <v>809</v>
      </c>
      <c r="H192" s="7" t="s">
        <v>810</v>
      </c>
      <c r="I192" s="8"/>
      <c r="J192" s="86">
        <v>41555</v>
      </c>
      <c r="K192" s="86">
        <v>41668</v>
      </c>
      <c r="L192" s="6" t="s">
        <v>811</v>
      </c>
      <c r="M192" s="9" t="s">
        <v>812</v>
      </c>
      <c r="N192" s="160">
        <v>1.6779999999999999</v>
      </c>
      <c r="O192" s="160">
        <v>1.76</v>
      </c>
      <c r="P192" s="86">
        <v>41710</v>
      </c>
      <c r="Q192" s="86"/>
      <c r="R192" s="86">
        <v>41953</v>
      </c>
      <c r="S192" s="86">
        <v>41992</v>
      </c>
      <c r="T192" s="10">
        <v>0.12</v>
      </c>
      <c r="U192" s="160"/>
      <c r="V192" s="9"/>
      <c r="W192" s="147"/>
    </row>
    <row r="193" spans="1:23" ht="18" hidden="1" thickTop="1" thickBot="1" x14ac:dyDescent="0.25">
      <c r="A193" s="144" t="s">
        <v>178</v>
      </c>
      <c r="B193" s="362">
        <v>2013</v>
      </c>
      <c r="C193" s="6" t="s">
        <v>81</v>
      </c>
      <c r="D193" s="6" t="s">
        <v>132</v>
      </c>
      <c r="E193" s="6" t="s">
        <v>60</v>
      </c>
      <c r="F193" s="6" t="s">
        <v>128</v>
      </c>
      <c r="G193" s="6" t="s">
        <v>813</v>
      </c>
      <c r="H193" s="7" t="s">
        <v>814</v>
      </c>
      <c r="I193" s="8"/>
      <c r="J193" s="86">
        <v>41228</v>
      </c>
      <c r="K193" s="86">
        <v>41450</v>
      </c>
      <c r="L193" s="6" t="s">
        <v>815</v>
      </c>
      <c r="M193" s="9" t="s">
        <v>816</v>
      </c>
      <c r="N193" s="160">
        <v>20869</v>
      </c>
      <c r="O193" s="160">
        <v>20869</v>
      </c>
      <c r="P193" s="86">
        <v>41478</v>
      </c>
      <c r="Q193" s="86"/>
      <c r="R193" s="86">
        <v>42180</v>
      </c>
      <c r="S193" s="86">
        <v>42208</v>
      </c>
      <c r="T193" s="10">
        <v>0.36</v>
      </c>
      <c r="U193" s="160"/>
      <c r="V193" s="9"/>
      <c r="W193" s="147"/>
    </row>
    <row r="194" spans="1:23" ht="18" hidden="1" thickTop="1" thickBot="1" x14ac:dyDescent="0.25">
      <c r="A194" s="144" t="s">
        <v>178</v>
      </c>
      <c r="B194" s="362">
        <v>2013</v>
      </c>
      <c r="C194" s="6" t="s">
        <v>81</v>
      </c>
      <c r="D194" s="6" t="s">
        <v>132</v>
      </c>
      <c r="E194" s="6" t="s">
        <v>60</v>
      </c>
      <c r="F194" s="6" t="s">
        <v>128</v>
      </c>
      <c r="G194" s="6" t="s">
        <v>817</v>
      </c>
      <c r="H194" s="7" t="s">
        <v>818</v>
      </c>
      <c r="I194" s="8"/>
      <c r="J194" s="86">
        <v>41829</v>
      </c>
      <c r="K194" s="86">
        <v>41906</v>
      </c>
      <c r="L194" s="6" t="s">
        <v>819</v>
      </c>
      <c r="M194" s="9" t="s">
        <v>820</v>
      </c>
      <c r="N194" s="160">
        <v>4218.50299</v>
      </c>
      <c r="O194" s="160">
        <v>4218.50299</v>
      </c>
      <c r="P194" s="86">
        <v>41936</v>
      </c>
      <c r="Q194" s="86"/>
      <c r="R194" s="86">
        <v>42271</v>
      </c>
      <c r="S194" s="86">
        <v>42303</v>
      </c>
      <c r="T194" s="10">
        <v>0.01</v>
      </c>
      <c r="U194" s="160"/>
      <c r="V194" s="9"/>
      <c r="W194" s="147"/>
    </row>
    <row r="195" spans="1:23" ht="18" hidden="1" thickTop="1" thickBot="1" x14ac:dyDescent="0.25">
      <c r="A195" s="144" t="s">
        <v>178</v>
      </c>
      <c r="B195" s="362">
        <v>2013</v>
      </c>
      <c r="C195" s="6" t="s">
        <v>81</v>
      </c>
      <c r="D195" s="6" t="s">
        <v>132</v>
      </c>
      <c r="E195" s="6" t="s">
        <v>14</v>
      </c>
      <c r="F195" s="6" t="s">
        <v>128</v>
      </c>
      <c r="G195" s="6" t="s">
        <v>821</v>
      </c>
      <c r="H195" s="7" t="s">
        <v>822</v>
      </c>
      <c r="I195" s="8"/>
      <c r="J195" s="86">
        <v>41689</v>
      </c>
      <c r="K195" s="86">
        <v>41800</v>
      </c>
      <c r="L195" s="6" t="s">
        <v>823</v>
      </c>
      <c r="M195" s="9" t="s">
        <v>824</v>
      </c>
      <c r="N195" s="160">
        <v>15947.269</v>
      </c>
      <c r="O195" s="160">
        <v>15947.269</v>
      </c>
      <c r="P195" s="86">
        <v>41829</v>
      </c>
      <c r="Q195" s="86"/>
      <c r="R195" s="86">
        <v>42430</v>
      </c>
      <c r="S195" s="86">
        <v>42459</v>
      </c>
      <c r="T195" s="10">
        <v>0.02</v>
      </c>
      <c r="U195" s="160"/>
      <c r="V195" s="9"/>
      <c r="W195" s="147"/>
    </row>
    <row r="196" spans="1:23" ht="18" hidden="1" thickTop="1" thickBot="1" x14ac:dyDescent="0.25">
      <c r="A196" s="144" t="s">
        <v>178</v>
      </c>
      <c r="B196" s="362">
        <v>2013</v>
      </c>
      <c r="C196" s="6" t="s">
        <v>81</v>
      </c>
      <c r="D196" s="6" t="s">
        <v>132</v>
      </c>
      <c r="E196" s="6" t="s">
        <v>16</v>
      </c>
      <c r="F196" s="6" t="s">
        <v>128</v>
      </c>
      <c r="G196" s="6" t="s">
        <v>825</v>
      </c>
      <c r="H196" s="7" t="s">
        <v>826</v>
      </c>
      <c r="I196" s="8"/>
      <c r="J196" s="86">
        <v>41283</v>
      </c>
      <c r="K196" s="86">
        <v>41425</v>
      </c>
      <c r="L196" s="6" t="s">
        <v>827</v>
      </c>
      <c r="M196" s="9" t="s">
        <v>828</v>
      </c>
      <c r="N196" s="160">
        <v>13298.609</v>
      </c>
      <c r="O196" s="160">
        <v>13356.965</v>
      </c>
      <c r="P196" s="86">
        <v>41507</v>
      </c>
      <c r="Q196" s="86"/>
      <c r="R196" s="86">
        <v>42145</v>
      </c>
      <c r="S196" s="86">
        <v>42046</v>
      </c>
      <c r="T196" s="10">
        <v>0.74</v>
      </c>
      <c r="U196" s="160"/>
      <c r="V196" s="9"/>
      <c r="W196" s="147"/>
    </row>
    <row r="197" spans="1:23" ht="18" hidden="1" thickTop="1" thickBot="1" x14ac:dyDescent="0.25">
      <c r="A197" s="144" t="s">
        <v>178</v>
      </c>
      <c r="B197" s="362">
        <v>2013</v>
      </c>
      <c r="C197" s="6" t="s">
        <v>81</v>
      </c>
      <c r="D197" s="6" t="s">
        <v>132</v>
      </c>
      <c r="E197" s="6" t="s">
        <v>17</v>
      </c>
      <c r="F197" s="6" t="s">
        <v>128</v>
      </c>
      <c r="G197" s="6" t="s">
        <v>829</v>
      </c>
      <c r="H197" s="7" t="s">
        <v>830</v>
      </c>
      <c r="I197" s="8"/>
      <c r="J197" s="86">
        <v>41250</v>
      </c>
      <c r="K197" s="86">
        <v>41453</v>
      </c>
      <c r="L197" s="6" t="s">
        <v>831</v>
      </c>
      <c r="M197" s="9" t="s">
        <v>832</v>
      </c>
      <c r="N197" s="160">
        <v>7692.3869999999997</v>
      </c>
      <c r="O197" s="160">
        <v>7805.9650000000001</v>
      </c>
      <c r="P197" s="86">
        <v>41498</v>
      </c>
      <c r="Q197" s="86"/>
      <c r="R197" s="86">
        <v>41963</v>
      </c>
      <c r="S197" s="86">
        <v>42109</v>
      </c>
      <c r="T197" s="10">
        <v>0.97</v>
      </c>
      <c r="U197" s="160"/>
      <c r="V197" s="9"/>
      <c r="W197" s="147"/>
    </row>
    <row r="198" spans="1:23" ht="18" hidden="1" thickTop="1" thickBot="1" x14ac:dyDescent="0.25">
      <c r="A198" s="144" t="s">
        <v>178</v>
      </c>
      <c r="B198" s="362">
        <v>2013</v>
      </c>
      <c r="C198" s="6" t="s">
        <v>81</v>
      </c>
      <c r="D198" s="6" t="s">
        <v>132</v>
      </c>
      <c r="E198" s="6" t="s">
        <v>17</v>
      </c>
      <c r="F198" s="6" t="s">
        <v>128</v>
      </c>
      <c r="G198" s="6" t="s">
        <v>833</v>
      </c>
      <c r="H198" s="7" t="s">
        <v>834</v>
      </c>
      <c r="I198" s="8"/>
      <c r="J198" s="86">
        <v>41347</v>
      </c>
      <c r="K198" s="86">
        <v>41541</v>
      </c>
      <c r="L198" s="6" t="s">
        <v>835</v>
      </c>
      <c r="M198" s="9" t="s">
        <v>836</v>
      </c>
      <c r="N198" s="160">
        <v>6458</v>
      </c>
      <c r="O198" s="160">
        <v>6458</v>
      </c>
      <c r="P198" s="86">
        <v>41585</v>
      </c>
      <c r="Q198" s="86"/>
      <c r="R198" s="86">
        <v>42081</v>
      </c>
      <c r="S198" s="86">
        <v>42125</v>
      </c>
      <c r="T198" s="10">
        <v>0.17</v>
      </c>
      <c r="U198" s="160"/>
      <c r="V198" s="9"/>
      <c r="W198" s="147"/>
    </row>
    <row r="199" spans="1:23" ht="18" hidden="1" thickTop="1" thickBot="1" x14ac:dyDescent="0.25">
      <c r="A199" s="144" t="s">
        <v>178</v>
      </c>
      <c r="B199" s="362">
        <v>2013</v>
      </c>
      <c r="C199" s="6" t="s">
        <v>81</v>
      </c>
      <c r="D199" s="6" t="s">
        <v>132</v>
      </c>
      <c r="E199" s="6" t="s">
        <v>32</v>
      </c>
      <c r="F199" s="6" t="s">
        <v>128</v>
      </c>
      <c r="G199" s="6" t="s">
        <v>837</v>
      </c>
      <c r="H199" s="7" t="s">
        <v>838</v>
      </c>
      <c r="I199" s="8"/>
      <c r="J199" s="86">
        <v>41695</v>
      </c>
      <c r="K199" s="86">
        <v>41844</v>
      </c>
      <c r="L199" s="6" t="s">
        <v>839</v>
      </c>
      <c r="M199" s="9" t="s">
        <v>840</v>
      </c>
      <c r="N199" s="160">
        <v>10643.42</v>
      </c>
      <c r="O199" s="160">
        <v>10643.42</v>
      </c>
      <c r="P199" s="86">
        <v>41870</v>
      </c>
      <c r="Q199" s="86"/>
      <c r="R199" s="86">
        <v>42209</v>
      </c>
      <c r="S199" s="86">
        <v>42248</v>
      </c>
      <c r="T199" s="10">
        <v>0.02</v>
      </c>
      <c r="U199" s="160"/>
      <c r="V199" s="9"/>
      <c r="W199" s="147"/>
    </row>
    <row r="200" spans="1:23" ht="18" hidden="1" thickTop="1" thickBot="1" x14ac:dyDescent="0.25">
      <c r="A200" s="144" t="s">
        <v>178</v>
      </c>
      <c r="B200" s="362">
        <v>2013</v>
      </c>
      <c r="C200" s="6" t="s">
        <v>81</v>
      </c>
      <c r="D200" s="6" t="s">
        <v>132</v>
      </c>
      <c r="E200" s="6" t="s">
        <v>21</v>
      </c>
      <c r="F200" s="6" t="s">
        <v>128</v>
      </c>
      <c r="G200" s="6" t="s">
        <v>841</v>
      </c>
      <c r="H200" s="7" t="s">
        <v>842</v>
      </c>
      <c r="I200" s="8"/>
      <c r="J200" s="86">
        <v>41334</v>
      </c>
      <c r="K200" s="86">
        <v>41442</v>
      </c>
      <c r="L200" s="6" t="s">
        <v>843</v>
      </c>
      <c r="M200" s="9" t="s">
        <v>844</v>
      </c>
      <c r="N200" s="160">
        <v>20620</v>
      </c>
      <c r="O200" s="160">
        <v>20726.768</v>
      </c>
      <c r="P200" s="86">
        <v>41516</v>
      </c>
      <c r="Q200" s="86"/>
      <c r="R200" s="86">
        <v>42072</v>
      </c>
      <c r="S200" s="86">
        <v>42003</v>
      </c>
      <c r="T200" s="10">
        <v>0.92</v>
      </c>
      <c r="U200" s="160"/>
      <c r="V200" s="9"/>
      <c r="W200" s="147"/>
    </row>
    <row r="201" spans="1:23" ht="18" hidden="1" thickTop="1" thickBot="1" x14ac:dyDescent="0.25">
      <c r="A201" s="144" t="s">
        <v>178</v>
      </c>
      <c r="B201" s="362">
        <v>2013</v>
      </c>
      <c r="C201" s="6" t="s">
        <v>81</v>
      </c>
      <c r="D201" s="6" t="s">
        <v>132</v>
      </c>
      <c r="E201" s="6" t="s">
        <v>57</v>
      </c>
      <c r="F201" s="6" t="s">
        <v>128</v>
      </c>
      <c r="G201" s="6" t="s">
        <v>845</v>
      </c>
      <c r="H201" s="7" t="s">
        <v>846</v>
      </c>
      <c r="I201" s="8"/>
      <c r="J201" s="86">
        <v>41232</v>
      </c>
      <c r="K201" s="86">
        <v>41425</v>
      </c>
      <c r="L201" s="6" t="s">
        <v>847</v>
      </c>
      <c r="M201" s="9" t="s">
        <v>848</v>
      </c>
      <c r="N201" s="160">
        <v>4376.7269999999999</v>
      </c>
      <c r="O201" s="160">
        <v>4260.3509999999997</v>
      </c>
      <c r="P201" s="86">
        <v>41444</v>
      </c>
      <c r="Q201" s="86"/>
      <c r="R201" s="86">
        <v>41965</v>
      </c>
      <c r="S201" s="86">
        <v>41984</v>
      </c>
      <c r="T201" s="10">
        <v>0.48</v>
      </c>
      <c r="U201" s="160"/>
      <c r="V201" s="9"/>
      <c r="W201" s="147"/>
    </row>
    <row r="202" spans="1:23" ht="18" hidden="1" thickTop="1" thickBot="1" x14ac:dyDescent="0.25">
      <c r="A202" s="144" t="s">
        <v>178</v>
      </c>
      <c r="B202" s="362">
        <v>2013</v>
      </c>
      <c r="C202" s="6" t="s">
        <v>81</v>
      </c>
      <c r="D202" s="6" t="s">
        <v>132</v>
      </c>
      <c r="E202" s="6" t="s">
        <v>36</v>
      </c>
      <c r="F202" s="6" t="s">
        <v>128</v>
      </c>
      <c r="G202" s="6" t="s">
        <v>849</v>
      </c>
      <c r="H202" s="7" t="s">
        <v>850</v>
      </c>
      <c r="I202" s="8"/>
      <c r="J202" s="86">
        <v>41368</v>
      </c>
      <c r="K202" s="86">
        <v>41530</v>
      </c>
      <c r="L202" s="6" t="s">
        <v>851</v>
      </c>
      <c r="M202" s="9" t="s">
        <v>852</v>
      </c>
      <c r="N202" s="160">
        <v>17170.185000000001</v>
      </c>
      <c r="O202" s="160">
        <v>17170.185000000001</v>
      </c>
      <c r="P202" s="86">
        <v>41713</v>
      </c>
      <c r="Q202" s="86"/>
      <c r="R202" s="86">
        <v>42070</v>
      </c>
      <c r="S202" s="86">
        <v>42180</v>
      </c>
      <c r="T202" s="10">
        <v>0.18</v>
      </c>
      <c r="U202" s="160"/>
      <c r="V202" s="9"/>
      <c r="W202" s="147"/>
    </row>
    <row r="203" spans="1:23" ht="18" hidden="1" thickTop="1" thickBot="1" x14ac:dyDescent="0.25">
      <c r="A203" s="144" t="s">
        <v>178</v>
      </c>
      <c r="B203" s="362">
        <v>2013</v>
      </c>
      <c r="C203" s="6" t="s">
        <v>81</v>
      </c>
      <c r="D203" s="6" t="s">
        <v>132</v>
      </c>
      <c r="E203" s="6" t="s">
        <v>40</v>
      </c>
      <c r="F203" s="6" t="s">
        <v>128</v>
      </c>
      <c r="G203" s="6" t="s">
        <v>853</v>
      </c>
      <c r="H203" s="7" t="s">
        <v>854</v>
      </c>
      <c r="I203" s="8"/>
      <c r="J203" s="86">
        <v>41477</v>
      </c>
      <c r="K203" s="86">
        <v>41628</v>
      </c>
      <c r="L203" s="6" t="s">
        <v>855</v>
      </c>
      <c r="M203" s="9" t="s">
        <v>856</v>
      </c>
      <c r="N203" s="160">
        <v>6781</v>
      </c>
      <c r="O203" s="160">
        <v>6934.4560499999998</v>
      </c>
      <c r="P203" s="86">
        <v>41666</v>
      </c>
      <c r="Q203" s="86"/>
      <c r="R203" s="86">
        <v>42168</v>
      </c>
      <c r="S203" s="86">
        <v>42231</v>
      </c>
      <c r="T203" s="10">
        <v>0.28999999999999998</v>
      </c>
      <c r="U203" s="160"/>
      <c r="V203" s="9"/>
      <c r="W203" s="147"/>
    </row>
    <row r="204" spans="1:23" ht="18" hidden="1" thickTop="1" thickBot="1" x14ac:dyDescent="0.25">
      <c r="A204" s="144" t="s">
        <v>178</v>
      </c>
      <c r="B204" s="362">
        <v>2013</v>
      </c>
      <c r="C204" s="6" t="s">
        <v>81</v>
      </c>
      <c r="D204" s="6" t="s">
        <v>132</v>
      </c>
      <c r="E204" s="6" t="s">
        <v>40</v>
      </c>
      <c r="F204" s="6" t="s">
        <v>128</v>
      </c>
      <c r="G204" s="6" t="s">
        <v>857</v>
      </c>
      <c r="H204" s="7" t="s">
        <v>858</v>
      </c>
      <c r="I204" s="8"/>
      <c r="J204" s="86">
        <v>41129</v>
      </c>
      <c r="K204" s="86">
        <v>41625</v>
      </c>
      <c r="L204" s="6" t="s">
        <v>859</v>
      </c>
      <c r="M204" s="9" t="s">
        <v>860</v>
      </c>
      <c r="N204" s="160">
        <v>2028.4580000000001</v>
      </c>
      <c r="O204" s="160">
        <v>2033.5186799999999</v>
      </c>
      <c r="P204" s="86">
        <v>41666</v>
      </c>
      <c r="Q204" s="86"/>
      <c r="R204" s="86">
        <v>42165</v>
      </c>
      <c r="S204" s="86">
        <v>42302</v>
      </c>
      <c r="T204" s="10">
        <v>0.09</v>
      </c>
      <c r="U204" s="160"/>
      <c r="V204" s="9"/>
      <c r="W204" s="147"/>
    </row>
    <row r="205" spans="1:23" ht="18" hidden="1" thickTop="1" thickBot="1" x14ac:dyDescent="0.25">
      <c r="A205" s="144" t="s">
        <v>178</v>
      </c>
      <c r="B205" s="362">
        <v>2013</v>
      </c>
      <c r="C205" s="6" t="s">
        <v>81</v>
      </c>
      <c r="D205" s="6" t="s">
        <v>132</v>
      </c>
      <c r="E205" s="6" t="s">
        <v>40</v>
      </c>
      <c r="F205" s="6" t="s">
        <v>128</v>
      </c>
      <c r="G205" s="6" t="s">
        <v>861</v>
      </c>
      <c r="H205" s="7" t="s">
        <v>862</v>
      </c>
      <c r="I205" s="8"/>
      <c r="J205" s="86">
        <v>41129</v>
      </c>
      <c r="K205" s="86">
        <v>41625</v>
      </c>
      <c r="L205" s="6" t="s">
        <v>863</v>
      </c>
      <c r="M205" s="9" t="s">
        <v>864</v>
      </c>
      <c r="N205" s="160">
        <v>3878.9259999999999</v>
      </c>
      <c r="O205" s="160">
        <v>3888.2676200000001</v>
      </c>
      <c r="P205" s="86">
        <v>41668</v>
      </c>
      <c r="Q205" s="86"/>
      <c r="R205" s="86">
        <v>42050</v>
      </c>
      <c r="S205" s="86">
        <v>42124</v>
      </c>
      <c r="T205" s="10">
        <v>0.43</v>
      </c>
      <c r="U205" s="160"/>
      <c r="V205" s="9"/>
      <c r="W205" s="147"/>
    </row>
    <row r="206" spans="1:23" ht="18" hidden="1" thickTop="1" thickBot="1" x14ac:dyDescent="0.25">
      <c r="A206" s="144" t="s">
        <v>178</v>
      </c>
      <c r="B206" s="362">
        <v>2013</v>
      </c>
      <c r="C206" s="6" t="s">
        <v>81</v>
      </c>
      <c r="D206" s="6" t="s">
        <v>132</v>
      </c>
      <c r="E206" s="6"/>
      <c r="F206" s="6" t="s">
        <v>111</v>
      </c>
      <c r="G206" s="6" t="s">
        <v>865</v>
      </c>
      <c r="H206" s="7" t="s">
        <v>866</v>
      </c>
      <c r="I206" s="8"/>
      <c r="J206" s="86">
        <v>41257</v>
      </c>
      <c r="K206" s="86">
        <v>41425</v>
      </c>
      <c r="L206" s="6" t="s">
        <v>867</v>
      </c>
      <c r="M206" s="9" t="s">
        <v>868</v>
      </c>
      <c r="N206" s="160">
        <v>23031.649000000001</v>
      </c>
      <c r="O206" s="160">
        <v>23031.649000000001</v>
      </c>
      <c r="P206" s="86">
        <v>41501</v>
      </c>
      <c r="Q206" s="86"/>
      <c r="R206" s="86">
        <v>42145</v>
      </c>
      <c r="S206" s="86">
        <v>42214</v>
      </c>
      <c r="T206" s="10">
        <v>0.43</v>
      </c>
      <c r="U206" s="160"/>
      <c r="V206" s="9"/>
      <c r="W206" s="147"/>
    </row>
    <row r="207" spans="1:23" ht="18" hidden="1" thickTop="1" thickBot="1" x14ac:dyDescent="0.25">
      <c r="A207" s="144" t="s">
        <v>178</v>
      </c>
      <c r="B207" s="362">
        <v>2013</v>
      </c>
      <c r="C207" s="6" t="s">
        <v>81</v>
      </c>
      <c r="D207" s="6" t="s">
        <v>78</v>
      </c>
      <c r="E207" s="6"/>
      <c r="F207" s="6" t="s">
        <v>116</v>
      </c>
      <c r="G207" s="6" t="s">
        <v>869</v>
      </c>
      <c r="H207" s="7" t="s">
        <v>870</v>
      </c>
      <c r="I207" s="8"/>
      <c r="J207" s="86">
        <v>41291</v>
      </c>
      <c r="K207" s="86">
        <v>41473</v>
      </c>
      <c r="L207" s="6" t="s">
        <v>871</v>
      </c>
      <c r="M207" s="9" t="s">
        <v>872</v>
      </c>
      <c r="N207" s="160">
        <v>14698.07272</v>
      </c>
      <c r="O207" s="160">
        <v>14787.51067</v>
      </c>
      <c r="P207" s="86">
        <v>41515</v>
      </c>
      <c r="Q207" s="86"/>
      <c r="R207" s="86">
        <v>42293</v>
      </c>
      <c r="S207" s="86">
        <v>42373</v>
      </c>
      <c r="T207" s="10">
        <v>0.19</v>
      </c>
      <c r="U207" s="160"/>
      <c r="V207" s="9"/>
      <c r="W207" s="147"/>
    </row>
    <row r="208" spans="1:23" ht="18" hidden="1" thickTop="1" thickBot="1" x14ac:dyDescent="0.25">
      <c r="A208" s="144" t="s">
        <v>178</v>
      </c>
      <c r="B208" s="362">
        <v>2013</v>
      </c>
      <c r="C208" s="6" t="s">
        <v>81</v>
      </c>
      <c r="D208" s="6" t="s">
        <v>78</v>
      </c>
      <c r="E208" s="6"/>
      <c r="F208" s="6" t="s">
        <v>116</v>
      </c>
      <c r="G208" s="6" t="s">
        <v>873</v>
      </c>
      <c r="H208" s="7" t="s">
        <v>874</v>
      </c>
      <c r="I208" s="8"/>
      <c r="J208" s="86">
        <v>41410</v>
      </c>
      <c r="K208" s="86">
        <v>41547</v>
      </c>
      <c r="L208" s="6" t="s">
        <v>875</v>
      </c>
      <c r="M208" s="9" t="s">
        <v>876</v>
      </c>
      <c r="N208" s="160">
        <v>13989.415640000001</v>
      </c>
      <c r="O208" s="160">
        <v>13746.02432</v>
      </c>
      <c r="P208" s="86">
        <v>41576</v>
      </c>
      <c r="Q208" s="86"/>
      <c r="R208" s="86">
        <v>42147</v>
      </c>
      <c r="S208" s="86">
        <v>42146</v>
      </c>
      <c r="T208" s="10">
        <v>0.69</v>
      </c>
      <c r="U208" s="160"/>
      <c r="V208" s="9"/>
      <c r="W208" s="147"/>
    </row>
    <row r="209" spans="1:23" ht="18" hidden="1" thickTop="1" thickBot="1" x14ac:dyDescent="0.25">
      <c r="A209" s="144" t="s">
        <v>178</v>
      </c>
      <c r="B209" s="362">
        <v>2013</v>
      </c>
      <c r="C209" s="6" t="s">
        <v>81</v>
      </c>
      <c r="D209" s="6" t="s">
        <v>78</v>
      </c>
      <c r="E209" s="6"/>
      <c r="F209" s="6" t="s">
        <v>116</v>
      </c>
      <c r="G209" s="6" t="s">
        <v>877</v>
      </c>
      <c r="H209" s="7" t="s">
        <v>878</v>
      </c>
      <c r="I209" s="8"/>
      <c r="J209" s="86">
        <v>41388</v>
      </c>
      <c r="K209" s="86">
        <v>41545</v>
      </c>
      <c r="L209" s="6" t="s">
        <v>879</v>
      </c>
      <c r="M209" s="9" t="s">
        <v>880</v>
      </c>
      <c r="N209" s="160">
        <v>15336.739</v>
      </c>
      <c r="O209" s="160">
        <v>14803.52378</v>
      </c>
      <c r="P209" s="86">
        <v>41570</v>
      </c>
      <c r="Q209" s="86"/>
      <c r="R209" s="86">
        <v>42245</v>
      </c>
      <c r="S209" s="86">
        <v>42247</v>
      </c>
      <c r="T209" s="10">
        <v>0.39</v>
      </c>
      <c r="U209" s="160"/>
      <c r="V209" s="9"/>
      <c r="W209" s="147"/>
    </row>
    <row r="210" spans="1:23" ht="18" hidden="1" thickTop="1" thickBot="1" x14ac:dyDescent="0.25">
      <c r="A210" s="144" t="s">
        <v>178</v>
      </c>
      <c r="B210" s="362">
        <v>2013</v>
      </c>
      <c r="C210" s="6" t="s">
        <v>81</v>
      </c>
      <c r="D210" s="6" t="s">
        <v>79</v>
      </c>
      <c r="E210" s="6" t="s">
        <v>13</v>
      </c>
      <c r="F210" s="6" t="s">
        <v>128</v>
      </c>
      <c r="G210" s="6" t="s">
        <v>881</v>
      </c>
      <c r="H210" s="7" t="s">
        <v>882</v>
      </c>
      <c r="I210" s="8"/>
      <c r="J210" s="86">
        <v>41591</v>
      </c>
      <c r="K210" s="86">
        <v>41828</v>
      </c>
      <c r="L210" s="6" t="s">
        <v>883</v>
      </c>
      <c r="M210" s="9" t="s">
        <v>884</v>
      </c>
      <c r="N210" s="160">
        <v>1795</v>
      </c>
      <c r="O210" s="160">
        <v>1795</v>
      </c>
      <c r="P210" s="86">
        <v>41863</v>
      </c>
      <c r="Q210" s="86"/>
      <c r="R210" s="86">
        <v>42128</v>
      </c>
      <c r="S210" s="86">
        <v>42220</v>
      </c>
      <c r="T210" s="10">
        <v>0.1</v>
      </c>
      <c r="U210" s="160"/>
      <c r="V210" s="9"/>
      <c r="W210" s="147"/>
    </row>
    <row r="211" spans="1:23" ht="18" hidden="1" thickTop="1" thickBot="1" x14ac:dyDescent="0.25">
      <c r="A211" s="144" t="s">
        <v>178</v>
      </c>
      <c r="B211" s="362">
        <v>2013</v>
      </c>
      <c r="C211" s="6" t="s">
        <v>81</v>
      </c>
      <c r="D211" s="6" t="s">
        <v>79</v>
      </c>
      <c r="E211" s="6" t="s">
        <v>60</v>
      </c>
      <c r="F211" s="6" t="s">
        <v>128</v>
      </c>
      <c r="G211" s="6" t="s">
        <v>885</v>
      </c>
      <c r="H211" s="7" t="s">
        <v>886</v>
      </c>
      <c r="I211" s="8"/>
      <c r="J211" s="86">
        <v>41597</v>
      </c>
      <c r="K211" s="86">
        <v>41691</v>
      </c>
      <c r="L211" s="6" t="s">
        <v>887</v>
      </c>
      <c r="M211" s="9" t="s">
        <v>888</v>
      </c>
      <c r="N211" s="160">
        <v>727</v>
      </c>
      <c r="O211" s="160">
        <v>727</v>
      </c>
      <c r="P211" s="86">
        <v>41810</v>
      </c>
      <c r="Q211" s="86"/>
      <c r="R211" s="86">
        <v>42056</v>
      </c>
      <c r="S211" s="86">
        <v>42055</v>
      </c>
      <c r="T211" s="10">
        <v>0.01</v>
      </c>
      <c r="U211" s="160"/>
      <c r="V211" s="9"/>
      <c r="W211" s="147"/>
    </row>
    <row r="212" spans="1:23" ht="18" hidden="1" thickTop="1" thickBot="1" x14ac:dyDescent="0.25">
      <c r="A212" s="144" t="s">
        <v>178</v>
      </c>
      <c r="B212" s="362">
        <v>2013</v>
      </c>
      <c r="C212" s="6" t="s">
        <v>81</v>
      </c>
      <c r="D212" s="6" t="s">
        <v>79</v>
      </c>
      <c r="E212" s="6" t="s">
        <v>45</v>
      </c>
      <c r="F212" s="6" t="s">
        <v>128</v>
      </c>
      <c r="G212" s="6" t="s">
        <v>889</v>
      </c>
      <c r="H212" s="7" t="s">
        <v>890</v>
      </c>
      <c r="I212" s="8"/>
      <c r="J212" s="86">
        <v>41339</v>
      </c>
      <c r="K212" s="86">
        <v>41417</v>
      </c>
      <c r="L212" s="6" t="s">
        <v>891</v>
      </c>
      <c r="M212" s="9" t="s">
        <v>892</v>
      </c>
      <c r="N212" s="160">
        <v>1525.212</v>
      </c>
      <c r="O212" s="160">
        <v>1525.212</v>
      </c>
      <c r="P212" s="86">
        <v>41432</v>
      </c>
      <c r="Q212" s="86"/>
      <c r="R212" s="86">
        <v>42204</v>
      </c>
      <c r="S212" s="86">
        <v>42219</v>
      </c>
      <c r="T212" s="10">
        <v>0.66</v>
      </c>
      <c r="U212" s="160"/>
      <c r="V212" s="9"/>
      <c r="W212" s="147"/>
    </row>
    <row r="213" spans="1:23" ht="18" hidden="1" thickTop="1" thickBot="1" x14ac:dyDescent="0.25">
      <c r="A213" s="144" t="s">
        <v>178</v>
      </c>
      <c r="B213" s="362">
        <v>2013</v>
      </c>
      <c r="C213" s="6" t="s">
        <v>64</v>
      </c>
      <c r="D213" s="6" t="s">
        <v>132</v>
      </c>
      <c r="E213" s="6" t="s">
        <v>24</v>
      </c>
      <c r="F213" s="6" t="s">
        <v>128</v>
      </c>
      <c r="G213" s="6" t="s">
        <v>893</v>
      </c>
      <c r="H213" s="7" t="s">
        <v>894</v>
      </c>
      <c r="I213" s="8"/>
      <c r="J213" s="86">
        <v>41624</v>
      </c>
      <c r="K213" s="86">
        <v>41725</v>
      </c>
      <c r="L213" s="6" t="s">
        <v>895</v>
      </c>
      <c r="M213" s="9" t="s">
        <v>896</v>
      </c>
      <c r="N213" s="160">
        <v>5242.9859999999999</v>
      </c>
      <c r="O213" s="160">
        <v>5242.9859999999999</v>
      </c>
      <c r="P213" s="86">
        <v>41856</v>
      </c>
      <c r="Q213" s="86"/>
      <c r="R213" s="86">
        <v>42265</v>
      </c>
      <c r="S213" s="86">
        <v>42384</v>
      </c>
      <c r="T213" s="10">
        <v>0.02</v>
      </c>
      <c r="U213" s="160"/>
      <c r="V213" s="9"/>
      <c r="W213" s="147"/>
    </row>
    <row r="214" spans="1:23" ht="18" hidden="1" thickTop="1" thickBot="1" x14ac:dyDescent="0.25">
      <c r="A214" s="144" t="s">
        <v>178</v>
      </c>
      <c r="B214" s="362">
        <v>2013</v>
      </c>
      <c r="C214" s="6" t="s">
        <v>64</v>
      </c>
      <c r="D214" s="6" t="s">
        <v>79</v>
      </c>
      <c r="E214" s="6" t="s">
        <v>16</v>
      </c>
      <c r="F214" s="6" t="s">
        <v>128</v>
      </c>
      <c r="G214" s="6" t="s">
        <v>897</v>
      </c>
      <c r="H214" s="7" t="s">
        <v>898</v>
      </c>
      <c r="I214" s="8"/>
      <c r="J214" s="86">
        <v>41432</v>
      </c>
      <c r="K214" s="86">
        <v>41540</v>
      </c>
      <c r="L214" s="6" t="s">
        <v>899</v>
      </c>
      <c r="M214" s="9" t="s">
        <v>900</v>
      </c>
      <c r="N214" s="160">
        <v>1552.029</v>
      </c>
      <c r="O214" s="160">
        <v>1591.60193</v>
      </c>
      <c r="P214" s="86">
        <v>41624</v>
      </c>
      <c r="Q214" s="86"/>
      <c r="R214" s="86">
        <v>41827</v>
      </c>
      <c r="S214" s="86">
        <v>42047</v>
      </c>
      <c r="T214" s="10">
        <v>0.82</v>
      </c>
      <c r="U214" s="160"/>
      <c r="V214" s="9"/>
      <c r="W214" s="147"/>
    </row>
    <row r="215" spans="1:23" ht="17" hidden="1" thickTop="1" thickBot="1" x14ac:dyDescent="0.25">
      <c r="A215" s="144" t="s">
        <v>178</v>
      </c>
      <c r="B215" s="514">
        <v>2013</v>
      </c>
      <c r="C215" s="516" t="s">
        <v>65</v>
      </c>
      <c r="D215" s="516" t="s">
        <v>132</v>
      </c>
      <c r="E215" s="516" t="s">
        <v>14</v>
      </c>
      <c r="F215" s="516" t="s">
        <v>128</v>
      </c>
      <c r="G215" s="516" t="s">
        <v>901</v>
      </c>
      <c r="H215" s="518" t="s">
        <v>902</v>
      </c>
      <c r="I215" s="520" t="s">
        <v>171</v>
      </c>
      <c r="J215" s="95">
        <v>41509</v>
      </c>
      <c r="K215" s="95">
        <v>41544</v>
      </c>
      <c r="L215" s="96" t="s">
        <v>903</v>
      </c>
      <c r="M215" s="97" t="s">
        <v>904</v>
      </c>
      <c r="N215" s="150">
        <v>3.7469999999999999</v>
      </c>
      <c r="O215" s="150">
        <v>4.0549999999999997</v>
      </c>
      <c r="P215" s="95">
        <v>41579</v>
      </c>
      <c r="Q215" s="95"/>
      <c r="R215" s="95">
        <v>42029</v>
      </c>
      <c r="S215" s="95">
        <v>42178</v>
      </c>
      <c r="T215" s="104">
        <v>0</v>
      </c>
      <c r="U215" s="150"/>
      <c r="V215" s="522" t="s">
        <v>171</v>
      </c>
      <c r="W215" s="145"/>
    </row>
    <row r="216" spans="1:23" ht="18" hidden="1" thickTop="1" thickBot="1" x14ac:dyDescent="0.25">
      <c r="A216" s="144" t="s">
        <v>178</v>
      </c>
      <c r="B216" s="515"/>
      <c r="C216" s="517"/>
      <c r="D216" s="517"/>
      <c r="E216" s="517"/>
      <c r="F216" s="517"/>
      <c r="G216" s="517"/>
      <c r="H216" s="519"/>
      <c r="I216" s="521"/>
      <c r="J216" s="99">
        <v>41509</v>
      </c>
      <c r="K216" s="99">
        <v>41547</v>
      </c>
      <c r="L216" s="100" t="s">
        <v>905</v>
      </c>
      <c r="M216" s="101" t="s">
        <v>906</v>
      </c>
      <c r="N216" s="102">
        <v>2.4020000000000001</v>
      </c>
      <c r="O216" s="102">
        <v>2.5750000000000002</v>
      </c>
      <c r="P216" s="99">
        <v>41579</v>
      </c>
      <c r="Q216" s="99"/>
      <c r="R216" s="99">
        <v>42029</v>
      </c>
      <c r="S216" s="99">
        <v>42178</v>
      </c>
      <c r="T216" s="103"/>
      <c r="U216" s="102"/>
      <c r="V216" s="513"/>
      <c r="W216" s="146" t="s">
        <v>171</v>
      </c>
    </row>
    <row r="217" spans="1:23" ht="18" hidden="1" thickTop="1" thickBot="1" x14ac:dyDescent="0.25">
      <c r="A217" s="144" t="s">
        <v>178</v>
      </c>
      <c r="B217" s="362">
        <v>2013</v>
      </c>
      <c r="C217" s="6" t="s">
        <v>65</v>
      </c>
      <c r="D217" s="6" t="s">
        <v>132</v>
      </c>
      <c r="E217" s="6" t="s">
        <v>21</v>
      </c>
      <c r="F217" s="6" t="s">
        <v>128</v>
      </c>
      <c r="G217" s="6" t="s">
        <v>907</v>
      </c>
      <c r="H217" s="7" t="s">
        <v>908</v>
      </c>
      <c r="I217" s="8"/>
      <c r="J217" s="86">
        <v>41416</v>
      </c>
      <c r="K217" s="86">
        <v>41557</v>
      </c>
      <c r="L217" s="6" t="s">
        <v>909</v>
      </c>
      <c r="M217" s="9" t="s">
        <v>910</v>
      </c>
      <c r="N217" s="160">
        <v>4.569</v>
      </c>
      <c r="O217" s="160">
        <v>5.0259999999999998</v>
      </c>
      <c r="P217" s="86">
        <v>41666</v>
      </c>
      <c r="Q217" s="86"/>
      <c r="R217" s="86">
        <v>42031</v>
      </c>
      <c r="S217" s="86">
        <v>42058</v>
      </c>
      <c r="T217" s="10">
        <v>0.13</v>
      </c>
      <c r="U217" s="160"/>
      <c r="V217" s="9"/>
      <c r="W217" s="147"/>
    </row>
    <row r="218" spans="1:23" ht="18" hidden="1" thickTop="1" thickBot="1" x14ac:dyDescent="0.25">
      <c r="A218" s="144" t="s">
        <v>178</v>
      </c>
      <c r="B218" s="362">
        <v>2013</v>
      </c>
      <c r="C218" s="6" t="s">
        <v>65</v>
      </c>
      <c r="D218" s="6" t="s">
        <v>132</v>
      </c>
      <c r="E218" s="6" t="s">
        <v>63</v>
      </c>
      <c r="F218" s="6" t="s">
        <v>128</v>
      </c>
      <c r="G218" s="6" t="s">
        <v>911</v>
      </c>
      <c r="H218" s="7" t="s">
        <v>912</v>
      </c>
      <c r="I218" s="8"/>
      <c r="J218" s="86">
        <v>41514</v>
      </c>
      <c r="K218" s="86">
        <v>41544</v>
      </c>
      <c r="L218" s="6" t="s">
        <v>913</v>
      </c>
      <c r="M218" s="9" t="s">
        <v>914</v>
      </c>
      <c r="N218" s="160">
        <v>5.0620000000000003</v>
      </c>
      <c r="O218" s="160">
        <v>5.2939999999999996</v>
      </c>
      <c r="P218" s="86">
        <v>41544</v>
      </c>
      <c r="Q218" s="86"/>
      <c r="R218" s="86">
        <v>42084</v>
      </c>
      <c r="S218" s="86">
        <v>42084</v>
      </c>
      <c r="T218" s="10">
        <v>0.05</v>
      </c>
      <c r="U218" s="160"/>
      <c r="V218" s="9"/>
      <c r="W218" s="147"/>
    </row>
    <row r="219" spans="1:23" ht="18" hidden="1" thickTop="1" thickBot="1" x14ac:dyDescent="0.25">
      <c r="A219" s="144" t="s">
        <v>178</v>
      </c>
      <c r="B219" s="362">
        <v>2013</v>
      </c>
      <c r="C219" s="6" t="s">
        <v>65</v>
      </c>
      <c r="D219" s="6" t="s">
        <v>79</v>
      </c>
      <c r="E219" s="6" t="s">
        <v>20</v>
      </c>
      <c r="F219" s="6" t="s">
        <v>128</v>
      </c>
      <c r="G219" s="6" t="s">
        <v>915</v>
      </c>
      <c r="H219" s="7" t="s">
        <v>916</v>
      </c>
      <c r="I219" s="8"/>
      <c r="J219" s="86">
        <v>41631</v>
      </c>
      <c r="K219" s="86">
        <v>41736</v>
      </c>
      <c r="L219" s="6" t="s">
        <v>917</v>
      </c>
      <c r="M219" s="9" t="s">
        <v>918</v>
      </c>
      <c r="N219" s="160">
        <v>1.22</v>
      </c>
      <c r="O219" s="160">
        <v>1.258</v>
      </c>
      <c r="P219" s="86">
        <v>41791</v>
      </c>
      <c r="Q219" s="86"/>
      <c r="R219" s="86">
        <v>42066</v>
      </c>
      <c r="S219" s="86">
        <v>42091</v>
      </c>
      <c r="T219" s="10">
        <v>0.01</v>
      </c>
      <c r="U219" s="160"/>
      <c r="V219" s="9"/>
      <c r="W219" s="147"/>
    </row>
    <row r="220" spans="1:23" ht="18" hidden="1" thickTop="1" thickBot="1" x14ac:dyDescent="0.25">
      <c r="A220" s="144" t="s">
        <v>178</v>
      </c>
      <c r="B220" s="362">
        <v>2014</v>
      </c>
      <c r="C220" s="6" t="s">
        <v>81</v>
      </c>
      <c r="D220" s="6" t="s">
        <v>132</v>
      </c>
      <c r="E220" s="6" t="s">
        <v>13</v>
      </c>
      <c r="F220" s="6" t="s">
        <v>128</v>
      </c>
      <c r="G220" s="6" t="s">
        <v>919</v>
      </c>
      <c r="H220" s="7" t="s">
        <v>920</v>
      </c>
      <c r="I220" s="8"/>
      <c r="J220" s="86">
        <v>41593</v>
      </c>
      <c r="K220" s="86">
        <v>41726</v>
      </c>
      <c r="L220" s="6" t="s">
        <v>921</v>
      </c>
      <c r="M220" s="9" t="s">
        <v>922</v>
      </c>
      <c r="N220" s="160">
        <v>4699.9070000000002</v>
      </c>
      <c r="O220" s="160">
        <v>4699.9070000000002</v>
      </c>
      <c r="P220" s="86">
        <v>41752</v>
      </c>
      <c r="Q220" s="86"/>
      <c r="R220" s="86">
        <v>42166</v>
      </c>
      <c r="S220" s="86">
        <v>42192</v>
      </c>
      <c r="T220" s="10">
        <v>7.0000000000000007E-2</v>
      </c>
      <c r="U220" s="160"/>
      <c r="V220" s="9"/>
      <c r="W220" s="147"/>
    </row>
    <row r="221" spans="1:23" ht="18" hidden="1" thickTop="1" thickBot="1" x14ac:dyDescent="0.25">
      <c r="A221" s="144" t="s">
        <v>178</v>
      </c>
      <c r="B221" s="362">
        <v>2014</v>
      </c>
      <c r="C221" s="6" t="s">
        <v>81</v>
      </c>
      <c r="D221" s="6" t="s">
        <v>132</v>
      </c>
      <c r="E221" s="6" t="s">
        <v>13</v>
      </c>
      <c r="F221" s="6" t="s">
        <v>128</v>
      </c>
      <c r="G221" s="6" t="s">
        <v>923</v>
      </c>
      <c r="H221" s="7" t="s">
        <v>924</v>
      </c>
      <c r="I221" s="8"/>
      <c r="J221" s="86">
        <v>41600</v>
      </c>
      <c r="K221" s="86">
        <v>41780</v>
      </c>
      <c r="L221" s="6" t="s">
        <v>925</v>
      </c>
      <c r="M221" s="9" t="s">
        <v>926</v>
      </c>
      <c r="N221" s="160">
        <v>15513.636</v>
      </c>
      <c r="O221" s="160">
        <v>15513.636</v>
      </c>
      <c r="P221" s="86">
        <v>41814</v>
      </c>
      <c r="Q221" s="86"/>
      <c r="R221" s="86">
        <v>42380</v>
      </c>
      <c r="S221" s="86">
        <v>42414</v>
      </c>
      <c r="T221" s="10">
        <v>7.0000000000000007E-2</v>
      </c>
      <c r="U221" s="160"/>
      <c r="V221" s="9"/>
      <c r="W221" s="147"/>
    </row>
    <row r="222" spans="1:23" ht="18" hidden="1" thickTop="1" thickBot="1" x14ac:dyDescent="0.25">
      <c r="A222" s="144" t="s">
        <v>178</v>
      </c>
      <c r="B222" s="362">
        <v>2014</v>
      </c>
      <c r="C222" s="6" t="s">
        <v>81</v>
      </c>
      <c r="D222" s="6" t="s">
        <v>132</v>
      </c>
      <c r="E222" s="6" t="s">
        <v>14</v>
      </c>
      <c r="F222" s="6" t="s">
        <v>128</v>
      </c>
      <c r="G222" s="6" t="s">
        <v>927</v>
      </c>
      <c r="H222" s="7" t="s">
        <v>928</v>
      </c>
      <c r="I222" s="8"/>
      <c r="J222" s="86">
        <v>41751</v>
      </c>
      <c r="K222" s="86">
        <v>41858</v>
      </c>
      <c r="L222" s="6" t="s">
        <v>929</v>
      </c>
      <c r="M222" s="9" t="s">
        <v>930</v>
      </c>
      <c r="N222" s="160">
        <v>53699.642999999996</v>
      </c>
      <c r="O222" s="160">
        <v>53699.642999999996</v>
      </c>
      <c r="P222" s="86">
        <v>41878</v>
      </c>
      <c r="Q222" s="86"/>
      <c r="R222" s="86">
        <v>42658</v>
      </c>
      <c r="S222" s="86">
        <v>42787</v>
      </c>
      <c r="T222" s="10">
        <v>0.02</v>
      </c>
      <c r="U222" s="160"/>
      <c r="V222" s="9"/>
      <c r="W222" s="147"/>
    </row>
    <row r="223" spans="1:23" ht="18" hidden="1" thickTop="1" thickBot="1" x14ac:dyDescent="0.25">
      <c r="A223" s="144" t="s">
        <v>178</v>
      </c>
      <c r="B223" s="362">
        <v>2014</v>
      </c>
      <c r="C223" s="6" t="s">
        <v>81</v>
      </c>
      <c r="D223" s="6" t="s">
        <v>132</v>
      </c>
      <c r="E223" s="6"/>
      <c r="F223" s="6" t="s">
        <v>112</v>
      </c>
      <c r="G223" s="6" t="s">
        <v>931</v>
      </c>
      <c r="H223" s="7" t="s">
        <v>932</v>
      </c>
      <c r="I223" s="8"/>
      <c r="J223" s="86">
        <v>41850</v>
      </c>
      <c r="K223" s="86">
        <v>41919</v>
      </c>
      <c r="L223" s="6" t="s">
        <v>933</v>
      </c>
      <c r="M223" s="9" t="s">
        <v>934</v>
      </c>
      <c r="N223" s="160">
        <v>17907.7</v>
      </c>
      <c r="O223" s="160">
        <v>17907.7</v>
      </c>
      <c r="P223" s="86">
        <v>41974</v>
      </c>
      <c r="Q223" s="86"/>
      <c r="R223" s="86">
        <v>42459</v>
      </c>
      <c r="S223" s="86">
        <v>42840</v>
      </c>
      <c r="T223" s="10">
        <v>0.05</v>
      </c>
      <c r="U223" s="160"/>
      <c r="V223" s="9"/>
      <c r="W223" s="147"/>
    </row>
    <row r="224" spans="1:23" ht="18" hidden="1" thickTop="1" thickBot="1" x14ac:dyDescent="0.25">
      <c r="A224" s="144" t="s">
        <v>178</v>
      </c>
      <c r="B224" s="362">
        <v>2014</v>
      </c>
      <c r="C224" s="6" t="s">
        <v>81</v>
      </c>
      <c r="D224" s="6" t="s">
        <v>132</v>
      </c>
      <c r="E224" s="6"/>
      <c r="F224" s="6" t="s">
        <v>112</v>
      </c>
      <c r="G224" s="6" t="s">
        <v>935</v>
      </c>
      <c r="H224" s="7" t="s">
        <v>936</v>
      </c>
      <c r="I224" s="8"/>
      <c r="J224" s="86">
        <v>41646</v>
      </c>
      <c r="K224" s="86">
        <v>41911</v>
      </c>
      <c r="L224" s="6" t="s">
        <v>937</v>
      </c>
      <c r="M224" s="9" t="s">
        <v>938</v>
      </c>
      <c r="N224" s="160">
        <v>6177.2690000000002</v>
      </c>
      <c r="O224" s="160">
        <v>6177.2690000000002</v>
      </c>
      <c r="P224" s="86">
        <v>41936</v>
      </c>
      <c r="Q224" s="86"/>
      <c r="R224" s="86">
        <v>42571</v>
      </c>
      <c r="S224" s="86">
        <v>42571</v>
      </c>
      <c r="T224" s="10">
        <v>0.03</v>
      </c>
      <c r="U224" s="160"/>
      <c r="V224" s="9"/>
      <c r="W224" s="147"/>
    </row>
    <row r="225" spans="1:23" ht="18" hidden="1" thickTop="1" thickBot="1" x14ac:dyDescent="0.25">
      <c r="A225" s="144" t="s">
        <v>178</v>
      </c>
      <c r="B225" s="362">
        <v>2014</v>
      </c>
      <c r="C225" s="6" t="s">
        <v>81</v>
      </c>
      <c r="D225" s="6" t="s">
        <v>132</v>
      </c>
      <c r="E225" s="6" t="s">
        <v>18</v>
      </c>
      <c r="F225" s="6" t="s">
        <v>128</v>
      </c>
      <c r="G225" s="6" t="s">
        <v>939</v>
      </c>
      <c r="H225" s="7" t="s">
        <v>940</v>
      </c>
      <c r="I225" s="8"/>
      <c r="J225" s="86">
        <v>41596</v>
      </c>
      <c r="K225" s="86">
        <v>41807</v>
      </c>
      <c r="L225" s="6" t="s">
        <v>941</v>
      </c>
      <c r="M225" s="9" t="s">
        <v>942</v>
      </c>
      <c r="N225" s="160">
        <v>2699</v>
      </c>
      <c r="O225" s="160">
        <v>2699</v>
      </c>
      <c r="P225" s="86">
        <v>41872</v>
      </c>
      <c r="Q225" s="86"/>
      <c r="R225" s="86">
        <v>42132</v>
      </c>
      <c r="S225" s="86">
        <v>42162</v>
      </c>
      <c r="T225" s="10">
        <v>0.02</v>
      </c>
      <c r="U225" s="160"/>
      <c r="V225" s="9"/>
      <c r="W225" s="147"/>
    </row>
    <row r="226" spans="1:23" ht="18" hidden="1" thickTop="1" thickBot="1" x14ac:dyDescent="0.25">
      <c r="A226" s="144" t="s">
        <v>178</v>
      </c>
      <c r="B226" s="362">
        <v>2014</v>
      </c>
      <c r="C226" s="6" t="s">
        <v>81</v>
      </c>
      <c r="D226" s="6" t="s">
        <v>132</v>
      </c>
      <c r="E226" s="6" t="s">
        <v>53</v>
      </c>
      <c r="F226" s="6" t="s">
        <v>128</v>
      </c>
      <c r="G226" s="6" t="s">
        <v>943</v>
      </c>
      <c r="H226" s="7" t="s">
        <v>944</v>
      </c>
      <c r="I226" s="8"/>
      <c r="J226" s="86">
        <v>41684</v>
      </c>
      <c r="K226" s="86">
        <v>41781</v>
      </c>
      <c r="L226" s="6" t="s">
        <v>945</v>
      </c>
      <c r="M226" s="9" t="s">
        <v>946</v>
      </c>
      <c r="N226" s="160">
        <v>63924.5</v>
      </c>
      <c r="O226" s="160">
        <v>63924.5</v>
      </c>
      <c r="P226" s="86">
        <v>41814</v>
      </c>
      <c r="Q226" s="86"/>
      <c r="R226" s="86">
        <v>42341</v>
      </c>
      <c r="S226" s="86">
        <v>42804</v>
      </c>
      <c r="T226" s="10">
        <v>7.0000000000000007E-2</v>
      </c>
      <c r="U226" s="160">
        <v>10500</v>
      </c>
      <c r="V226" s="9" t="s">
        <v>947</v>
      </c>
      <c r="W226" s="147"/>
    </row>
    <row r="227" spans="1:23" ht="18" hidden="1" thickTop="1" thickBot="1" x14ac:dyDescent="0.25">
      <c r="A227" s="144" t="s">
        <v>178</v>
      </c>
      <c r="B227" s="362">
        <v>2014</v>
      </c>
      <c r="C227" s="6" t="s">
        <v>81</v>
      </c>
      <c r="D227" s="6" t="s">
        <v>132</v>
      </c>
      <c r="E227" s="6" t="s">
        <v>53</v>
      </c>
      <c r="F227" s="6" t="s">
        <v>128</v>
      </c>
      <c r="G227" s="6" t="s">
        <v>948</v>
      </c>
      <c r="H227" s="7" t="s">
        <v>949</v>
      </c>
      <c r="I227" s="8"/>
      <c r="J227" s="86">
        <v>41711</v>
      </c>
      <c r="K227" s="86">
        <v>41787</v>
      </c>
      <c r="L227" s="6" t="s">
        <v>950</v>
      </c>
      <c r="M227" s="9" t="s">
        <v>951</v>
      </c>
      <c r="N227" s="160">
        <v>8100.5</v>
      </c>
      <c r="O227" s="160">
        <v>8100.5</v>
      </c>
      <c r="P227" s="86">
        <v>41884</v>
      </c>
      <c r="Q227" s="86"/>
      <c r="R227" s="86">
        <v>42327</v>
      </c>
      <c r="S227" s="86">
        <v>42357</v>
      </c>
      <c r="T227" s="10">
        <v>0.25</v>
      </c>
      <c r="U227" s="160">
        <v>2500</v>
      </c>
      <c r="V227" s="9" t="s">
        <v>947</v>
      </c>
      <c r="W227" s="147"/>
    </row>
    <row r="228" spans="1:23" ht="18" hidden="1" thickTop="1" thickBot="1" x14ac:dyDescent="0.25">
      <c r="A228" s="144" t="s">
        <v>178</v>
      </c>
      <c r="B228" s="362">
        <v>2014</v>
      </c>
      <c r="C228" s="6" t="s">
        <v>81</v>
      </c>
      <c r="D228" s="6" t="s">
        <v>132</v>
      </c>
      <c r="E228" s="6" t="s">
        <v>53</v>
      </c>
      <c r="F228" s="6" t="s">
        <v>128</v>
      </c>
      <c r="G228" s="6" t="s">
        <v>952</v>
      </c>
      <c r="H228" s="7" t="s">
        <v>953</v>
      </c>
      <c r="I228" s="8"/>
      <c r="J228" s="86">
        <v>41708</v>
      </c>
      <c r="K228" s="86">
        <v>41817</v>
      </c>
      <c r="L228" s="6" t="s">
        <v>954</v>
      </c>
      <c r="M228" s="9" t="s">
        <v>955</v>
      </c>
      <c r="N228" s="160">
        <v>838.70500000000004</v>
      </c>
      <c r="O228" s="160">
        <v>838.70500000000004</v>
      </c>
      <c r="P228" s="86">
        <v>41832</v>
      </c>
      <c r="Q228" s="86"/>
      <c r="R228" s="86">
        <v>42057</v>
      </c>
      <c r="S228" s="86">
        <v>42074</v>
      </c>
      <c r="T228" s="10">
        <v>0.78</v>
      </c>
      <c r="U228" s="160"/>
      <c r="V228" s="9"/>
      <c r="W228" s="147"/>
    </row>
    <row r="229" spans="1:23" ht="18" hidden="1" thickTop="1" thickBot="1" x14ac:dyDescent="0.25">
      <c r="A229" s="144" t="s">
        <v>178</v>
      </c>
      <c r="B229" s="362">
        <v>2014</v>
      </c>
      <c r="C229" s="6" t="s">
        <v>81</v>
      </c>
      <c r="D229" s="6" t="s">
        <v>132</v>
      </c>
      <c r="E229" s="6" t="s">
        <v>53</v>
      </c>
      <c r="F229" s="6" t="s">
        <v>128</v>
      </c>
      <c r="G229" s="6" t="s">
        <v>956</v>
      </c>
      <c r="H229" s="7" t="s">
        <v>957</v>
      </c>
      <c r="I229" s="8"/>
      <c r="J229" s="86">
        <v>41701</v>
      </c>
      <c r="K229" s="86">
        <v>41782</v>
      </c>
      <c r="L229" s="6" t="s">
        <v>958</v>
      </c>
      <c r="M229" s="9" t="s">
        <v>946</v>
      </c>
      <c r="N229" s="160">
        <v>976</v>
      </c>
      <c r="O229" s="160">
        <v>976</v>
      </c>
      <c r="P229" s="86">
        <v>41869</v>
      </c>
      <c r="Q229" s="86"/>
      <c r="R229" s="86">
        <v>42772</v>
      </c>
      <c r="S229" s="86">
        <v>42804</v>
      </c>
      <c r="T229" s="10">
        <v>0.02</v>
      </c>
      <c r="U229" s="160"/>
      <c r="V229" s="9"/>
      <c r="W229" s="147"/>
    </row>
    <row r="230" spans="1:23" ht="18" hidden="1" thickTop="1" thickBot="1" x14ac:dyDescent="0.25">
      <c r="A230" s="144" t="s">
        <v>178</v>
      </c>
      <c r="B230" s="362">
        <v>2014</v>
      </c>
      <c r="C230" s="6" t="s">
        <v>81</v>
      </c>
      <c r="D230" s="6" t="s">
        <v>132</v>
      </c>
      <c r="E230" s="6" t="s">
        <v>53</v>
      </c>
      <c r="F230" s="6" t="s">
        <v>128</v>
      </c>
      <c r="G230" s="6" t="s">
        <v>959</v>
      </c>
      <c r="H230" s="7" t="s">
        <v>960</v>
      </c>
      <c r="I230" s="8"/>
      <c r="J230" s="86">
        <v>41684</v>
      </c>
      <c r="K230" s="86">
        <v>41782</v>
      </c>
      <c r="L230" s="6" t="s">
        <v>945</v>
      </c>
      <c r="M230" s="9" t="s">
        <v>946</v>
      </c>
      <c r="N230" s="160">
        <v>25200</v>
      </c>
      <c r="O230" s="160">
        <v>25200</v>
      </c>
      <c r="P230" s="86">
        <v>41901</v>
      </c>
      <c r="Q230" s="86"/>
      <c r="R230" s="86">
        <v>42722</v>
      </c>
      <c r="S230" s="86">
        <v>42804</v>
      </c>
      <c r="T230" s="10">
        <v>0.04</v>
      </c>
      <c r="U230" s="160">
        <v>3000</v>
      </c>
      <c r="V230" s="9" t="s">
        <v>947</v>
      </c>
      <c r="W230" s="147"/>
    </row>
    <row r="231" spans="1:23" ht="18" hidden="1" thickTop="1" thickBot="1" x14ac:dyDescent="0.25">
      <c r="A231" s="144" t="s">
        <v>178</v>
      </c>
      <c r="B231" s="362">
        <v>2014</v>
      </c>
      <c r="C231" s="6" t="s">
        <v>81</v>
      </c>
      <c r="D231" s="6" t="s">
        <v>132</v>
      </c>
      <c r="E231" s="6" t="s">
        <v>53</v>
      </c>
      <c r="F231" s="6" t="s">
        <v>128</v>
      </c>
      <c r="G231" s="6" t="s">
        <v>961</v>
      </c>
      <c r="H231" s="7" t="s">
        <v>962</v>
      </c>
      <c r="I231" s="8"/>
      <c r="J231" s="86">
        <v>41684</v>
      </c>
      <c r="K231" s="86">
        <v>41782</v>
      </c>
      <c r="L231" s="6" t="s">
        <v>958</v>
      </c>
      <c r="M231" s="9" t="s">
        <v>946</v>
      </c>
      <c r="N231" s="160">
        <v>53959</v>
      </c>
      <c r="O231" s="160">
        <v>53959</v>
      </c>
      <c r="P231" s="86">
        <v>41814</v>
      </c>
      <c r="Q231" s="86"/>
      <c r="R231" s="86">
        <v>42332</v>
      </c>
      <c r="S231" s="86">
        <v>42804</v>
      </c>
      <c r="T231" s="10">
        <v>0.02</v>
      </c>
      <c r="U231" s="160">
        <v>19000</v>
      </c>
      <c r="V231" s="9" t="s">
        <v>947</v>
      </c>
      <c r="W231" s="147"/>
    </row>
    <row r="232" spans="1:23" ht="18" hidden="1" thickTop="1" thickBot="1" x14ac:dyDescent="0.25">
      <c r="A232" s="144" t="s">
        <v>178</v>
      </c>
      <c r="B232" s="362">
        <v>2014</v>
      </c>
      <c r="C232" s="6" t="s">
        <v>81</v>
      </c>
      <c r="D232" s="6" t="s">
        <v>132</v>
      </c>
      <c r="E232" s="6" t="s">
        <v>53</v>
      </c>
      <c r="F232" s="6" t="s">
        <v>128</v>
      </c>
      <c r="G232" s="6" t="s">
        <v>963</v>
      </c>
      <c r="H232" s="7" t="s">
        <v>964</v>
      </c>
      <c r="I232" s="8"/>
      <c r="J232" s="86">
        <v>41722</v>
      </c>
      <c r="K232" s="86">
        <v>41905</v>
      </c>
      <c r="L232" s="6" t="s">
        <v>965</v>
      </c>
      <c r="M232" s="9" t="s">
        <v>966</v>
      </c>
      <c r="N232" s="160">
        <v>7306.1620000000003</v>
      </c>
      <c r="O232" s="160">
        <v>7306.1620000000003</v>
      </c>
      <c r="P232" s="86">
        <v>41942</v>
      </c>
      <c r="Q232" s="86"/>
      <c r="R232" s="86">
        <v>42270</v>
      </c>
      <c r="S232" s="86">
        <v>42292</v>
      </c>
      <c r="T232" s="10">
        <v>0.02</v>
      </c>
      <c r="U232" s="160"/>
      <c r="V232" s="9"/>
      <c r="W232" s="147"/>
    </row>
    <row r="233" spans="1:23" ht="18" hidden="1" thickTop="1" thickBot="1" x14ac:dyDescent="0.25">
      <c r="A233" s="144" t="s">
        <v>178</v>
      </c>
      <c r="B233" s="362">
        <v>2014</v>
      </c>
      <c r="C233" s="6" t="s">
        <v>81</v>
      </c>
      <c r="D233" s="6" t="s">
        <v>132</v>
      </c>
      <c r="E233" s="6" t="s">
        <v>19</v>
      </c>
      <c r="F233" s="6" t="s">
        <v>128</v>
      </c>
      <c r="G233" s="6" t="s">
        <v>967</v>
      </c>
      <c r="H233" s="7" t="s">
        <v>834</v>
      </c>
      <c r="I233" s="8"/>
      <c r="J233" s="86">
        <v>41663</v>
      </c>
      <c r="K233" s="86">
        <v>41872</v>
      </c>
      <c r="L233" s="6" t="s">
        <v>968</v>
      </c>
      <c r="M233" s="9" t="s">
        <v>969</v>
      </c>
      <c r="N233" s="160">
        <v>7143.4620000000004</v>
      </c>
      <c r="O233" s="160">
        <v>7143.4620000000004</v>
      </c>
      <c r="P233" s="86">
        <v>41911</v>
      </c>
      <c r="Q233" s="86"/>
      <c r="R233" s="86">
        <v>42413</v>
      </c>
      <c r="S233" s="86">
        <v>42351</v>
      </c>
      <c r="T233" s="10">
        <v>0.01</v>
      </c>
      <c r="U233" s="160"/>
      <c r="V233" s="9"/>
      <c r="W233" s="147"/>
    </row>
    <row r="234" spans="1:23" ht="18" hidden="1" thickTop="1" thickBot="1" x14ac:dyDescent="0.25">
      <c r="A234" s="144" t="s">
        <v>178</v>
      </c>
      <c r="B234" s="362">
        <v>2014</v>
      </c>
      <c r="C234" s="6" t="s">
        <v>81</v>
      </c>
      <c r="D234" s="6" t="s">
        <v>132</v>
      </c>
      <c r="E234" s="6" t="s">
        <v>30</v>
      </c>
      <c r="F234" s="6" t="s">
        <v>128</v>
      </c>
      <c r="G234" s="6" t="s">
        <v>970</v>
      </c>
      <c r="H234" s="7" t="s">
        <v>971</v>
      </c>
      <c r="I234" s="8"/>
      <c r="J234" s="86">
        <v>41163</v>
      </c>
      <c r="K234" s="86">
        <v>41725</v>
      </c>
      <c r="L234" s="6" t="s">
        <v>431</v>
      </c>
      <c r="M234" s="9" t="s">
        <v>972</v>
      </c>
      <c r="N234" s="160">
        <v>57000</v>
      </c>
      <c r="O234" s="160">
        <v>57000</v>
      </c>
      <c r="P234" s="86">
        <v>41827</v>
      </c>
      <c r="Q234" s="86"/>
      <c r="R234" s="86">
        <v>42455</v>
      </c>
      <c r="S234" s="86">
        <v>42838</v>
      </c>
      <c r="T234" s="10">
        <v>0.02</v>
      </c>
      <c r="U234" s="160"/>
      <c r="V234" s="9"/>
      <c r="W234" s="147"/>
    </row>
    <row r="235" spans="1:23" ht="18" hidden="1" thickTop="1" thickBot="1" x14ac:dyDescent="0.25">
      <c r="A235" s="144" t="s">
        <v>178</v>
      </c>
      <c r="B235" s="362">
        <v>2014</v>
      </c>
      <c r="C235" s="6" t="s">
        <v>81</v>
      </c>
      <c r="D235" s="6" t="s">
        <v>132</v>
      </c>
      <c r="E235" s="6" t="s">
        <v>54</v>
      </c>
      <c r="F235" s="6" t="s">
        <v>128</v>
      </c>
      <c r="G235" s="6" t="s">
        <v>973</v>
      </c>
      <c r="H235" s="7" t="s">
        <v>974</v>
      </c>
      <c r="I235" s="8"/>
      <c r="J235" s="86">
        <v>41621</v>
      </c>
      <c r="K235" s="86">
        <v>41773</v>
      </c>
      <c r="L235" s="6" t="s">
        <v>975</v>
      </c>
      <c r="M235" s="9" t="s">
        <v>976</v>
      </c>
      <c r="N235" s="160">
        <v>3817.7</v>
      </c>
      <c r="O235" s="160">
        <v>3817.7</v>
      </c>
      <c r="P235" s="86">
        <v>41862</v>
      </c>
      <c r="Q235" s="86"/>
      <c r="R235" s="86">
        <v>42253</v>
      </c>
      <c r="S235" s="86">
        <v>42321</v>
      </c>
      <c r="T235" s="10">
        <v>0.23</v>
      </c>
      <c r="U235" s="160"/>
      <c r="V235" s="9"/>
      <c r="W235" s="147"/>
    </row>
    <row r="236" spans="1:23" ht="18" hidden="1" thickTop="1" thickBot="1" x14ac:dyDescent="0.25">
      <c r="A236" s="144" t="s">
        <v>178</v>
      </c>
      <c r="B236" s="362">
        <v>2014</v>
      </c>
      <c r="C236" s="6" t="s">
        <v>81</v>
      </c>
      <c r="D236" s="6" t="s">
        <v>132</v>
      </c>
      <c r="E236" s="6" t="s">
        <v>32</v>
      </c>
      <c r="F236" s="6" t="s">
        <v>128</v>
      </c>
      <c r="G236" s="6" t="s">
        <v>977</v>
      </c>
      <c r="H236" s="7" t="s">
        <v>978</v>
      </c>
      <c r="I236" s="8"/>
      <c r="J236" s="86">
        <v>41838</v>
      </c>
      <c r="K236" s="86">
        <v>41884</v>
      </c>
      <c r="L236" s="6" t="s">
        <v>979</v>
      </c>
      <c r="M236" s="9" t="s">
        <v>980</v>
      </c>
      <c r="N236" s="160">
        <v>11.45</v>
      </c>
      <c r="O236" s="160">
        <v>11.45</v>
      </c>
      <c r="P236" s="86">
        <v>41884</v>
      </c>
      <c r="Q236" s="86"/>
      <c r="R236" s="86">
        <v>41974</v>
      </c>
      <c r="S236" s="86">
        <v>42444</v>
      </c>
      <c r="T236" s="10">
        <v>0.02</v>
      </c>
      <c r="U236" s="160"/>
      <c r="V236" s="9"/>
      <c r="W236" s="147"/>
    </row>
    <row r="237" spans="1:23" ht="18" hidden="1" thickTop="1" thickBot="1" x14ac:dyDescent="0.25">
      <c r="A237" s="144" t="s">
        <v>178</v>
      </c>
      <c r="B237" s="362">
        <v>2014</v>
      </c>
      <c r="C237" s="6" t="s">
        <v>81</v>
      </c>
      <c r="D237" s="6" t="s">
        <v>132</v>
      </c>
      <c r="E237" s="6" t="s">
        <v>32</v>
      </c>
      <c r="F237" s="6" t="s">
        <v>128</v>
      </c>
      <c r="G237" s="6" t="s">
        <v>981</v>
      </c>
      <c r="H237" s="7" t="s">
        <v>982</v>
      </c>
      <c r="I237" s="8"/>
      <c r="J237" s="86">
        <v>41666</v>
      </c>
      <c r="K237" s="86">
        <v>41794</v>
      </c>
      <c r="L237" s="6" t="s">
        <v>983</v>
      </c>
      <c r="M237" s="9" t="s">
        <v>984</v>
      </c>
      <c r="N237" s="160">
        <v>30381</v>
      </c>
      <c r="O237" s="160">
        <v>30381</v>
      </c>
      <c r="P237" s="86">
        <v>41856</v>
      </c>
      <c r="Q237" s="86"/>
      <c r="R237" s="86">
        <v>42604</v>
      </c>
      <c r="S237" s="86">
        <v>42640</v>
      </c>
      <c r="T237" s="10">
        <v>0.02</v>
      </c>
      <c r="U237" s="160"/>
      <c r="V237" s="9"/>
      <c r="W237" s="147"/>
    </row>
    <row r="238" spans="1:23" ht="18" hidden="1" thickTop="1" thickBot="1" x14ac:dyDescent="0.25">
      <c r="A238" s="144" t="s">
        <v>178</v>
      </c>
      <c r="B238" s="362">
        <v>2014</v>
      </c>
      <c r="C238" s="6" t="s">
        <v>81</v>
      </c>
      <c r="D238" s="6" t="s">
        <v>132</v>
      </c>
      <c r="E238" s="6" t="s">
        <v>32</v>
      </c>
      <c r="F238" s="6" t="s">
        <v>128</v>
      </c>
      <c r="G238" s="6" t="s">
        <v>985</v>
      </c>
      <c r="H238" s="7" t="s">
        <v>986</v>
      </c>
      <c r="I238" s="8"/>
      <c r="J238" s="86">
        <v>41621</v>
      </c>
      <c r="K238" s="86">
        <v>41844</v>
      </c>
      <c r="L238" s="6" t="s">
        <v>987</v>
      </c>
      <c r="M238" s="9" t="s">
        <v>988</v>
      </c>
      <c r="N238" s="160">
        <v>4829.9840000000004</v>
      </c>
      <c r="O238" s="160">
        <v>4829.9840000000004</v>
      </c>
      <c r="P238" s="86">
        <v>41878</v>
      </c>
      <c r="Q238" s="86"/>
      <c r="R238" s="86">
        <v>42384</v>
      </c>
      <c r="S238" s="86">
        <v>42231</v>
      </c>
      <c r="T238" s="10">
        <v>0.02</v>
      </c>
      <c r="U238" s="160"/>
      <c r="V238" s="9"/>
      <c r="W238" s="147"/>
    </row>
    <row r="239" spans="1:23" ht="18" hidden="1" thickTop="1" thickBot="1" x14ac:dyDescent="0.25">
      <c r="A239" s="144" t="s">
        <v>178</v>
      </c>
      <c r="B239" s="362">
        <v>2014</v>
      </c>
      <c r="C239" s="6" t="s">
        <v>81</v>
      </c>
      <c r="D239" s="6" t="s">
        <v>132</v>
      </c>
      <c r="E239" s="6" t="s">
        <v>32</v>
      </c>
      <c r="F239" s="6" t="s">
        <v>128</v>
      </c>
      <c r="G239" s="6" t="s">
        <v>989</v>
      </c>
      <c r="H239" s="7" t="s">
        <v>990</v>
      </c>
      <c r="I239" s="8"/>
      <c r="J239" s="86">
        <v>41620</v>
      </c>
      <c r="K239" s="86">
        <v>41794</v>
      </c>
      <c r="L239" s="6" t="s">
        <v>991</v>
      </c>
      <c r="M239" s="9" t="s">
        <v>992</v>
      </c>
      <c r="N239" s="160">
        <v>6974.0140000000001</v>
      </c>
      <c r="O239" s="160">
        <v>6974.0140000000001</v>
      </c>
      <c r="P239" s="86">
        <v>41866</v>
      </c>
      <c r="Q239" s="86"/>
      <c r="R239" s="86">
        <v>42339</v>
      </c>
      <c r="S239" s="86">
        <v>42384</v>
      </c>
      <c r="T239" s="10">
        <v>0.02</v>
      </c>
      <c r="U239" s="160"/>
      <c r="V239" s="9"/>
      <c r="W239" s="147"/>
    </row>
    <row r="240" spans="1:23" ht="18" hidden="1" thickTop="1" thickBot="1" x14ac:dyDescent="0.25">
      <c r="A240" s="144" t="s">
        <v>178</v>
      </c>
      <c r="B240" s="362">
        <v>2014</v>
      </c>
      <c r="C240" s="6" t="s">
        <v>81</v>
      </c>
      <c r="D240" s="6" t="s">
        <v>132</v>
      </c>
      <c r="E240" s="6" t="s">
        <v>32</v>
      </c>
      <c r="F240" s="6" t="s">
        <v>128</v>
      </c>
      <c r="G240" s="6" t="s">
        <v>993</v>
      </c>
      <c r="H240" s="7" t="s">
        <v>994</v>
      </c>
      <c r="I240" s="8"/>
      <c r="J240" s="86">
        <v>41624</v>
      </c>
      <c r="K240" s="86">
        <v>41780</v>
      </c>
      <c r="L240" s="6" t="s">
        <v>995</v>
      </c>
      <c r="M240" s="9" t="s">
        <v>996</v>
      </c>
      <c r="N240" s="160">
        <v>8066</v>
      </c>
      <c r="O240" s="160">
        <v>8066</v>
      </c>
      <c r="P240" s="86">
        <v>41814</v>
      </c>
      <c r="Q240" s="86"/>
      <c r="R240" s="86">
        <v>42320</v>
      </c>
      <c r="S240" s="86">
        <v>42248</v>
      </c>
      <c r="T240" s="10">
        <v>0.05</v>
      </c>
      <c r="U240" s="160"/>
      <c r="V240" s="9"/>
      <c r="W240" s="147"/>
    </row>
    <row r="241" spans="1:23" ht="18" hidden="1" thickTop="1" thickBot="1" x14ac:dyDescent="0.25">
      <c r="A241" s="144" t="s">
        <v>178</v>
      </c>
      <c r="B241" s="362">
        <v>2014</v>
      </c>
      <c r="C241" s="6" t="s">
        <v>81</v>
      </c>
      <c r="D241" s="6" t="s">
        <v>132</v>
      </c>
      <c r="E241" s="6" t="s">
        <v>32</v>
      </c>
      <c r="F241" s="6" t="s">
        <v>128</v>
      </c>
      <c r="G241" s="6" t="s">
        <v>997</v>
      </c>
      <c r="H241" s="7" t="s">
        <v>998</v>
      </c>
      <c r="I241" s="8"/>
      <c r="J241" s="86">
        <v>41628</v>
      </c>
      <c r="K241" s="86">
        <v>41801</v>
      </c>
      <c r="L241" s="6" t="s">
        <v>231</v>
      </c>
      <c r="M241" s="9" t="s">
        <v>999</v>
      </c>
      <c r="N241" s="160">
        <v>14922.7</v>
      </c>
      <c r="O241" s="160">
        <v>14922.7</v>
      </c>
      <c r="P241" s="86">
        <v>41863</v>
      </c>
      <c r="Q241" s="86"/>
      <c r="R241" s="86">
        <v>42521</v>
      </c>
      <c r="S241" s="86">
        <v>42522</v>
      </c>
      <c r="T241" s="10">
        <v>0.02</v>
      </c>
      <c r="U241" s="160"/>
      <c r="V241" s="9"/>
      <c r="W241" s="147"/>
    </row>
    <row r="242" spans="1:23" ht="18" hidden="1" thickTop="1" thickBot="1" x14ac:dyDescent="0.25">
      <c r="A242" s="144" t="s">
        <v>178</v>
      </c>
      <c r="B242" s="362">
        <v>2014</v>
      </c>
      <c r="C242" s="6" t="s">
        <v>81</v>
      </c>
      <c r="D242" s="6" t="s">
        <v>132</v>
      </c>
      <c r="E242" s="6" t="s">
        <v>21</v>
      </c>
      <c r="F242" s="6" t="s">
        <v>128</v>
      </c>
      <c r="G242" s="6" t="s">
        <v>1000</v>
      </c>
      <c r="H242" s="7" t="s">
        <v>1001</v>
      </c>
      <c r="I242" s="8"/>
      <c r="J242" s="86">
        <v>41598</v>
      </c>
      <c r="K242" s="86">
        <v>41820</v>
      </c>
      <c r="L242" s="6" t="s">
        <v>1002</v>
      </c>
      <c r="M242" s="9" t="s">
        <v>1003</v>
      </c>
      <c r="N242" s="160">
        <v>19224.874</v>
      </c>
      <c r="O242" s="160">
        <v>19224.874</v>
      </c>
      <c r="P242" s="86">
        <v>41830</v>
      </c>
      <c r="Q242" s="86"/>
      <c r="R242" s="86">
        <v>42558</v>
      </c>
      <c r="S242" s="86">
        <v>42200</v>
      </c>
      <c r="T242" s="10">
        <v>0.04</v>
      </c>
      <c r="U242" s="160"/>
      <c r="V242" s="9"/>
      <c r="W242" s="147"/>
    </row>
    <row r="243" spans="1:23" ht="18" hidden="1" thickTop="1" thickBot="1" x14ac:dyDescent="0.25">
      <c r="A243" s="144" t="s">
        <v>178</v>
      </c>
      <c r="B243" s="362">
        <v>2014</v>
      </c>
      <c r="C243" s="6" t="s">
        <v>81</v>
      </c>
      <c r="D243" s="6" t="s">
        <v>132</v>
      </c>
      <c r="E243" s="6" t="s">
        <v>21</v>
      </c>
      <c r="F243" s="6" t="s">
        <v>128</v>
      </c>
      <c r="G243" s="6" t="s">
        <v>1004</v>
      </c>
      <c r="H243" s="7" t="s">
        <v>1005</v>
      </c>
      <c r="I243" s="8"/>
      <c r="J243" s="86">
        <v>41571</v>
      </c>
      <c r="K243" s="86">
        <v>41844</v>
      </c>
      <c r="L243" s="6" t="s">
        <v>1006</v>
      </c>
      <c r="M243" s="9" t="s">
        <v>1007</v>
      </c>
      <c r="N243" s="160">
        <v>21285.5</v>
      </c>
      <c r="O243" s="160">
        <v>21285.5</v>
      </c>
      <c r="P243" s="86">
        <v>41876</v>
      </c>
      <c r="Q243" s="86"/>
      <c r="R243" s="86">
        <v>42643</v>
      </c>
      <c r="S243" s="86">
        <v>42408</v>
      </c>
      <c r="T243" s="10">
        <v>0.02</v>
      </c>
      <c r="U243" s="160"/>
      <c r="V243" s="9"/>
      <c r="W243" s="147"/>
    </row>
    <row r="244" spans="1:23" ht="18" hidden="1" thickTop="1" thickBot="1" x14ac:dyDescent="0.25">
      <c r="A244" s="144" t="s">
        <v>178</v>
      </c>
      <c r="B244" s="362">
        <v>2014</v>
      </c>
      <c r="C244" s="6" t="s">
        <v>81</v>
      </c>
      <c r="D244" s="6" t="s">
        <v>132</v>
      </c>
      <c r="E244" s="6" t="s">
        <v>57</v>
      </c>
      <c r="F244" s="6" t="s">
        <v>128</v>
      </c>
      <c r="G244" s="6" t="s">
        <v>1008</v>
      </c>
      <c r="H244" s="7" t="s">
        <v>1009</v>
      </c>
      <c r="I244" s="8"/>
      <c r="J244" s="86">
        <v>41663</v>
      </c>
      <c r="K244" s="86">
        <v>41799</v>
      </c>
      <c r="L244" s="6" t="s">
        <v>1010</v>
      </c>
      <c r="M244" s="9" t="s">
        <v>1011</v>
      </c>
      <c r="N244" s="160">
        <v>9540.27</v>
      </c>
      <c r="O244" s="160">
        <v>9540.27</v>
      </c>
      <c r="P244" s="86">
        <v>41835</v>
      </c>
      <c r="Q244" s="86"/>
      <c r="R244" s="86">
        <v>42339</v>
      </c>
      <c r="S244" s="86">
        <v>42268</v>
      </c>
      <c r="T244" s="10">
        <v>0.05</v>
      </c>
      <c r="U244" s="160"/>
      <c r="V244" s="9"/>
      <c r="W244" s="147"/>
    </row>
    <row r="245" spans="1:23" ht="18" hidden="1" thickTop="1" thickBot="1" x14ac:dyDescent="0.25">
      <c r="A245" s="144" t="s">
        <v>178</v>
      </c>
      <c r="B245" s="362">
        <v>2014</v>
      </c>
      <c r="C245" s="6" t="s">
        <v>81</v>
      </c>
      <c r="D245" s="6" t="s">
        <v>132</v>
      </c>
      <c r="E245" s="6" t="s">
        <v>45</v>
      </c>
      <c r="F245" s="6" t="s">
        <v>128</v>
      </c>
      <c r="G245" s="6" t="s">
        <v>1012</v>
      </c>
      <c r="H245" s="7" t="s">
        <v>1013</v>
      </c>
      <c r="I245" s="8"/>
      <c r="J245" s="86">
        <v>41675</v>
      </c>
      <c r="K245" s="86">
        <v>41806</v>
      </c>
      <c r="L245" s="6" t="s">
        <v>1014</v>
      </c>
      <c r="M245" s="9" t="s">
        <v>1015</v>
      </c>
      <c r="N245" s="160">
        <v>1164.308</v>
      </c>
      <c r="O245" s="160">
        <v>1164.308</v>
      </c>
      <c r="P245" s="86">
        <v>41850</v>
      </c>
      <c r="Q245" s="86"/>
      <c r="R245" s="86">
        <v>42346</v>
      </c>
      <c r="S245" s="86">
        <v>42075</v>
      </c>
      <c r="T245" s="10">
        <v>0.05</v>
      </c>
      <c r="U245" s="160"/>
      <c r="V245" s="9"/>
      <c r="W245" s="147"/>
    </row>
    <row r="246" spans="1:23" ht="18" hidden="1" thickTop="1" thickBot="1" x14ac:dyDescent="0.25">
      <c r="A246" s="144" t="s">
        <v>178</v>
      </c>
      <c r="B246" s="362">
        <v>2014</v>
      </c>
      <c r="C246" s="6" t="s">
        <v>81</v>
      </c>
      <c r="D246" s="6" t="s">
        <v>132</v>
      </c>
      <c r="E246" s="6" t="s">
        <v>45</v>
      </c>
      <c r="F246" s="6" t="s">
        <v>128</v>
      </c>
      <c r="G246" s="6" t="s">
        <v>1016</v>
      </c>
      <c r="H246" s="7" t="s">
        <v>1017</v>
      </c>
      <c r="I246" s="8"/>
      <c r="J246" s="86">
        <v>41675</v>
      </c>
      <c r="K246" s="86">
        <v>41806</v>
      </c>
      <c r="L246" s="6" t="s">
        <v>1014</v>
      </c>
      <c r="M246" s="9" t="s">
        <v>1015</v>
      </c>
      <c r="N246" s="160">
        <v>7111.8919999999998</v>
      </c>
      <c r="O246" s="160">
        <v>7111.8919999999998</v>
      </c>
      <c r="P246" s="86">
        <v>41822</v>
      </c>
      <c r="Q246" s="86"/>
      <c r="R246" s="86">
        <v>42346</v>
      </c>
      <c r="S246" s="86">
        <v>42355</v>
      </c>
      <c r="T246" s="10">
        <v>0.02</v>
      </c>
      <c r="U246" s="160"/>
      <c r="V246" s="9"/>
      <c r="W246" s="147"/>
    </row>
    <row r="247" spans="1:23" ht="18" hidden="1" thickTop="1" thickBot="1" x14ac:dyDescent="0.25">
      <c r="A247" s="144" t="s">
        <v>178</v>
      </c>
      <c r="B247" s="362">
        <v>2014</v>
      </c>
      <c r="C247" s="6" t="s">
        <v>81</v>
      </c>
      <c r="D247" s="6" t="s">
        <v>132</v>
      </c>
      <c r="E247" s="6" t="s">
        <v>45</v>
      </c>
      <c r="F247" s="6" t="s">
        <v>128</v>
      </c>
      <c r="G247" s="6" t="s">
        <v>1018</v>
      </c>
      <c r="H247" s="7" t="s">
        <v>1019</v>
      </c>
      <c r="I247" s="8"/>
      <c r="J247" s="86">
        <v>41662</v>
      </c>
      <c r="K247" s="86">
        <v>41795</v>
      </c>
      <c r="L247" s="6" t="s">
        <v>1020</v>
      </c>
      <c r="M247" s="9" t="s">
        <v>1021</v>
      </c>
      <c r="N247" s="160">
        <v>5645.2</v>
      </c>
      <c r="O247" s="160">
        <v>5645.2</v>
      </c>
      <c r="P247" s="86">
        <v>41809</v>
      </c>
      <c r="Q247" s="86"/>
      <c r="R247" s="86">
        <v>42255</v>
      </c>
      <c r="S247" s="86">
        <v>42289</v>
      </c>
      <c r="T247" s="10">
        <v>0.24</v>
      </c>
      <c r="U247" s="160"/>
      <c r="V247" s="9"/>
      <c r="W247" s="147"/>
    </row>
    <row r="248" spans="1:23" ht="18" hidden="1" thickTop="1" thickBot="1" x14ac:dyDescent="0.25">
      <c r="A248" s="144" t="s">
        <v>178</v>
      </c>
      <c r="B248" s="362">
        <v>2014</v>
      </c>
      <c r="C248" s="6" t="s">
        <v>81</v>
      </c>
      <c r="D248" s="6" t="s">
        <v>132</v>
      </c>
      <c r="E248" s="6" t="s">
        <v>45</v>
      </c>
      <c r="F248" s="6" t="s">
        <v>128</v>
      </c>
      <c r="G248" s="6" t="s">
        <v>1022</v>
      </c>
      <c r="H248" s="7" t="s">
        <v>1023</v>
      </c>
      <c r="I248" s="8"/>
      <c r="J248" s="86">
        <v>41662</v>
      </c>
      <c r="K248" s="86">
        <v>41795</v>
      </c>
      <c r="L248" s="6" t="s">
        <v>1020</v>
      </c>
      <c r="M248" s="9" t="s">
        <v>1021</v>
      </c>
      <c r="N248" s="160">
        <v>11000</v>
      </c>
      <c r="O248" s="160">
        <v>11000</v>
      </c>
      <c r="P248" s="86">
        <v>41809</v>
      </c>
      <c r="Q248" s="86"/>
      <c r="R248" s="86">
        <v>42255</v>
      </c>
      <c r="S248" s="86">
        <v>42289</v>
      </c>
      <c r="T248" s="10">
        <v>0.24</v>
      </c>
      <c r="U248" s="160"/>
      <c r="V248" s="9"/>
      <c r="W248" s="147"/>
    </row>
    <row r="249" spans="1:23" ht="18" hidden="1" thickTop="1" thickBot="1" x14ac:dyDescent="0.25">
      <c r="A249" s="144" t="s">
        <v>178</v>
      </c>
      <c r="B249" s="362">
        <v>2014</v>
      </c>
      <c r="C249" s="6" t="s">
        <v>81</v>
      </c>
      <c r="D249" s="6" t="s">
        <v>132</v>
      </c>
      <c r="E249" s="6" t="s">
        <v>36</v>
      </c>
      <c r="F249" s="6" t="s">
        <v>128</v>
      </c>
      <c r="G249" s="6" t="s">
        <v>1024</v>
      </c>
      <c r="H249" s="7" t="s">
        <v>1025</v>
      </c>
      <c r="I249" s="8"/>
      <c r="J249" s="86">
        <v>41569</v>
      </c>
      <c r="K249" s="86">
        <v>41751</v>
      </c>
      <c r="L249" s="6" t="s">
        <v>1026</v>
      </c>
      <c r="M249" s="9" t="s">
        <v>1027</v>
      </c>
      <c r="N249" s="160">
        <v>3265.3670000000002</v>
      </c>
      <c r="O249" s="160">
        <v>3265.3670000000002</v>
      </c>
      <c r="P249" s="86">
        <v>41774</v>
      </c>
      <c r="Q249" s="86"/>
      <c r="R249" s="86">
        <v>42141</v>
      </c>
      <c r="S249" s="86">
        <v>42164</v>
      </c>
      <c r="T249" s="10">
        <v>0.22</v>
      </c>
      <c r="U249" s="160"/>
      <c r="V249" s="9"/>
      <c r="W249" s="147"/>
    </row>
    <row r="250" spans="1:23" ht="18" hidden="1" thickTop="1" thickBot="1" x14ac:dyDescent="0.25">
      <c r="A250" s="144" t="s">
        <v>178</v>
      </c>
      <c r="B250" s="362">
        <v>2014</v>
      </c>
      <c r="C250" s="6" t="s">
        <v>81</v>
      </c>
      <c r="D250" s="6" t="s">
        <v>132</v>
      </c>
      <c r="E250" s="6" t="s">
        <v>40</v>
      </c>
      <c r="F250" s="6" t="s">
        <v>128</v>
      </c>
      <c r="G250" s="6" t="s">
        <v>1028</v>
      </c>
      <c r="H250" s="7" t="s">
        <v>1029</v>
      </c>
      <c r="I250" s="8"/>
      <c r="J250" s="86">
        <v>41477</v>
      </c>
      <c r="K250" s="86">
        <v>41739</v>
      </c>
      <c r="L250" s="6" t="s">
        <v>1030</v>
      </c>
      <c r="M250" s="9" t="s">
        <v>856</v>
      </c>
      <c r="N250" s="160">
        <v>6587</v>
      </c>
      <c r="O250" s="160">
        <v>8797.0600399999985</v>
      </c>
      <c r="P250" s="86">
        <v>41779</v>
      </c>
      <c r="Q250" s="86"/>
      <c r="R250" s="86">
        <v>42279</v>
      </c>
      <c r="S250" s="86">
        <v>42292</v>
      </c>
      <c r="T250" s="10">
        <v>0.28999999999999998</v>
      </c>
      <c r="U250" s="160"/>
      <c r="V250" s="9"/>
      <c r="W250" s="147"/>
    </row>
    <row r="251" spans="1:23" ht="18" hidden="1" thickTop="1" thickBot="1" x14ac:dyDescent="0.25">
      <c r="A251" s="144" t="s">
        <v>178</v>
      </c>
      <c r="B251" s="362">
        <v>2014</v>
      </c>
      <c r="C251" s="6" t="s">
        <v>81</v>
      </c>
      <c r="D251" s="6" t="s">
        <v>132</v>
      </c>
      <c r="E251" s="6"/>
      <c r="F251" s="6" t="s">
        <v>111</v>
      </c>
      <c r="G251" s="6" t="s">
        <v>1031</v>
      </c>
      <c r="H251" s="7" t="s">
        <v>1032</v>
      </c>
      <c r="I251" s="8"/>
      <c r="J251" s="86">
        <v>41682</v>
      </c>
      <c r="K251" s="86">
        <v>41841</v>
      </c>
      <c r="L251" s="6" t="s">
        <v>1033</v>
      </c>
      <c r="M251" s="9" t="s">
        <v>1034</v>
      </c>
      <c r="N251" s="160">
        <v>39817.608890000003</v>
      </c>
      <c r="O251" s="160">
        <v>39817.608890000003</v>
      </c>
      <c r="P251" s="86">
        <v>41870</v>
      </c>
      <c r="Q251" s="86"/>
      <c r="R251" s="86">
        <v>42561</v>
      </c>
      <c r="S251" s="86">
        <v>42538</v>
      </c>
      <c r="T251" s="10">
        <v>0.02</v>
      </c>
      <c r="U251" s="160"/>
      <c r="V251" s="9"/>
      <c r="W251" s="147"/>
    </row>
    <row r="252" spans="1:23" ht="17" hidden="1" thickTop="1" thickBot="1" x14ac:dyDescent="0.25">
      <c r="A252" s="144" t="s">
        <v>178</v>
      </c>
      <c r="B252" s="514">
        <v>2014</v>
      </c>
      <c r="C252" s="516" t="s">
        <v>81</v>
      </c>
      <c r="D252" s="516" t="s">
        <v>78</v>
      </c>
      <c r="E252" s="516" t="s">
        <v>171</v>
      </c>
      <c r="F252" s="516" t="s">
        <v>116</v>
      </c>
      <c r="G252" s="516" t="s">
        <v>1035</v>
      </c>
      <c r="H252" s="518" t="s">
        <v>1036</v>
      </c>
      <c r="I252" s="520" t="s">
        <v>171</v>
      </c>
      <c r="J252" s="95">
        <v>41654</v>
      </c>
      <c r="K252" s="95">
        <v>41820</v>
      </c>
      <c r="L252" s="96" t="s">
        <v>1037</v>
      </c>
      <c r="M252" s="97" t="s">
        <v>1038</v>
      </c>
      <c r="N252" s="150">
        <v>6288.6807199999994</v>
      </c>
      <c r="O252" s="121">
        <v>6288.6807199999994</v>
      </c>
      <c r="P252" s="95">
        <v>41866</v>
      </c>
      <c r="Q252" s="95"/>
      <c r="R252" s="95">
        <v>42376</v>
      </c>
      <c r="S252" s="95">
        <v>42376</v>
      </c>
      <c r="T252" s="104">
        <v>0.03</v>
      </c>
      <c r="U252" s="121"/>
      <c r="V252" s="522" t="s">
        <v>171</v>
      </c>
      <c r="W252" s="145"/>
    </row>
    <row r="253" spans="1:23" ht="18" hidden="1" thickTop="1" thickBot="1" x14ac:dyDescent="0.25">
      <c r="A253" s="144" t="s">
        <v>178</v>
      </c>
      <c r="B253" s="523"/>
      <c r="C253" s="524"/>
      <c r="D253" s="524"/>
      <c r="E253" s="524"/>
      <c r="F253" s="524"/>
      <c r="G253" s="524"/>
      <c r="H253" s="525"/>
      <c r="I253" s="526"/>
      <c r="J253" s="105">
        <v>41654</v>
      </c>
      <c r="K253" s="105">
        <v>41820</v>
      </c>
      <c r="L253" s="106" t="s">
        <v>1039</v>
      </c>
      <c r="M253" s="107" t="s">
        <v>1040</v>
      </c>
      <c r="N253" s="109">
        <v>4202.1359599999996</v>
      </c>
      <c r="O253" s="109">
        <v>4202.1359599999996</v>
      </c>
      <c r="P253" s="105">
        <v>41843</v>
      </c>
      <c r="Q253" s="105"/>
      <c r="R253" s="105">
        <v>41820</v>
      </c>
      <c r="S253" s="105">
        <v>42376</v>
      </c>
      <c r="T253" s="108"/>
      <c r="U253" s="109"/>
      <c r="V253" s="512"/>
      <c r="W253" s="148" t="s">
        <v>171</v>
      </c>
    </row>
    <row r="254" spans="1:23" ht="18" hidden="1" thickTop="1" thickBot="1" x14ac:dyDescent="0.25">
      <c r="A254" s="144" t="s">
        <v>178</v>
      </c>
      <c r="B254" s="523"/>
      <c r="C254" s="524"/>
      <c r="D254" s="524"/>
      <c r="E254" s="524"/>
      <c r="F254" s="524"/>
      <c r="G254" s="524"/>
      <c r="H254" s="525"/>
      <c r="I254" s="526"/>
      <c r="J254" s="105">
        <v>41654</v>
      </c>
      <c r="K254" s="105">
        <v>41820</v>
      </c>
      <c r="L254" s="106" t="s">
        <v>1041</v>
      </c>
      <c r="M254" s="107" t="s">
        <v>1042</v>
      </c>
      <c r="N254" s="109">
        <v>2473.4496200000003</v>
      </c>
      <c r="O254" s="109">
        <v>2473.4496200000003</v>
      </c>
      <c r="P254" s="105">
        <v>41857</v>
      </c>
      <c r="Q254" s="105"/>
      <c r="R254" s="105">
        <v>42257</v>
      </c>
      <c r="S254" s="105">
        <v>42376</v>
      </c>
      <c r="T254" s="108"/>
      <c r="U254" s="109"/>
      <c r="V254" s="512"/>
      <c r="W254" s="148" t="s">
        <v>171</v>
      </c>
    </row>
    <row r="255" spans="1:23" ht="18" hidden="1" thickTop="1" thickBot="1" x14ac:dyDescent="0.25">
      <c r="A255" s="144" t="s">
        <v>178</v>
      </c>
      <c r="B255" s="515"/>
      <c r="C255" s="517"/>
      <c r="D255" s="517"/>
      <c r="E255" s="517"/>
      <c r="F255" s="517"/>
      <c r="G255" s="517"/>
      <c r="H255" s="519"/>
      <c r="I255" s="521"/>
      <c r="J255" s="99">
        <v>41733</v>
      </c>
      <c r="K255" s="99">
        <v>41909</v>
      </c>
      <c r="L255" s="100" t="s">
        <v>1043</v>
      </c>
      <c r="M255" s="101" t="s">
        <v>1044</v>
      </c>
      <c r="N255" s="102">
        <v>25302.11</v>
      </c>
      <c r="O255" s="102">
        <v>25302.11</v>
      </c>
      <c r="P255" s="99">
        <v>41942</v>
      </c>
      <c r="Q255" s="99"/>
      <c r="R255" s="99">
        <v>42709</v>
      </c>
      <c r="S255" s="99">
        <v>42728</v>
      </c>
      <c r="T255" s="103"/>
      <c r="U255" s="102"/>
      <c r="V255" s="513"/>
      <c r="W255" s="146" t="s">
        <v>171</v>
      </c>
    </row>
    <row r="256" spans="1:23" ht="18" hidden="1" thickTop="1" thickBot="1" x14ac:dyDescent="0.25">
      <c r="A256" s="144" t="s">
        <v>178</v>
      </c>
      <c r="B256" s="362">
        <v>2014</v>
      </c>
      <c r="C256" s="6" t="s">
        <v>81</v>
      </c>
      <c r="D256" s="6" t="s">
        <v>79</v>
      </c>
      <c r="E256" s="6" t="s">
        <v>17</v>
      </c>
      <c r="F256" s="6" t="s">
        <v>128</v>
      </c>
      <c r="G256" s="6" t="s">
        <v>1045</v>
      </c>
      <c r="H256" s="7" t="s">
        <v>1046</v>
      </c>
      <c r="I256" s="8"/>
      <c r="J256" s="86">
        <v>41698</v>
      </c>
      <c r="K256" s="86">
        <v>41849</v>
      </c>
      <c r="L256" s="6" t="s">
        <v>1047</v>
      </c>
      <c r="M256" s="9" t="s">
        <v>1048</v>
      </c>
      <c r="N256" s="160">
        <v>1547.47</v>
      </c>
      <c r="O256" s="160">
        <v>1547.47</v>
      </c>
      <c r="P256" s="86">
        <v>41967</v>
      </c>
      <c r="Q256" s="86"/>
      <c r="R256" s="86">
        <v>42214</v>
      </c>
      <c r="S256" s="86">
        <v>42331</v>
      </c>
      <c r="T256" s="10">
        <v>0.01</v>
      </c>
      <c r="U256" s="160"/>
      <c r="V256" s="9"/>
      <c r="W256" s="147"/>
    </row>
    <row r="257" spans="1:23" ht="18" hidden="1" thickTop="1" thickBot="1" x14ac:dyDescent="0.25">
      <c r="A257" s="144" t="s">
        <v>178</v>
      </c>
      <c r="B257" s="362">
        <v>2014</v>
      </c>
      <c r="C257" s="6" t="s">
        <v>65</v>
      </c>
      <c r="D257" s="6" t="s">
        <v>79</v>
      </c>
      <c r="E257" s="6" t="s">
        <v>35</v>
      </c>
      <c r="F257" s="6" t="s">
        <v>128</v>
      </c>
      <c r="G257" s="6" t="s">
        <v>1049</v>
      </c>
      <c r="H257" s="7" t="s">
        <v>1050</v>
      </c>
      <c r="I257" s="8"/>
      <c r="J257" s="86">
        <v>41569</v>
      </c>
      <c r="K257" s="86">
        <v>41681</v>
      </c>
      <c r="L257" s="6" t="s">
        <v>1051</v>
      </c>
      <c r="M257" s="9" t="s">
        <v>1052</v>
      </c>
      <c r="N257" s="160">
        <v>1.702</v>
      </c>
      <c r="O257" s="160">
        <v>1.78</v>
      </c>
      <c r="P257" s="86">
        <v>41709</v>
      </c>
      <c r="Q257" s="86"/>
      <c r="R257" s="86">
        <v>41997</v>
      </c>
      <c r="S257" s="86">
        <v>42004</v>
      </c>
      <c r="T257" s="10">
        <v>0.02</v>
      </c>
      <c r="U257" s="160"/>
      <c r="V257" s="9"/>
      <c r="W257" s="147"/>
    </row>
    <row r="258" spans="1:23" s="167" customFormat="1" ht="17" hidden="1" thickTop="1" thickBot="1" x14ac:dyDescent="0.25">
      <c r="A258" s="161">
        <v>41973</v>
      </c>
      <c r="B258" s="363" t="s">
        <v>143</v>
      </c>
      <c r="C258" s="162" t="s">
        <v>67</v>
      </c>
      <c r="D258" s="162" t="s">
        <v>132</v>
      </c>
      <c r="E258" s="162"/>
      <c r="F258" s="162" t="s">
        <v>104</v>
      </c>
      <c r="G258" s="162" t="s">
        <v>1085</v>
      </c>
      <c r="H258" s="162" t="s">
        <v>1086</v>
      </c>
      <c r="I258" s="162" t="s">
        <v>171</v>
      </c>
      <c r="J258" s="163">
        <v>41145</v>
      </c>
      <c r="K258" s="163">
        <v>41228</v>
      </c>
      <c r="L258" s="162" t="s">
        <v>1087</v>
      </c>
      <c r="M258" s="162" t="s">
        <v>1088</v>
      </c>
      <c r="N258" s="15">
        <v>11924.058999999999</v>
      </c>
      <c r="O258" s="15">
        <v>10017.226430000001</v>
      </c>
      <c r="P258" s="163">
        <v>41255</v>
      </c>
      <c r="Q258" s="163" t="s">
        <v>171</v>
      </c>
      <c r="R258" s="163">
        <v>41705</v>
      </c>
      <c r="S258" s="163">
        <v>41853</v>
      </c>
      <c r="T258" s="164">
        <v>0.99</v>
      </c>
      <c r="U258" s="15" t="s">
        <v>171</v>
      </c>
      <c r="V258" s="165" t="s">
        <v>171</v>
      </c>
      <c r="W258" s="166" t="s">
        <v>171</v>
      </c>
    </row>
    <row r="259" spans="1:23" s="167" customFormat="1" ht="17" hidden="1" thickTop="1" thickBot="1" x14ac:dyDescent="0.25">
      <c r="A259" s="161">
        <v>41973</v>
      </c>
      <c r="B259" s="363" t="s">
        <v>142</v>
      </c>
      <c r="C259" s="162" t="s">
        <v>67</v>
      </c>
      <c r="D259" s="162" t="s">
        <v>132</v>
      </c>
      <c r="E259" s="162"/>
      <c r="F259" s="162" t="s">
        <v>104</v>
      </c>
      <c r="G259" s="162" t="s">
        <v>1089</v>
      </c>
      <c r="H259" s="162" t="s">
        <v>1090</v>
      </c>
      <c r="I259" s="162" t="s">
        <v>171</v>
      </c>
      <c r="J259" s="163">
        <v>40861</v>
      </c>
      <c r="K259" s="163">
        <v>40936</v>
      </c>
      <c r="L259" s="162" t="s">
        <v>1091</v>
      </c>
      <c r="M259" s="162"/>
      <c r="N259" s="15">
        <v>16732.683000000001</v>
      </c>
      <c r="O259" s="15">
        <v>17774.538</v>
      </c>
      <c r="P259" s="163">
        <v>40974</v>
      </c>
      <c r="Q259" s="163">
        <v>41783</v>
      </c>
      <c r="R259" s="163">
        <v>41604</v>
      </c>
      <c r="S259" s="163">
        <v>41774</v>
      </c>
      <c r="T259" s="164">
        <v>0.99</v>
      </c>
      <c r="U259" s="15"/>
      <c r="V259" s="165"/>
      <c r="W259" s="166" t="s">
        <v>171</v>
      </c>
    </row>
    <row r="260" spans="1:23" s="167" customFormat="1" ht="17" hidden="1" thickTop="1" thickBot="1" x14ac:dyDescent="0.25">
      <c r="A260" s="161">
        <v>41973</v>
      </c>
      <c r="B260" s="363" t="s">
        <v>142</v>
      </c>
      <c r="C260" s="162" t="s">
        <v>67</v>
      </c>
      <c r="D260" s="162" t="s">
        <v>132</v>
      </c>
      <c r="E260" s="162"/>
      <c r="F260" s="162" t="s">
        <v>104</v>
      </c>
      <c r="G260" s="162" t="s">
        <v>1092</v>
      </c>
      <c r="H260" s="162" t="s">
        <v>1093</v>
      </c>
      <c r="I260" s="162" t="s">
        <v>171</v>
      </c>
      <c r="J260" s="163">
        <v>41059</v>
      </c>
      <c r="K260" s="163">
        <v>41156</v>
      </c>
      <c r="L260" s="162" t="s">
        <v>1094</v>
      </c>
      <c r="M260" s="162" t="s">
        <v>1095</v>
      </c>
      <c r="N260" s="15">
        <v>26826.989000000001</v>
      </c>
      <c r="O260" s="15">
        <v>24722.776000000002</v>
      </c>
      <c r="P260" s="163">
        <v>41200</v>
      </c>
      <c r="Q260" s="163" t="s">
        <v>171</v>
      </c>
      <c r="R260" s="163">
        <v>41795</v>
      </c>
      <c r="S260" s="163">
        <v>42035</v>
      </c>
      <c r="T260" s="164">
        <v>0.68501445792300009</v>
      </c>
      <c r="U260" s="15" t="s">
        <v>171</v>
      </c>
      <c r="V260" s="165" t="s">
        <v>171</v>
      </c>
      <c r="W260" s="166" t="s">
        <v>171</v>
      </c>
    </row>
    <row r="261" spans="1:23" s="167" customFormat="1" ht="17" hidden="1" thickTop="1" thickBot="1" x14ac:dyDescent="0.25">
      <c r="A261" s="161">
        <v>41973</v>
      </c>
      <c r="B261" s="363" t="s">
        <v>170</v>
      </c>
      <c r="C261" s="162" t="s">
        <v>67</v>
      </c>
      <c r="D261" s="162" t="s">
        <v>132</v>
      </c>
      <c r="E261" s="162"/>
      <c r="F261" s="162" t="s">
        <v>104</v>
      </c>
      <c r="G261" s="162" t="s">
        <v>1096</v>
      </c>
      <c r="H261" s="162" t="s">
        <v>1097</v>
      </c>
      <c r="I261" s="162" t="s">
        <v>171</v>
      </c>
      <c r="J261" s="163">
        <v>41003</v>
      </c>
      <c r="K261" s="163">
        <v>41144</v>
      </c>
      <c r="L261" s="162" t="s">
        <v>1098</v>
      </c>
      <c r="M261" s="162" t="s">
        <v>1099</v>
      </c>
      <c r="N261" s="15">
        <v>5739</v>
      </c>
      <c r="O261" s="15">
        <v>8416</v>
      </c>
      <c r="P261" s="163">
        <v>41179</v>
      </c>
      <c r="Q261" s="163">
        <v>41973</v>
      </c>
      <c r="R261" s="163">
        <v>41499</v>
      </c>
      <c r="S261" s="163">
        <v>41699</v>
      </c>
      <c r="T261" s="164">
        <v>0.89</v>
      </c>
      <c r="U261" s="15" t="s">
        <v>171</v>
      </c>
      <c r="V261" s="165" t="s">
        <v>171</v>
      </c>
      <c r="W261" s="166" t="s">
        <v>171</v>
      </c>
    </row>
    <row r="262" spans="1:23" s="167" customFormat="1" ht="17" hidden="1" thickTop="1" thickBot="1" x14ac:dyDescent="0.25">
      <c r="A262" s="161">
        <v>41973</v>
      </c>
      <c r="B262" s="363" t="s">
        <v>169</v>
      </c>
      <c r="C262" s="162" t="s">
        <v>67</v>
      </c>
      <c r="D262" s="162" t="s">
        <v>132</v>
      </c>
      <c r="E262" s="162"/>
      <c r="F262" s="162" t="s">
        <v>104</v>
      </c>
      <c r="G262" s="162" t="s">
        <v>1100</v>
      </c>
      <c r="H262" s="162" t="s">
        <v>1101</v>
      </c>
      <c r="I262" s="162" t="s">
        <v>171</v>
      </c>
      <c r="J262" s="163">
        <v>40630</v>
      </c>
      <c r="K262" s="163">
        <v>40760</v>
      </c>
      <c r="L262" s="162" t="s">
        <v>1087</v>
      </c>
      <c r="M262" s="162" t="s">
        <v>1102</v>
      </c>
      <c r="N262" s="15">
        <v>47160.85</v>
      </c>
      <c r="O262" s="15">
        <v>32282.809369999999</v>
      </c>
      <c r="P262" s="163">
        <v>40795</v>
      </c>
      <c r="Q262" s="163" t="s">
        <v>171</v>
      </c>
      <c r="R262" s="163">
        <v>41615</v>
      </c>
      <c r="S262" s="163">
        <v>41876</v>
      </c>
      <c r="T262" s="164">
        <v>0.97476872719899998</v>
      </c>
      <c r="U262" s="15" t="s">
        <v>171</v>
      </c>
      <c r="V262" s="165" t="s">
        <v>171</v>
      </c>
      <c r="W262" s="166" t="s">
        <v>171</v>
      </c>
    </row>
    <row r="263" spans="1:23" s="167" customFormat="1" ht="17" hidden="1" thickTop="1" thickBot="1" x14ac:dyDescent="0.25">
      <c r="A263" s="161">
        <v>41973</v>
      </c>
      <c r="B263" s="363" t="s">
        <v>170</v>
      </c>
      <c r="C263" s="162" t="s">
        <v>67</v>
      </c>
      <c r="D263" s="162" t="s">
        <v>132</v>
      </c>
      <c r="E263" s="162"/>
      <c r="F263" s="162" t="s">
        <v>104</v>
      </c>
      <c r="G263" s="162" t="s">
        <v>1103</v>
      </c>
      <c r="H263" s="162" t="s">
        <v>1104</v>
      </c>
      <c r="I263" s="162" t="s">
        <v>171</v>
      </c>
      <c r="J263" s="163">
        <v>39953</v>
      </c>
      <c r="K263" s="163">
        <v>40070</v>
      </c>
      <c r="L263" s="162" t="s">
        <v>1105</v>
      </c>
      <c r="M263" s="162" t="s">
        <v>1106</v>
      </c>
      <c r="N263" s="15">
        <v>21195.462889999999</v>
      </c>
      <c r="O263" s="15">
        <v>23326.298579999999</v>
      </c>
      <c r="P263" s="163">
        <v>40119</v>
      </c>
      <c r="Q263" s="163">
        <v>41732</v>
      </c>
      <c r="R263" s="163">
        <v>40479</v>
      </c>
      <c r="S263" s="163">
        <v>41698</v>
      </c>
      <c r="T263" s="164">
        <v>0.99</v>
      </c>
      <c r="U263" s="15" t="s">
        <v>171</v>
      </c>
      <c r="V263" s="165" t="s">
        <v>171</v>
      </c>
      <c r="W263" s="166" t="s">
        <v>171</v>
      </c>
    </row>
    <row r="264" spans="1:23" s="167" customFormat="1" ht="17" hidden="1" thickTop="1" thickBot="1" x14ac:dyDescent="0.25">
      <c r="A264" s="161">
        <v>41973</v>
      </c>
      <c r="B264" s="363" t="s">
        <v>143</v>
      </c>
      <c r="C264" s="162" t="s">
        <v>67</v>
      </c>
      <c r="D264" s="162" t="s">
        <v>132</v>
      </c>
      <c r="E264" s="162"/>
      <c r="F264" s="162" t="s">
        <v>104</v>
      </c>
      <c r="G264" s="162" t="s">
        <v>1107</v>
      </c>
      <c r="H264" s="162" t="s">
        <v>1108</v>
      </c>
      <c r="I264" s="162" t="s">
        <v>171</v>
      </c>
      <c r="J264" s="163">
        <v>41026</v>
      </c>
      <c r="K264" s="163">
        <v>41136</v>
      </c>
      <c r="L264" s="162" t="s">
        <v>1109</v>
      </c>
      <c r="M264" s="162" t="s">
        <v>1095</v>
      </c>
      <c r="N264" s="15">
        <v>19902.989000000001</v>
      </c>
      <c r="O264" s="15">
        <v>20833.626509999998</v>
      </c>
      <c r="P264" s="163">
        <v>41191</v>
      </c>
      <c r="Q264" s="163" t="s">
        <v>171</v>
      </c>
      <c r="R264" s="163">
        <v>41791</v>
      </c>
      <c r="S264" s="163">
        <v>41943</v>
      </c>
      <c r="T264" s="164">
        <v>0.94126704203800005</v>
      </c>
      <c r="U264" s="15" t="s">
        <v>171</v>
      </c>
      <c r="V264" s="165" t="s">
        <v>171</v>
      </c>
      <c r="W264" s="166" t="s">
        <v>171</v>
      </c>
    </row>
    <row r="265" spans="1:23" s="167" customFormat="1" ht="17" hidden="1" thickTop="1" thickBot="1" x14ac:dyDescent="0.25">
      <c r="A265" s="161">
        <v>41973</v>
      </c>
      <c r="B265" s="363" t="s">
        <v>143</v>
      </c>
      <c r="C265" s="162" t="s">
        <v>67</v>
      </c>
      <c r="D265" s="162" t="s">
        <v>132</v>
      </c>
      <c r="E265" s="162"/>
      <c r="F265" s="162" t="s">
        <v>104</v>
      </c>
      <c r="G265" s="162" t="s">
        <v>1110</v>
      </c>
      <c r="H265" s="162" t="s">
        <v>1111</v>
      </c>
      <c r="I265" s="162" t="s">
        <v>171</v>
      </c>
      <c r="J265" s="163">
        <v>40885</v>
      </c>
      <c r="K265" s="163">
        <v>41011</v>
      </c>
      <c r="L265" s="162" t="s">
        <v>1091</v>
      </c>
      <c r="M265" s="162" t="s">
        <v>1112</v>
      </c>
      <c r="N265" s="15">
        <v>19331.276999999998</v>
      </c>
      <c r="O265" s="15">
        <v>14238.588239999999</v>
      </c>
      <c r="P265" s="163">
        <v>41068</v>
      </c>
      <c r="Q265" s="163">
        <v>41899</v>
      </c>
      <c r="R265" s="163">
        <v>41748</v>
      </c>
      <c r="S265" s="163">
        <v>41899</v>
      </c>
      <c r="T265" s="164">
        <v>0.91803462391599988</v>
      </c>
      <c r="U265" s="15" t="s">
        <v>171</v>
      </c>
      <c r="V265" s="165" t="s">
        <v>171</v>
      </c>
      <c r="W265" s="166" t="s">
        <v>171</v>
      </c>
    </row>
    <row r="266" spans="1:23" s="167" customFormat="1" ht="17" hidden="1" thickTop="1" thickBot="1" x14ac:dyDescent="0.25">
      <c r="A266" s="161">
        <v>41973</v>
      </c>
      <c r="B266" s="363" t="s">
        <v>142</v>
      </c>
      <c r="C266" s="162" t="s">
        <v>67</v>
      </c>
      <c r="D266" s="162" t="s">
        <v>79</v>
      </c>
      <c r="E266" s="162"/>
      <c r="F266" s="162" t="s">
        <v>104</v>
      </c>
      <c r="G266" s="162" t="s">
        <v>1113</v>
      </c>
      <c r="H266" s="162" t="s">
        <v>1114</v>
      </c>
      <c r="I266" s="162" t="s">
        <v>171</v>
      </c>
      <c r="J266" s="163">
        <v>40667</v>
      </c>
      <c r="K266" s="163">
        <v>40760</v>
      </c>
      <c r="L266" s="162" t="s">
        <v>1087</v>
      </c>
      <c r="M266" s="162" t="s">
        <v>1102</v>
      </c>
      <c r="N266" s="15">
        <v>1386.9970000000001</v>
      </c>
      <c r="O266" s="15">
        <v>1386.9970000000001</v>
      </c>
      <c r="P266" s="163">
        <v>40795</v>
      </c>
      <c r="Q266" s="163" t="s">
        <v>171</v>
      </c>
      <c r="R266" s="163">
        <v>41615</v>
      </c>
      <c r="S266" s="163">
        <v>41876</v>
      </c>
      <c r="T266" s="164">
        <v>0.99</v>
      </c>
      <c r="U266" s="15" t="s">
        <v>171</v>
      </c>
      <c r="V266" s="165" t="s">
        <v>171</v>
      </c>
      <c r="W266" s="166" t="s">
        <v>171</v>
      </c>
    </row>
    <row r="267" spans="1:23" s="167" customFormat="1" ht="17" hidden="1" thickTop="1" thickBot="1" x14ac:dyDescent="0.25">
      <c r="A267" s="161">
        <v>41973</v>
      </c>
      <c r="B267" s="363" t="s">
        <v>142</v>
      </c>
      <c r="C267" s="162" t="s">
        <v>67</v>
      </c>
      <c r="D267" s="162" t="s">
        <v>79</v>
      </c>
      <c r="E267" s="162"/>
      <c r="F267" s="162" t="s">
        <v>104</v>
      </c>
      <c r="G267" s="162" t="s">
        <v>1115</v>
      </c>
      <c r="H267" s="162" t="s">
        <v>1116</v>
      </c>
      <c r="I267" s="162" t="s">
        <v>171</v>
      </c>
      <c r="J267" s="163">
        <v>40676</v>
      </c>
      <c r="K267" s="163">
        <v>40760</v>
      </c>
      <c r="L267" s="162" t="s">
        <v>1087</v>
      </c>
      <c r="M267" s="162" t="s">
        <v>1102</v>
      </c>
      <c r="N267" s="15">
        <v>1330.83</v>
      </c>
      <c r="O267" s="15">
        <v>1330.83</v>
      </c>
      <c r="P267" s="163">
        <v>40795</v>
      </c>
      <c r="Q267" s="163" t="s">
        <v>171</v>
      </c>
      <c r="R267" s="163">
        <v>41615</v>
      </c>
      <c r="S267" s="163">
        <v>41876</v>
      </c>
      <c r="T267" s="164">
        <v>0.99</v>
      </c>
      <c r="U267" s="15" t="s">
        <v>171</v>
      </c>
      <c r="V267" s="165" t="s">
        <v>171</v>
      </c>
      <c r="W267" s="166" t="s">
        <v>171</v>
      </c>
    </row>
    <row r="268" spans="1:23" s="167" customFormat="1" ht="17" hidden="1" thickTop="1" thickBot="1" x14ac:dyDescent="0.25">
      <c r="A268" s="161">
        <v>41973</v>
      </c>
      <c r="B268" s="363" t="s">
        <v>143</v>
      </c>
      <c r="C268" s="162" t="s">
        <v>67</v>
      </c>
      <c r="D268" s="162" t="s">
        <v>132</v>
      </c>
      <c r="E268" s="162"/>
      <c r="F268" s="162" t="s">
        <v>109</v>
      </c>
      <c r="G268" s="162" t="s">
        <v>1117</v>
      </c>
      <c r="H268" s="162" t="s">
        <v>1118</v>
      </c>
      <c r="I268" s="162" t="s">
        <v>171</v>
      </c>
      <c r="J268" s="163">
        <v>41467</v>
      </c>
      <c r="K268" s="163">
        <v>41583</v>
      </c>
      <c r="L268" s="162" t="s">
        <v>1119</v>
      </c>
      <c r="M268" s="162" t="s">
        <v>1120</v>
      </c>
      <c r="N268" s="15">
        <v>15915.65317</v>
      </c>
      <c r="O268" s="15">
        <v>16173.24021</v>
      </c>
      <c r="P268" s="163">
        <v>41599</v>
      </c>
      <c r="Q268" s="163" t="s">
        <v>171</v>
      </c>
      <c r="R268" s="163">
        <v>42452</v>
      </c>
      <c r="S268" s="163">
        <v>42452</v>
      </c>
      <c r="T268" s="164">
        <v>0.21825663591000002</v>
      </c>
      <c r="U268" s="15" t="s">
        <v>171</v>
      </c>
      <c r="V268" s="165" t="s">
        <v>171</v>
      </c>
      <c r="W268" s="166" t="s">
        <v>171</v>
      </c>
    </row>
    <row r="269" spans="1:23" s="167" customFormat="1" ht="17" hidden="1" thickTop="1" thickBot="1" x14ac:dyDescent="0.25">
      <c r="A269" s="161">
        <v>41973</v>
      </c>
      <c r="B269" s="363" t="s">
        <v>143</v>
      </c>
      <c r="C269" s="162" t="s">
        <v>67</v>
      </c>
      <c r="D269" s="162" t="s">
        <v>132</v>
      </c>
      <c r="E269" s="162"/>
      <c r="F269" s="162" t="s">
        <v>109</v>
      </c>
      <c r="G269" s="162" t="s">
        <v>1121</v>
      </c>
      <c r="H269" s="162" t="s">
        <v>1122</v>
      </c>
      <c r="I269" s="162" t="s">
        <v>171</v>
      </c>
      <c r="J269" s="163">
        <v>40980</v>
      </c>
      <c r="K269" s="163">
        <v>41677</v>
      </c>
      <c r="L269" s="162" t="s">
        <v>1123</v>
      </c>
      <c r="M269" s="162" t="s">
        <v>1124</v>
      </c>
      <c r="N269" s="15">
        <v>27565.351070000001</v>
      </c>
      <c r="O269" s="15">
        <v>27788.002069999999</v>
      </c>
      <c r="P269" s="163">
        <v>41712</v>
      </c>
      <c r="Q269" s="163" t="s">
        <v>171</v>
      </c>
      <c r="R269" s="163">
        <v>42352</v>
      </c>
      <c r="S269" s="163">
        <v>42427</v>
      </c>
      <c r="T269" s="164">
        <v>0.15489058872100001</v>
      </c>
      <c r="U269" s="15" t="s">
        <v>171</v>
      </c>
      <c r="V269" s="165" t="s">
        <v>171</v>
      </c>
      <c r="W269" s="166" t="s">
        <v>171</v>
      </c>
    </row>
    <row r="270" spans="1:23" s="167" customFormat="1" ht="17" hidden="1" thickTop="1" thickBot="1" x14ac:dyDescent="0.25">
      <c r="A270" s="161">
        <v>41973</v>
      </c>
      <c r="B270" s="363" t="s">
        <v>143</v>
      </c>
      <c r="C270" s="162" t="s">
        <v>67</v>
      </c>
      <c r="D270" s="162" t="s">
        <v>132</v>
      </c>
      <c r="E270" s="162"/>
      <c r="F270" s="162" t="s">
        <v>109</v>
      </c>
      <c r="G270" s="162" t="s">
        <v>1125</v>
      </c>
      <c r="H270" s="162" t="s">
        <v>1122</v>
      </c>
      <c r="I270" s="162" t="s">
        <v>171</v>
      </c>
      <c r="J270" s="163">
        <v>40980</v>
      </c>
      <c r="K270" s="163">
        <v>41677</v>
      </c>
      <c r="L270" s="162" t="s">
        <v>1123</v>
      </c>
      <c r="M270" s="162" t="s">
        <v>1126</v>
      </c>
      <c r="N270" s="15">
        <v>29010.133330000001</v>
      </c>
      <c r="O270" s="15">
        <v>29010.133330000001</v>
      </c>
      <c r="P270" s="163">
        <v>41928</v>
      </c>
      <c r="Q270" s="163" t="s">
        <v>171</v>
      </c>
      <c r="R270" s="163">
        <v>42352</v>
      </c>
      <c r="S270" s="163">
        <v>42558</v>
      </c>
      <c r="T270" s="164">
        <v>0</v>
      </c>
      <c r="U270" s="15">
        <v>6000</v>
      </c>
      <c r="V270" s="165" t="s">
        <v>1127</v>
      </c>
      <c r="W270" s="166" t="s">
        <v>171</v>
      </c>
    </row>
    <row r="271" spans="1:23" s="167" customFormat="1" ht="17" hidden="1" thickTop="1" thickBot="1" x14ac:dyDescent="0.25">
      <c r="A271" s="168">
        <v>41973</v>
      </c>
      <c r="B271" s="534" t="s">
        <v>142</v>
      </c>
      <c r="C271" s="536" t="s">
        <v>67</v>
      </c>
      <c r="D271" s="536" t="s">
        <v>132</v>
      </c>
      <c r="E271" s="536"/>
      <c r="F271" s="536" t="s">
        <v>109</v>
      </c>
      <c r="G271" s="536" t="s">
        <v>1128</v>
      </c>
      <c r="H271" s="536" t="s">
        <v>1129</v>
      </c>
      <c r="I271" s="536" t="s">
        <v>171</v>
      </c>
      <c r="J271" s="169">
        <v>40513</v>
      </c>
      <c r="K271" s="169">
        <v>41214</v>
      </c>
      <c r="L271" s="170" t="s">
        <v>1130</v>
      </c>
      <c r="M271" s="170" t="s">
        <v>1131</v>
      </c>
      <c r="N271" s="150">
        <v>13513.28658</v>
      </c>
      <c r="O271" s="150">
        <v>14113.426009999999</v>
      </c>
      <c r="P271" s="169">
        <v>41243</v>
      </c>
      <c r="Q271" s="169" t="s">
        <v>171</v>
      </c>
      <c r="R271" s="169">
        <v>41971</v>
      </c>
      <c r="S271" s="169">
        <v>41971</v>
      </c>
      <c r="T271" s="171">
        <v>0.89061309359600005</v>
      </c>
      <c r="U271" s="150" t="s">
        <v>171</v>
      </c>
      <c r="V271" s="172" t="s">
        <v>171</v>
      </c>
      <c r="W271" s="173" t="s">
        <v>171</v>
      </c>
    </row>
    <row r="272" spans="1:23" s="167" customFormat="1" ht="17" hidden="1" thickTop="1" thickBot="1" x14ac:dyDescent="0.25">
      <c r="A272" s="161">
        <v>41973</v>
      </c>
      <c r="B272" s="535"/>
      <c r="C272" s="537"/>
      <c r="D272" s="537"/>
      <c r="E272" s="537"/>
      <c r="F272" s="537"/>
      <c r="G272" s="537"/>
      <c r="H272" s="537"/>
      <c r="I272" s="537"/>
      <c r="J272" s="163">
        <v>41075</v>
      </c>
      <c r="K272" s="163">
        <v>41214</v>
      </c>
      <c r="L272" s="162" t="s">
        <v>1130</v>
      </c>
      <c r="M272" s="174"/>
      <c r="N272" s="15">
        <v>969.04133999999999</v>
      </c>
      <c r="O272" s="15">
        <v>1109.39382</v>
      </c>
      <c r="P272" s="163">
        <v>41243</v>
      </c>
      <c r="Q272" s="163">
        <v>41971</v>
      </c>
      <c r="R272" s="163">
        <v>41971</v>
      </c>
      <c r="S272" s="163">
        <v>41971</v>
      </c>
      <c r="T272" s="164">
        <v>0.63666480492900002</v>
      </c>
      <c r="U272" s="15"/>
      <c r="V272" s="174"/>
      <c r="W272" s="166" t="s">
        <v>171</v>
      </c>
    </row>
    <row r="273" spans="1:23" s="167" customFormat="1" ht="17" hidden="1" thickTop="1" thickBot="1" x14ac:dyDescent="0.25">
      <c r="A273" s="161">
        <v>41973</v>
      </c>
      <c r="B273" s="363" t="s">
        <v>142</v>
      </c>
      <c r="C273" s="162" t="s">
        <v>67</v>
      </c>
      <c r="D273" s="162" t="s">
        <v>132</v>
      </c>
      <c r="E273" s="162"/>
      <c r="F273" s="162" t="s">
        <v>109</v>
      </c>
      <c r="G273" s="162" t="s">
        <v>1132</v>
      </c>
      <c r="H273" s="162" t="s">
        <v>1133</v>
      </c>
      <c r="I273" s="162" t="s">
        <v>171</v>
      </c>
      <c r="J273" s="163">
        <v>40714</v>
      </c>
      <c r="K273" s="163">
        <v>41043</v>
      </c>
      <c r="L273" s="162" t="s">
        <v>1134</v>
      </c>
      <c r="M273" s="162" t="s">
        <v>1135</v>
      </c>
      <c r="N273" s="15">
        <v>27799.114140000001</v>
      </c>
      <c r="O273" s="15">
        <v>31738.98055</v>
      </c>
      <c r="P273" s="163">
        <v>41078</v>
      </c>
      <c r="Q273" s="163">
        <v>41980</v>
      </c>
      <c r="R273" s="163">
        <v>41791</v>
      </c>
      <c r="S273" s="163">
        <v>41992</v>
      </c>
      <c r="T273" s="164">
        <v>0.95542788314299998</v>
      </c>
      <c r="U273" s="15" t="s">
        <v>171</v>
      </c>
      <c r="V273" s="165" t="s">
        <v>171</v>
      </c>
      <c r="W273" s="166" t="s">
        <v>171</v>
      </c>
    </row>
    <row r="274" spans="1:23" s="167" customFormat="1" ht="17" hidden="1" thickTop="1" thickBot="1" x14ac:dyDescent="0.25">
      <c r="A274" s="161">
        <v>41973</v>
      </c>
      <c r="B274" s="363" t="s">
        <v>169</v>
      </c>
      <c r="C274" s="162" t="s">
        <v>67</v>
      </c>
      <c r="D274" s="162" t="s">
        <v>132</v>
      </c>
      <c r="E274" s="162"/>
      <c r="F274" s="162" t="s">
        <v>109</v>
      </c>
      <c r="G274" s="162" t="s">
        <v>1136</v>
      </c>
      <c r="H274" s="162" t="s">
        <v>1090</v>
      </c>
      <c r="I274" s="162" t="s">
        <v>171</v>
      </c>
      <c r="J274" s="163">
        <v>40252</v>
      </c>
      <c r="K274" s="163">
        <v>40890</v>
      </c>
      <c r="L274" s="162" t="s">
        <v>1130</v>
      </c>
      <c r="M274" s="162"/>
      <c r="N274" s="15">
        <v>16797.410790000002</v>
      </c>
      <c r="O274" s="15">
        <v>17199.016469999999</v>
      </c>
      <c r="P274" s="163">
        <v>40917</v>
      </c>
      <c r="Q274" s="163">
        <v>41764</v>
      </c>
      <c r="R274" s="163">
        <v>41523</v>
      </c>
      <c r="S274" s="163">
        <v>41729</v>
      </c>
      <c r="T274" s="164">
        <v>0.97307657267500003</v>
      </c>
      <c r="U274" s="15"/>
      <c r="V274" s="165"/>
      <c r="W274" s="166" t="s">
        <v>171</v>
      </c>
    </row>
    <row r="275" spans="1:23" s="167" customFormat="1" ht="17" hidden="1" thickTop="1" thickBot="1" x14ac:dyDescent="0.25">
      <c r="A275" s="161">
        <v>41973</v>
      </c>
      <c r="B275" s="363" t="s">
        <v>170</v>
      </c>
      <c r="C275" s="162" t="s">
        <v>67</v>
      </c>
      <c r="D275" s="162" t="s">
        <v>76</v>
      </c>
      <c r="E275" s="162"/>
      <c r="F275" s="162" t="s">
        <v>109</v>
      </c>
      <c r="G275" s="162" t="s">
        <v>1137</v>
      </c>
      <c r="H275" s="162" t="s">
        <v>1138</v>
      </c>
      <c r="I275" s="162" t="s">
        <v>171</v>
      </c>
      <c r="J275" s="163">
        <v>40280</v>
      </c>
      <c r="K275" s="163">
        <v>40326</v>
      </c>
      <c r="L275" s="162" t="s">
        <v>1139</v>
      </c>
      <c r="M275" s="162"/>
      <c r="N275" s="15">
        <v>21654.860809999998</v>
      </c>
      <c r="O275" s="15">
        <v>22077.76167</v>
      </c>
      <c r="P275" s="163">
        <v>40155</v>
      </c>
      <c r="Q275" s="163">
        <v>41136</v>
      </c>
      <c r="R275" s="163">
        <v>41268</v>
      </c>
      <c r="S275" s="163">
        <v>41461</v>
      </c>
      <c r="T275" s="164">
        <v>0.99</v>
      </c>
      <c r="U275" s="15"/>
      <c r="V275" s="165"/>
      <c r="W275" s="166" t="s">
        <v>171</v>
      </c>
    </row>
    <row r="276" spans="1:23" s="167" customFormat="1" ht="17" hidden="1" thickTop="1" thickBot="1" x14ac:dyDescent="0.25">
      <c r="A276" s="175">
        <v>41973</v>
      </c>
      <c r="B276" s="538" t="s">
        <v>142</v>
      </c>
      <c r="C276" s="539" t="s">
        <v>67</v>
      </c>
      <c r="D276" s="539" t="s">
        <v>132</v>
      </c>
      <c r="E276" s="539"/>
      <c r="F276" s="539" t="s">
        <v>109</v>
      </c>
      <c r="G276" s="539" t="s">
        <v>1140</v>
      </c>
      <c r="H276" s="539" t="s">
        <v>1141</v>
      </c>
      <c r="I276" s="539" t="s">
        <v>171</v>
      </c>
      <c r="J276" s="176">
        <v>40974</v>
      </c>
      <c r="K276" s="176">
        <v>41340</v>
      </c>
      <c r="L276" s="177" t="s">
        <v>1142</v>
      </c>
      <c r="M276" s="177" t="s">
        <v>1143</v>
      </c>
      <c r="N276" s="16">
        <v>9459.8812199999993</v>
      </c>
      <c r="O276" s="16">
        <v>9696.9646599999996</v>
      </c>
      <c r="P276" s="176">
        <v>41393</v>
      </c>
      <c r="Q276" s="176">
        <v>41963</v>
      </c>
      <c r="R276" s="176">
        <v>41903</v>
      </c>
      <c r="S276" s="176">
        <v>41907</v>
      </c>
      <c r="T276" s="178">
        <v>0.97686764179700003</v>
      </c>
      <c r="U276" s="16" t="s">
        <v>171</v>
      </c>
      <c r="V276" s="179" t="s">
        <v>171</v>
      </c>
      <c r="W276" s="180" t="s">
        <v>171</v>
      </c>
    </row>
    <row r="277" spans="1:23" s="167" customFormat="1" ht="17" hidden="1" thickTop="1" thickBot="1" x14ac:dyDescent="0.25">
      <c r="A277" s="161">
        <v>41973</v>
      </c>
      <c r="B277" s="535"/>
      <c r="C277" s="537"/>
      <c r="D277" s="537"/>
      <c r="E277" s="537"/>
      <c r="F277" s="537"/>
      <c r="G277" s="537"/>
      <c r="H277" s="537"/>
      <c r="I277" s="537"/>
      <c r="J277" s="163">
        <v>41234</v>
      </c>
      <c r="K277" s="163">
        <v>41079</v>
      </c>
      <c r="L277" s="162" t="s">
        <v>1142</v>
      </c>
      <c r="M277" s="174"/>
      <c r="N277" s="15">
        <v>472.76643000000001</v>
      </c>
      <c r="O277" s="15">
        <v>470.18626</v>
      </c>
      <c r="P277" s="163">
        <v>41393</v>
      </c>
      <c r="Q277" s="163">
        <v>41907</v>
      </c>
      <c r="R277" s="163">
        <v>41903</v>
      </c>
      <c r="S277" s="163">
        <v>41907</v>
      </c>
      <c r="T277" s="164">
        <v>0.83932695098300003</v>
      </c>
      <c r="U277" s="15"/>
      <c r="V277" s="174"/>
      <c r="W277" s="166" t="s">
        <v>171</v>
      </c>
    </row>
    <row r="278" spans="1:23" s="167" customFormat="1" ht="17" hidden="1" thickTop="1" thickBot="1" x14ac:dyDescent="0.25">
      <c r="A278" s="161">
        <v>41973</v>
      </c>
      <c r="B278" s="363" t="s">
        <v>169</v>
      </c>
      <c r="C278" s="162" t="s">
        <v>67</v>
      </c>
      <c r="D278" s="162" t="s">
        <v>132</v>
      </c>
      <c r="E278" s="162"/>
      <c r="F278" s="162" t="s">
        <v>109</v>
      </c>
      <c r="G278" s="162" t="s">
        <v>1144</v>
      </c>
      <c r="H278" s="162" t="s">
        <v>1090</v>
      </c>
      <c r="I278" s="162" t="s">
        <v>171</v>
      </c>
      <c r="J278" s="163">
        <v>40428</v>
      </c>
      <c r="K278" s="163">
        <v>40451</v>
      </c>
      <c r="L278" s="162" t="s">
        <v>1139</v>
      </c>
      <c r="M278" s="162" t="s">
        <v>1145</v>
      </c>
      <c r="N278" s="15">
        <v>16925.586770000002</v>
      </c>
      <c r="O278" s="15">
        <v>17646.149300000001</v>
      </c>
      <c r="P278" s="163">
        <v>41157</v>
      </c>
      <c r="Q278" s="163">
        <v>41894</v>
      </c>
      <c r="R278" s="163">
        <v>41779</v>
      </c>
      <c r="S278" s="163">
        <v>41834</v>
      </c>
      <c r="T278" s="164">
        <v>0.98</v>
      </c>
      <c r="U278" s="15" t="s">
        <v>171</v>
      </c>
      <c r="V278" s="165" t="s">
        <v>171</v>
      </c>
      <c r="W278" s="166" t="s">
        <v>171</v>
      </c>
    </row>
    <row r="279" spans="1:23" s="167" customFormat="1" ht="17" hidden="1" thickTop="1" thickBot="1" x14ac:dyDescent="0.25">
      <c r="A279" s="161">
        <v>41973</v>
      </c>
      <c r="B279" s="363" t="s">
        <v>142</v>
      </c>
      <c r="C279" s="162" t="s">
        <v>67</v>
      </c>
      <c r="D279" s="162" t="s">
        <v>132</v>
      </c>
      <c r="E279" s="162"/>
      <c r="F279" s="162" t="s">
        <v>109</v>
      </c>
      <c r="G279" s="162" t="s">
        <v>1146</v>
      </c>
      <c r="H279" s="162" t="s">
        <v>1147</v>
      </c>
      <c r="I279" s="162" t="s">
        <v>171</v>
      </c>
      <c r="J279" s="163">
        <v>40513</v>
      </c>
      <c r="K279" s="163">
        <v>40710</v>
      </c>
      <c r="L279" s="162" t="s">
        <v>1130</v>
      </c>
      <c r="M279" s="162" t="s">
        <v>1148</v>
      </c>
      <c r="N279" s="15">
        <v>15984.78765</v>
      </c>
      <c r="O279" s="15">
        <v>17308.617249999999</v>
      </c>
      <c r="P279" s="163">
        <v>40889</v>
      </c>
      <c r="Q279" s="163" t="s">
        <v>171</v>
      </c>
      <c r="R279" s="163">
        <v>41626</v>
      </c>
      <c r="S279" s="163">
        <v>42155</v>
      </c>
      <c r="T279" s="164">
        <v>0.87621251200799999</v>
      </c>
      <c r="U279" s="15" t="s">
        <v>171</v>
      </c>
      <c r="V279" s="165" t="s">
        <v>171</v>
      </c>
      <c r="W279" s="166" t="s">
        <v>171</v>
      </c>
    </row>
    <row r="280" spans="1:23" s="167" customFormat="1" ht="17" hidden="1" thickTop="1" thickBot="1" x14ac:dyDescent="0.25">
      <c r="A280" s="161">
        <v>41973</v>
      </c>
      <c r="B280" s="363" t="s">
        <v>142</v>
      </c>
      <c r="C280" s="162" t="s">
        <v>67</v>
      </c>
      <c r="D280" s="162" t="s">
        <v>132</v>
      </c>
      <c r="E280" s="162"/>
      <c r="F280" s="162" t="s">
        <v>109</v>
      </c>
      <c r="G280" s="162" t="s">
        <v>1149</v>
      </c>
      <c r="H280" s="162" t="s">
        <v>1150</v>
      </c>
      <c r="I280" s="162" t="s">
        <v>171</v>
      </c>
      <c r="J280" s="163">
        <v>41593</v>
      </c>
      <c r="K280" s="163">
        <v>41498</v>
      </c>
      <c r="L280" s="162" t="s">
        <v>1134</v>
      </c>
      <c r="M280" s="162"/>
      <c r="N280" s="15">
        <v>6303.8820699999997</v>
      </c>
      <c r="O280" s="15">
        <v>7213.2685199999996</v>
      </c>
      <c r="P280" s="163">
        <v>41703</v>
      </c>
      <c r="Q280" s="163" t="s">
        <v>171</v>
      </c>
      <c r="R280" s="163">
        <v>41985</v>
      </c>
      <c r="S280" s="163">
        <v>41985</v>
      </c>
      <c r="T280" s="164">
        <v>0.89232335967400001</v>
      </c>
      <c r="U280" s="15"/>
      <c r="V280" s="165"/>
      <c r="W280" s="166" t="s">
        <v>171</v>
      </c>
    </row>
    <row r="281" spans="1:23" s="167" customFormat="1" ht="17" hidden="1" thickTop="1" thickBot="1" x14ac:dyDescent="0.25">
      <c r="A281" s="175">
        <v>41973</v>
      </c>
      <c r="B281" s="538" t="s">
        <v>142</v>
      </c>
      <c r="C281" s="539" t="s">
        <v>67</v>
      </c>
      <c r="D281" s="539" t="s">
        <v>132</v>
      </c>
      <c r="E281" s="539"/>
      <c r="F281" s="539" t="s">
        <v>109</v>
      </c>
      <c r="G281" s="539" t="s">
        <v>1151</v>
      </c>
      <c r="H281" s="539" t="s">
        <v>1152</v>
      </c>
      <c r="I281" s="539" t="s">
        <v>171</v>
      </c>
      <c r="J281" s="176">
        <v>41051</v>
      </c>
      <c r="K281" s="176">
        <v>41297</v>
      </c>
      <c r="L281" s="177" t="s">
        <v>1153</v>
      </c>
      <c r="M281" s="177" t="s">
        <v>1154</v>
      </c>
      <c r="N281" s="16">
        <v>87011.483030000003</v>
      </c>
      <c r="O281" s="16">
        <v>89200.651689999999</v>
      </c>
      <c r="P281" s="176">
        <v>41327</v>
      </c>
      <c r="Q281" s="176" t="s">
        <v>171</v>
      </c>
      <c r="R281" s="176">
        <v>42266</v>
      </c>
      <c r="S281" s="176">
        <v>42308</v>
      </c>
      <c r="T281" s="178">
        <v>0.181959018152</v>
      </c>
      <c r="U281" s="16">
        <v>33782</v>
      </c>
      <c r="V281" s="179" t="s">
        <v>1155</v>
      </c>
      <c r="W281" s="180" t="s">
        <v>171</v>
      </c>
    </row>
    <row r="282" spans="1:23" s="167" customFormat="1" ht="17" hidden="1" thickTop="1" thickBot="1" x14ac:dyDescent="0.25">
      <c r="A282" s="161">
        <v>41973</v>
      </c>
      <c r="B282" s="535"/>
      <c r="C282" s="537"/>
      <c r="D282" s="537"/>
      <c r="E282" s="537"/>
      <c r="F282" s="537"/>
      <c r="G282" s="537"/>
      <c r="H282" s="537"/>
      <c r="I282" s="537"/>
      <c r="J282" s="163">
        <v>41051</v>
      </c>
      <c r="K282" s="163">
        <v>41309</v>
      </c>
      <c r="L282" s="162" t="s">
        <v>490</v>
      </c>
      <c r="M282" s="174"/>
      <c r="N282" s="15">
        <v>7198.2416199999998</v>
      </c>
      <c r="O282" s="15">
        <v>7716.9736300000004</v>
      </c>
      <c r="P282" s="163">
        <v>41829</v>
      </c>
      <c r="Q282" s="163">
        <v>41959</v>
      </c>
      <c r="R282" s="163">
        <v>41919</v>
      </c>
      <c r="S282" s="163">
        <v>42037</v>
      </c>
      <c r="T282" s="164">
        <v>0.98</v>
      </c>
      <c r="U282" s="15"/>
      <c r="V282" s="174"/>
      <c r="W282" s="166" t="s">
        <v>171</v>
      </c>
    </row>
    <row r="283" spans="1:23" s="167" customFormat="1" ht="17" hidden="1" thickTop="1" thickBot="1" x14ac:dyDescent="0.25">
      <c r="A283" s="161">
        <v>41973</v>
      </c>
      <c r="B283" s="363" t="s">
        <v>143</v>
      </c>
      <c r="C283" s="162" t="s">
        <v>67</v>
      </c>
      <c r="D283" s="162" t="s">
        <v>132</v>
      </c>
      <c r="E283" s="162"/>
      <c r="F283" s="162" t="s">
        <v>109</v>
      </c>
      <c r="G283" s="162" t="s">
        <v>1156</v>
      </c>
      <c r="H283" s="162" t="s">
        <v>1090</v>
      </c>
      <c r="I283" s="162" t="s">
        <v>171</v>
      </c>
      <c r="J283" s="163">
        <v>40970</v>
      </c>
      <c r="K283" s="163">
        <v>41360</v>
      </c>
      <c r="L283" s="162" t="s">
        <v>1157</v>
      </c>
      <c r="M283" s="162" t="s">
        <v>1158</v>
      </c>
      <c r="N283" s="15">
        <v>17523.124189999999</v>
      </c>
      <c r="O283" s="15">
        <v>18638.658159999999</v>
      </c>
      <c r="P283" s="163">
        <v>41360</v>
      </c>
      <c r="Q283" s="163" t="s">
        <v>171</v>
      </c>
      <c r="R283" s="163">
        <v>42004</v>
      </c>
      <c r="S283" s="163">
        <v>41969</v>
      </c>
      <c r="T283" s="164">
        <v>0.8</v>
      </c>
      <c r="U283" s="15" t="s">
        <v>171</v>
      </c>
      <c r="V283" s="165" t="s">
        <v>171</v>
      </c>
      <c r="W283" s="166" t="s">
        <v>171</v>
      </c>
    </row>
    <row r="284" spans="1:23" s="167" customFormat="1" ht="17" hidden="1" thickTop="1" thickBot="1" x14ac:dyDescent="0.25">
      <c r="A284" s="161">
        <v>41973</v>
      </c>
      <c r="B284" s="363" t="s">
        <v>143</v>
      </c>
      <c r="C284" s="162" t="s">
        <v>67</v>
      </c>
      <c r="D284" s="162" t="s">
        <v>132</v>
      </c>
      <c r="E284" s="162"/>
      <c r="F284" s="162" t="s">
        <v>109</v>
      </c>
      <c r="G284" s="162" t="s">
        <v>1159</v>
      </c>
      <c r="H284" s="162" t="s">
        <v>1090</v>
      </c>
      <c r="I284" s="162" t="s">
        <v>171</v>
      </c>
      <c r="J284" s="163">
        <v>40911</v>
      </c>
      <c r="K284" s="163">
        <v>40983</v>
      </c>
      <c r="L284" s="162" t="s">
        <v>1119</v>
      </c>
      <c r="M284" s="162" t="s">
        <v>1160</v>
      </c>
      <c r="N284" s="15">
        <v>17668.787410000001</v>
      </c>
      <c r="O284" s="15">
        <v>17947.040509999999</v>
      </c>
      <c r="P284" s="163">
        <v>41192</v>
      </c>
      <c r="Q284" s="163">
        <v>41937</v>
      </c>
      <c r="R284" s="163">
        <v>41878</v>
      </c>
      <c r="S284" s="163">
        <v>41907</v>
      </c>
      <c r="T284" s="164">
        <v>0.93939477044200004</v>
      </c>
      <c r="U284" s="15" t="s">
        <v>171</v>
      </c>
      <c r="V284" s="165" t="s">
        <v>171</v>
      </c>
      <c r="W284" s="166" t="s">
        <v>171</v>
      </c>
    </row>
    <row r="285" spans="1:23" s="167" customFormat="1" ht="17" hidden="1" thickTop="1" thickBot="1" x14ac:dyDescent="0.25">
      <c r="A285" s="161">
        <v>41973</v>
      </c>
      <c r="B285" s="363" t="s">
        <v>169</v>
      </c>
      <c r="C285" s="162" t="s">
        <v>67</v>
      </c>
      <c r="D285" s="162" t="s">
        <v>132</v>
      </c>
      <c r="E285" s="162"/>
      <c r="F285" s="162" t="s">
        <v>109</v>
      </c>
      <c r="G285" s="162" t="s">
        <v>1161</v>
      </c>
      <c r="H285" s="162" t="s">
        <v>1090</v>
      </c>
      <c r="I285" s="162" t="s">
        <v>171</v>
      </c>
      <c r="J285" s="163">
        <v>40984</v>
      </c>
      <c r="K285" s="163">
        <v>41101</v>
      </c>
      <c r="L285" s="162" t="s">
        <v>1130</v>
      </c>
      <c r="M285" s="162" t="s">
        <v>1162</v>
      </c>
      <c r="N285" s="15">
        <v>13259.037420000001</v>
      </c>
      <c r="O285" s="15">
        <v>13576</v>
      </c>
      <c r="P285" s="163">
        <v>41127</v>
      </c>
      <c r="Q285" s="163">
        <v>41821</v>
      </c>
      <c r="R285" s="163">
        <v>41680</v>
      </c>
      <c r="S285" s="163">
        <v>41820</v>
      </c>
      <c r="T285" s="164">
        <v>0.98590104326100003</v>
      </c>
      <c r="U285" s="15" t="s">
        <v>171</v>
      </c>
      <c r="V285" s="165" t="s">
        <v>171</v>
      </c>
      <c r="W285" s="166" t="s">
        <v>171</v>
      </c>
    </row>
    <row r="286" spans="1:23" s="167" customFormat="1" ht="17" hidden="1" thickTop="1" thickBot="1" x14ac:dyDescent="0.25">
      <c r="A286" s="161">
        <v>41973</v>
      </c>
      <c r="B286" s="363" t="s">
        <v>169</v>
      </c>
      <c r="C286" s="162" t="s">
        <v>67</v>
      </c>
      <c r="D286" s="162" t="s">
        <v>76</v>
      </c>
      <c r="E286" s="162"/>
      <c r="F286" s="162" t="s">
        <v>109</v>
      </c>
      <c r="G286" s="162" t="s">
        <v>1163</v>
      </c>
      <c r="H286" s="162" t="s">
        <v>1138</v>
      </c>
      <c r="I286" s="162" t="s">
        <v>171</v>
      </c>
      <c r="J286" s="163">
        <v>40391</v>
      </c>
      <c r="K286" s="163">
        <v>40451</v>
      </c>
      <c r="L286" s="162" t="s">
        <v>1164</v>
      </c>
      <c r="M286" s="162" t="s">
        <v>1165</v>
      </c>
      <c r="N286" s="15">
        <v>19120.29522</v>
      </c>
      <c r="O286" s="15">
        <v>19120.29522</v>
      </c>
      <c r="P286" s="163" t="s">
        <v>171</v>
      </c>
      <c r="Q286" s="163" t="s">
        <v>171</v>
      </c>
      <c r="R286" s="163" t="s">
        <v>171</v>
      </c>
      <c r="S286" s="163">
        <v>43007</v>
      </c>
      <c r="T286" s="164">
        <v>3.4964209093399999E-2</v>
      </c>
      <c r="U286" s="15" t="s">
        <v>171</v>
      </c>
      <c r="V286" s="165" t="s">
        <v>171</v>
      </c>
      <c r="W286" s="166" t="s">
        <v>171</v>
      </c>
    </row>
    <row r="287" spans="1:23" s="167" customFormat="1" ht="17" hidden="1" thickTop="1" thickBot="1" x14ac:dyDescent="0.25">
      <c r="A287" s="175">
        <v>41973</v>
      </c>
      <c r="B287" s="538" t="s">
        <v>142</v>
      </c>
      <c r="C287" s="539" t="s">
        <v>67</v>
      </c>
      <c r="D287" s="539" t="s">
        <v>76</v>
      </c>
      <c r="E287" s="539"/>
      <c r="F287" s="539" t="s">
        <v>109</v>
      </c>
      <c r="G287" s="539" t="s">
        <v>1166</v>
      </c>
      <c r="H287" s="539" t="s">
        <v>1138</v>
      </c>
      <c r="I287" s="539" t="s">
        <v>171</v>
      </c>
      <c r="J287" s="176">
        <v>40742</v>
      </c>
      <c r="K287" s="176">
        <v>40800</v>
      </c>
      <c r="L287" s="177" t="s">
        <v>1164</v>
      </c>
      <c r="M287" s="177" t="s">
        <v>1167</v>
      </c>
      <c r="N287" s="16">
        <v>1907.68227</v>
      </c>
      <c r="O287" s="16">
        <v>1907.68227</v>
      </c>
      <c r="P287" s="176" t="s">
        <v>171</v>
      </c>
      <c r="Q287" s="176" t="s">
        <v>171</v>
      </c>
      <c r="R287" s="176">
        <v>40962</v>
      </c>
      <c r="S287" s="176">
        <v>43007</v>
      </c>
      <c r="T287" s="178">
        <v>8.5302464964500009E-3</v>
      </c>
      <c r="U287" s="16" t="s">
        <v>171</v>
      </c>
      <c r="V287" s="179" t="s">
        <v>171</v>
      </c>
      <c r="W287" s="180" t="s">
        <v>171</v>
      </c>
    </row>
    <row r="288" spans="1:23" s="167" customFormat="1" ht="17" hidden="1" thickTop="1" thickBot="1" x14ac:dyDescent="0.25">
      <c r="A288" s="161">
        <v>41973</v>
      </c>
      <c r="B288" s="535"/>
      <c r="C288" s="537"/>
      <c r="D288" s="537"/>
      <c r="E288" s="537"/>
      <c r="F288" s="537"/>
      <c r="G288" s="537"/>
      <c r="H288" s="537"/>
      <c r="I288" s="537" t="s">
        <v>171</v>
      </c>
      <c r="J288" s="163">
        <v>41927</v>
      </c>
      <c r="K288" s="163">
        <v>40800</v>
      </c>
      <c r="L288" s="162" t="s">
        <v>1164</v>
      </c>
      <c r="M288" s="174"/>
      <c r="N288" s="15">
        <v>33110.809350000003</v>
      </c>
      <c r="O288" s="15">
        <v>33110.809350000003</v>
      </c>
      <c r="P288" s="163" t="s">
        <v>171</v>
      </c>
      <c r="Q288" s="163" t="s">
        <v>171</v>
      </c>
      <c r="R288" s="163">
        <v>40962</v>
      </c>
      <c r="S288" s="163">
        <v>43007</v>
      </c>
      <c r="T288" s="164">
        <v>4.99810796682E-2</v>
      </c>
      <c r="U288" s="15"/>
      <c r="V288" s="174"/>
      <c r="W288" s="166" t="s">
        <v>171</v>
      </c>
    </row>
    <row r="289" spans="1:23" s="167" customFormat="1" ht="17" hidden="1" thickTop="1" thickBot="1" x14ac:dyDescent="0.25">
      <c r="A289" s="161">
        <v>41973</v>
      </c>
      <c r="B289" s="363" t="s">
        <v>143</v>
      </c>
      <c r="C289" s="162" t="s">
        <v>67</v>
      </c>
      <c r="D289" s="162" t="s">
        <v>78</v>
      </c>
      <c r="E289" s="162"/>
      <c r="F289" s="162" t="s">
        <v>109</v>
      </c>
      <c r="G289" s="162" t="s">
        <v>1168</v>
      </c>
      <c r="H289" s="162" t="s">
        <v>1169</v>
      </c>
      <c r="I289" s="162" t="s">
        <v>171</v>
      </c>
      <c r="J289" s="163">
        <v>41416</v>
      </c>
      <c r="K289" s="163">
        <v>41967</v>
      </c>
      <c r="L289" s="162" t="s">
        <v>1170</v>
      </c>
      <c r="M289" s="162" t="s">
        <v>1171</v>
      </c>
      <c r="N289" s="15">
        <v>14631.596579999999</v>
      </c>
      <c r="O289" s="15">
        <v>14631.596579999999</v>
      </c>
      <c r="P289" s="163">
        <v>42591</v>
      </c>
      <c r="Q289" s="163" t="s">
        <v>171</v>
      </c>
      <c r="R289" s="163">
        <v>42531</v>
      </c>
      <c r="S289" s="163">
        <v>42531</v>
      </c>
      <c r="T289" s="164">
        <v>0</v>
      </c>
      <c r="U289" s="15" t="s">
        <v>171</v>
      </c>
      <c r="V289" s="165" t="s">
        <v>171</v>
      </c>
      <c r="W289" s="166" t="s">
        <v>171</v>
      </c>
    </row>
    <row r="290" spans="1:23" s="167" customFormat="1" ht="17" hidden="1" thickTop="1" thickBot="1" x14ac:dyDescent="0.25">
      <c r="A290" s="161">
        <v>41973</v>
      </c>
      <c r="B290" s="363" t="s">
        <v>143</v>
      </c>
      <c r="C290" s="162" t="s">
        <v>67</v>
      </c>
      <c r="D290" s="162" t="s">
        <v>76</v>
      </c>
      <c r="E290" s="162"/>
      <c r="F290" s="162" t="s">
        <v>109</v>
      </c>
      <c r="G290" s="162" t="s">
        <v>1172</v>
      </c>
      <c r="H290" s="162" t="s">
        <v>1173</v>
      </c>
      <c r="I290" s="162" t="s">
        <v>171</v>
      </c>
      <c r="J290" s="163">
        <v>41005</v>
      </c>
      <c r="K290" s="163">
        <v>41493</v>
      </c>
      <c r="L290" s="162" t="s">
        <v>1157</v>
      </c>
      <c r="M290" s="162" t="s">
        <v>171</v>
      </c>
      <c r="N290" s="15">
        <v>13548.88625</v>
      </c>
      <c r="O290" s="15">
        <v>13641.236080000001</v>
      </c>
      <c r="P290" s="163">
        <v>41493</v>
      </c>
      <c r="Q290" s="163" t="s">
        <v>171</v>
      </c>
      <c r="R290" s="163">
        <v>42261</v>
      </c>
      <c r="S290" s="163">
        <v>42313</v>
      </c>
      <c r="T290" s="164">
        <v>0.32544330836000002</v>
      </c>
      <c r="U290" s="15" t="s">
        <v>171</v>
      </c>
      <c r="V290" s="165" t="s">
        <v>171</v>
      </c>
      <c r="W290" s="166" t="s">
        <v>171</v>
      </c>
    </row>
    <row r="291" spans="1:23" s="167" customFormat="1" ht="17" hidden="1" thickTop="1" thickBot="1" x14ac:dyDescent="0.25">
      <c r="A291" s="161">
        <v>41973</v>
      </c>
      <c r="B291" s="363" t="s">
        <v>143</v>
      </c>
      <c r="C291" s="162" t="s">
        <v>67</v>
      </c>
      <c r="D291" s="162" t="s">
        <v>76</v>
      </c>
      <c r="E291" s="162"/>
      <c r="F291" s="162" t="s">
        <v>109</v>
      </c>
      <c r="G291" s="162" t="s">
        <v>1174</v>
      </c>
      <c r="H291" s="162" t="s">
        <v>1173</v>
      </c>
      <c r="I291" s="162" t="s">
        <v>171</v>
      </c>
      <c r="J291" s="163">
        <v>41009</v>
      </c>
      <c r="K291" s="163">
        <v>41547</v>
      </c>
      <c r="L291" s="162" t="s">
        <v>1119</v>
      </c>
      <c r="M291" s="162" t="s">
        <v>171</v>
      </c>
      <c r="N291" s="15">
        <v>12815.485000000001</v>
      </c>
      <c r="O291" s="15">
        <v>12884.72508</v>
      </c>
      <c r="P291" s="163">
        <v>41547</v>
      </c>
      <c r="Q291" s="163" t="s">
        <v>171</v>
      </c>
      <c r="R291" s="163">
        <v>42227</v>
      </c>
      <c r="S291" s="163">
        <v>42227</v>
      </c>
      <c r="T291" s="164">
        <v>0.61</v>
      </c>
      <c r="U291" s="15" t="s">
        <v>171</v>
      </c>
      <c r="V291" s="165" t="s">
        <v>171</v>
      </c>
      <c r="W291" s="166" t="s">
        <v>171</v>
      </c>
    </row>
    <row r="292" spans="1:23" s="167" customFormat="1" ht="17" hidden="1" thickTop="1" thickBot="1" x14ac:dyDescent="0.25">
      <c r="A292" s="175">
        <v>41973</v>
      </c>
      <c r="B292" s="538" t="s">
        <v>143</v>
      </c>
      <c r="C292" s="539" t="s">
        <v>67</v>
      </c>
      <c r="D292" s="539" t="s">
        <v>78</v>
      </c>
      <c r="E292" s="539"/>
      <c r="F292" s="539" t="s">
        <v>109</v>
      </c>
      <c r="G292" s="539" t="s">
        <v>1175</v>
      </c>
      <c r="H292" s="539" t="s">
        <v>1169</v>
      </c>
      <c r="I292" s="539" t="s">
        <v>171</v>
      </c>
      <c r="J292" s="176">
        <v>41044</v>
      </c>
      <c r="K292" s="176">
        <v>41165</v>
      </c>
      <c r="L292" s="177" t="s">
        <v>1170</v>
      </c>
      <c r="M292" s="177" t="s">
        <v>1176</v>
      </c>
      <c r="N292" s="16">
        <v>20428.558270000001</v>
      </c>
      <c r="O292" s="16">
        <v>20922.183079999999</v>
      </c>
      <c r="P292" s="176">
        <v>41197</v>
      </c>
      <c r="Q292" s="176" t="s">
        <v>171</v>
      </c>
      <c r="R292" s="176">
        <v>43402</v>
      </c>
      <c r="S292" s="176">
        <v>43429</v>
      </c>
      <c r="T292" s="178">
        <v>0.36569496456200001</v>
      </c>
      <c r="U292" s="16" t="s">
        <v>171</v>
      </c>
      <c r="V292" s="179" t="s">
        <v>171</v>
      </c>
      <c r="W292" s="180" t="s">
        <v>171</v>
      </c>
    </row>
    <row r="293" spans="1:23" s="167" customFormat="1" ht="17" hidden="1" thickTop="1" thickBot="1" x14ac:dyDescent="0.25">
      <c r="A293" s="161">
        <v>41973</v>
      </c>
      <c r="B293" s="535"/>
      <c r="C293" s="537"/>
      <c r="D293" s="537"/>
      <c r="E293" s="537"/>
      <c r="F293" s="537" t="s">
        <v>109</v>
      </c>
      <c r="G293" s="537" t="s">
        <v>1175</v>
      </c>
      <c r="H293" s="537" t="s">
        <v>1169</v>
      </c>
      <c r="I293" s="537" t="s">
        <v>171</v>
      </c>
      <c r="J293" s="163">
        <v>41044</v>
      </c>
      <c r="K293" s="163">
        <v>41165</v>
      </c>
      <c r="L293" s="162" t="s">
        <v>1177</v>
      </c>
      <c r="M293" s="174"/>
      <c r="N293" s="15">
        <v>1168</v>
      </c>
      <c r="O293" s="15">
        <v>1590</v>
      </c>
      <c r="P293" s="163">
        <v>41417</v>
      </c>
      <c r="Q293" s="163" t="s">
        <v>171</v>
      </c>
      <c r="R293" s="163">
        <v>41887</v>
      </c>
      <c r="S293" s="163">
        <v>41917</v>
      </c>
      <c r="T293" s="164">
        <v>0.99</v>
      </c>
      <c r="U293" s="15"/>
      <c r="V293" s="174"/>
      <c r="W293" s="166" t="s">
        <v>171</v>
      </c>
    </row>
    <row r="294" spans="1:23" s="167" customFormat="1" ht="17" hidden="1" thickTop="1" thickBot="1" x14ac:dyDescent="0.25">
      <c r="A294" s="161">
        <v>41973</v>
      </c>
      <c r="B294" s="363" t="s">
        <v>143</v>
      </c>
      <c r="C294" s="162" t="s">
        <v>67</v>
      </c>
      <c r="D294" s="162" t="s">
        <v>78</v>
      </c>
      <c r="E294" s="162"/>
      <c r="F294" s="162" t="s">
        <v>109</v>
      </c>
      <c r="G294" s="162" t="s">
        <v>1178</v>
      </c>
      <c r="H294" s="162" t="s">
        <v>1169</v>
      </c>
      <c r="I294" s="162" t="s">
        <v>171</v>
      </c>
      <c r="J294" s="163">
        <v>41041</v>
      </c>
      <c r="K294" s="163">
        <v>41165</v>
      </c>
      <c r="L294" s="162" t="s">
        <v>1170</v>
      </c>
      <c r="M294" s="162" t="s">
        <v>1179</v>
      </c>
      <c r="N294" s="15">
        <v>17917.139230000001</v>
      </c>
      <c r="O294" s="15">
        <v>18722.94673</v>
      </c>
      <c r="P294" s="163">
        <v>41197</v>
      </c>
      <c r="Q294" s="163" t="s">
        <v>171</v>
      </c>
      <c r="R294" s="163">
        <v>43192</v>
      </c>
      <c r="S294" s="163">
        <v>43192</v>
      </c>
      <c r="T294" s="164">
        <v>0.31</v>
      </c>
      <c r="U294" s="15" t="s">
        <v>171</v>
      </c>
      <c r="V294" s="165" t="s">
        <v>171</v>
      </c>
      <c r="W294" s="166" t="s">
        <v>171</v>
      </c>
    </row>
    <row r="295" spans="1:23" s="167" customFormat="1" ht="17" hidden="1" thickTop="1" thickBot="1" x14ac:dyDescent="0.25">
      <c r="A295" s="161">
        <v>41973</v>
      </c>
      <c r="B295" s="363" t="s">
        <v>142</v>
      </c>
      <c r="C295" s="162" t="s">
        <v>67</v>
      </c>
      <c r="D295" s="162" t="s">
        <v>132</v>
      </c>
      <c r="E295" s="162"/>
      <c r="F295" s="162" t="s">
        <v>114</v>
      </c>
      <c r="G295" s="162" t="s">
        <v>1180</v>
      </c>
      <c r="H295" s="162" t="s">
        <v>1090</v>
      </c>
      <c r="I295" s="162" t="s">
        <v>171</v>
      </c>
      <c r="J295" s="163">
        <v>40681</v>
      </c>
      <c r="K295" s="163">
        <v>40780</v>
      </c>
      <c r="L295" s="162" t="s">
        <v>1181</v>
      </c>
      <c r="M295" s="162" t="s">
        <v>1182</v>
      </c>
      <c r="N295" s="15">
        <v>15146.580389999999</v>
      </c>
      <c r="O295" s="15">
        <v>15633.362940000001</v>
      </c>
      <c r="P295" s="163">
        <v>40918</v>
      </c>
      <c r="Q295" s="163" t="s">
        <v>171</v>
      </c>
      <c r="R295" s="163">
        <v>41648</v>
      </c>
      <c r="S295" s="163">
        <v>41906</v>
      </c>
      <c r="T295" s="164">
        <v>0.99</v>
      </c>
      <c r="U295" s="15" t="s">
        <v>171</v>
      </c>
      <c r="V295" s="165" t="s">
        <v>171</v>
      </c>
      <c r="W295" s="166" t="s">
        <v>171</v>
      </c>
    </row>
    <row r="296" spans="1:23" s="167" customFormat="1" ht="17" hidden="1" thickTop="1" thickBot="1" x14ac:dyDescent="0.25">
      <c r="A296" s="175">
        <v>41973</v>
      </c>
      <c r="B296" s="538" t="s">
        <v>148</v>
      </c>
      <c r="C296" s="539" t="s">
        <v>67</v>
      </c>
      <c r="D296" s="539" t="s">
        <v>132</v>
      </c>
      <c r="E296" s="539"/>
      <c r="F296" s="539" t="s">
        <v>116</v>
      </c>
      <c r="G296" s="539" t="s">
        <v>1183</v>
      </c>
      <c r="H296" s="539" t="s">
        <v>1184</v>
      </c>
      <c r="I296" s="539" t="s">
        <v>171</v>
      </c>
      <c r="J296" s="176">
        <v>41359</v>
      </c>
      <c r="K296" s="176">
        <v>41900</v>
      </c>
      <c r="L296" s="177" t="s">
        <v>1185</v>
      </c>
      <c r="M296" s="177" t="s">
        <v>1186</v>
      </c>
      <c r="N296" s="16">
        <v>6488.2629100000004</v>
      </c>
      <c r="O296" s="16">
        <v>6488.2629100000004</v>
      </c>
      <c r="P296" s="176">
        <v>41964</v>
      </c>
      <c r="Q296" s="176" t="s">
        <v>171</v>
      </c>
      <c r="R296" s="176">
        <v>44356</v>
      </c>
      <c r="S296" s="176">
        <v>44356</v>
      </c>
      <c r="T296" s="178">
        <v>0</v>
      </c>
      <c r="U296" s="16">
        <v>24810</v>
      </c>
      <c r="V296" s="179" t="s">
        <v>1187</v>
      </c>
      <c r="W296" s="180" t="s">
        <v>171</v>
      </c>
    </row>
    <row r="297" spans="1:23" s="167" customFormat="1" ht="17" hidden="1" thickTop="1" thickBot="1" x14ac:dyDescent="0.25">
      <c r="A297" s="161">
        <v>41973</v>
      </c>
      <c r="B297" s="535" t="s">
        <v>148</v>
      </c>
      <c r="C297" s="537" t="s">
        <v>67</v>
      </c>
      <c r="D297" s="537" t="s">
        <v>132</v>
      </c>
      <c r="E297" s="537"/>
      <c r="F297" s="537" t="s">
        <v>116</v>
      </c>
      <c r="G297" s="537" t="s">
        <v>1183</v>
      </c>
      <c r="H297" s="537" t="s">
        <v>1184</v>
      </c>
      <c r="I297" s="537" t="s">
        <v>171</v>
      </c>
      <c r="J297" s="163">
        <v>41360</v>
      </c>
      <c r="K297" s="163">
        <v>41900</v>
      </c>
      <c r="L297" s="162" t="s">
        <v>1185</v>
      </c>
      <c r="M297" s="174"/>
      <c r="N297" s="15">
        <v>61071.498469999999</v>
      </c>
      <c r="O297" s="15">
        <v>61071.498469999999</v>
      </c>
      <c r="P297" s="163">
        <v>41964</v>
      </c>
      <c r="Q297" s="163" t="s">
        <v>171</v>
      </c>
      <c r="R297" s="163">
        <v>44356</v>
      </c>
      <c r="S297" s="163">
        <v>44356</v>
      </c>
      <c r="T297" s="164">
        <v>0</v>
      </c>
      <c r="U297" s="15"/>
      <c r="V297" s="174"/>
      <c r="W297" s="166" t="s">
        <v>171</v>
      </c>
    </row>
    <row r="298" spans="1:23" s="167" customFormat="1" ht="50" hidden="1" thickTop="1" thickBot="1" x14ac:dyDescent="0.25">
      <c r="A298" s="175">
        <v>41973</v>
      </c>
      <c r="B298" s="538" t="s">
        <v>172</v>
      </c>
      <c r="C298" s="539" t="s">
        <v>67</v>
      </c>
      <c r="D298" s="539" t="s">
        <v>132</v>
      </c>
      <c r="E298" s="539"/>
      <c r="F298" s="539" t="s">
        <v>117</v>
      </c>
      <c r="G298" s="539" t="s">
        <v>1188</v>
      </c>
      <c r="H298" s="539" t="s">
        <v>1189</v>
      </c>
      <c r="I298" s="539" t="s">
        <v>171</v>
      </c>
      <c r="J298" s="176">
        <v>40941</v>
      </c>
      <c r="K298" s="176">
        <v>41169</v>
      </c>
      <c r="L298" s="177" t="s">
        <v>1190</v>
      </c>
      <c r="M298" s="177" t="s">
        <v>1191</v>
      </c>
      <c r="N298" s="16">
        <v>32468.603999999999</v>
      </c>
      <c r="O298" s="16">
        <v>35207.031089999997</v>
      </c>
      <c r="P298" s="176">
        <v>41169</v>
      </c>
      <c r="Q298" s="176" t="s">
        <v>171</v>
      </c>
      <c r="R298" s="176">
        <v>41889</v>
      </c>
      <c r="S298" s="176">
        <v>42164</v>
      </c>
      <c r="T298" s="178">
        <v>0.79092167495800003</v>
      </c>
      <c r="U298" s="16">
        <v>28300</v>
      </c>
      <c r="V298" s="181" t="s">
        <v>1192</v>
      </c>
      <c r="W298" s="180" t="s">
        <v>171</v>
      </c>
    </row>
    <row r="299" spans="1:23" s="167" customFormat="1" ht="17" hidden="1" thickTop="1" thickBot="1" x14ac:dyDescent="0.25">
      <c r="A299" s="161">
        <v>41973</v>
      </c>
      <c r="B299" s="535" t="s">
        <v>172</v>
      </c>
      <c r="C299" s="537" t="s">
        <v>67</v>
      </c>
      <c r="D299" s="537" t="s">
        <v>132</v>
      </c>
      <c r="E299" s="537"/>
      <c r="F299" s="537" t="s">
        <v>117</v>
      </c>
      <c r="G299" s="537" t="s">
        <v>1188</v>
      </c>
      <c r="H299" s="537" t="s">
        <v>1189</v>
      </c>
      <c r="I299" s="537" t="s">
        <v>171</v>
      </c>
      <c r="J299" s="163">
        <v>40942</v>
      </c>
      <c r="K299" s="163">
        <v>41169</v>
      </c>
      <c r="L299" s="162" t="s">
        <v>1193</v>
      </c>
      <c r="M299" s="174"/>
      <c r="N299" s="15">
        <v>17815.43449</v>
      </c>
      <c r="O299" s="15">
        <v>18941.387999999999</v>
      </c>
      <c r="P299" s="163">
        <v>41169</v>
      </c>
      <c r="Q299" s="163">
        <v>40767</v>
      </c>
      <c r="R299" s="163">
        <v>41714</v>
      </c>
      <c r="S299" s="163">
        <v>41938</v>
      </c>
      <c r="T299" s="164">
        <v>0.99</v>
      </c>
      <c r="U299" s="15"/>
      <c r="V299" s="174"/>
      <c r="W299" s="166" t="s">
        <v>171</v>
      </c>
    </row>
    <row r="300" spans="1:23" s="167" customFormat="1" ht="17" hidden="1" thickTop="1" thickBot="1" x14ac:dyDescent="0.25">
      <c r="A300" s="175">
        <v>41973</v>
      </c>
      <c r="B300" s="538" t="s">
        <v>143</v>
      </c>
      <c r="C300" s="539" t="s">
        <v>67</v>
      </c>
      <c r="D300" s="539" t="s">
        <v>132</v>
      </c>
      <c r="E300" s="539"/>
      <c r="F300" s="539" t="s">
        <v>117</v>
      </c>
      <c r="G300" s="539" t="s">
        <v>1194</v>
      </c>
      <c r="H300" s="539" t="s">
        <v>1090</v>
      </c>
      <c r="I300" s="539" t="s">
        <v>171</v>
      </c>
      <c r="J300" s="176">
        <v>40857</v>
      </c>
      <c r="K300" s="176">
        <v>40963</v>
      </c>
      <c r="L300" s="177" t="s">
        <v>1195</v>
      </c>
      <c r="M300" s="177" t="s">
        <v>1196</v>
      </c>
      <c r="N300" s="16">
        <v>27592.992310000001</v>
      </c>
      <c r="O300" s="16">
        <v>28582.679950000002</v>
      </c>
      <c r="P300" s="176">
        <v>40963</v>
      </c>
      <c r="Q300" s="176" t="s">
        <v>171</v>
      </c>
      <c r="R300" s="176">
        <v>42343</v>
      </c>
      <c r="S300" s="176">
        <v>42284</v>
      </c>
      <c r="T300" s="178">
        <v>0.48481437094900004</v>
      </c>
      <c r="U300" s="16" t="s">
        <v>171</v>
      </c>
      <c r="V300" s="179" t="s">
        <v>171</v>
      </c>
      <c r="W300" s="180" t="s">
        <v>171</v>
      </c>
    </row>
    <row r="301" spans="1:23" s="167" customFormat="1" ht="17" hidden="1" thickTop="1" thickBot="1" x14ac:dyDescent="0.25">
      <c r="A301" s="161">
        <v>41973</v>
      </c>
      <c r="B301" s="535" t="s">
        <v>143</v>
      </c>
      <c r="C301" s="537" t="s">
        <v>67</v>
      </c>
      <c r="D301" s="537" t="s">
        <v>132</v>
      </c>
      <c r="E301" s="537"/>
      <c r="F301" s="537" t="s">
        <v>117</v>
      </c>
      <c r="G301" s="537" t="s">
        <v>1194</v>
      </c>
      <c r="H301" s="537" t="s">
        <v>1090</v>
      </c>
      <c r="I301" s="537" t="s">
        <v>171</v>
      </c>
      <c r="J301" s="163">
        <v>40875</v>
      </c>
      <c r="K301" s="163">
        <v>40966</v>
      </c>
      <c r="L301" s="162" t="s">
        <v>1197</v>
      </c>
      <c r="M301" s="174"/>
      <c r="N301" s="15">
        <v>63.785200000000003</v>
      </c>
      <c r="O301" s="15">
        <v>4.2521500000000003</v>
      </c>
      <c r="P301" s="163">
        <v>40966</v>
      </c>
      <c r="Q301" s="163" t="s">
        <v>171</v>
      </c>
      <c r="R301" s="163">
        <v>42308</v>
      </c>
      <c r="S301" s="163">
        <v>42308</v>
      </c>
      <c r="T301" s="164">
        <v>1</v>
      </c>
      <c r="U301" s="15"/>
      <c r="V301" s="174"/>
      <c r="W301" s="166" t="s">
        <v>171</v>
      </c>
    </row>
    <row r="302" spans="1:23" s="167" customFormat="1" ht="17" hidden="1" thickTop="1" thickBot="1" x14ac:dyDescent="0.25">
      <c r="A302" s="161">
        <v>41973</v>
      </c>
      <c r="B302" s="363" t="s">
        <v>148</v>
      </c>
      <c r="C302" s="162" t="s">
        <v>67</v>
      </c>
      <c r="D302" s="162" t="s">
        <v>132</v>
      </c>
      <c r="E302" s="162"/>
      <c r="F302" s="162" t="s">
        <v>117</v>
      </c>
      <c r="G302" s="162" t="s">
        <v>1198</v>
      </c>
      <c r="H302" s="162" t="s">
        <v>1199</v>
      </c>
      <c r="I302" s="162" t="s">
        <v>171</v>
      </c>
      <c r="J302" s="163">
        <v>41306</v>
      </c>
      <c r="K302" s="163">
        <v>41408</v>
      </c>
      <c r="L302" s="162" t="s">
        <v>1200</v>
      </c>
      <c r="M302" s="162" t="s">
        <v>1201</v>
      </c>
      <c r="N302" s="15">
        <v>25852.7608</v>
      </c>
      <c r="O302" s="15">
        <v>28686.002830000001</v>
      </c>
      <c r="P302" s="163">
        <v>41408</v>
      </c>
      <c r="Q302" s="163" t="s">
        <v>171</v>
      </c>
      <c r="R302" s="163">
        <v>42164</v>
      </c>
      <c r="S302" s="163">
        <v>42491</v>
      </c>
      <c r="T302" s="164">
        <v>0.236435206403</v>
      </c>
      <c r="U302" s="15" t="s">
        <v>171</v>
      </c>
      <c r="V302" s="165" t="s">
        <v>171</v>
      </c>
      <c r="W302" s="166" t="s">
        <v>171</v>
      </c>
    </row>
    <row r="303" spans="1:23" s="167" customFormat="1" ht="17" hidden="1" thickTop="1" thickBot="1" x14ac:dyDescent="0.25">
      <c r="A303" s="175">
        <v>41973</v>
      </c>
      <c r="B303" s="538" t="s">
        <v>143</v>
      </c>
      <c r="C303" s="539" t="s">
        <v>67</v>
      </c>
      <c r="D303" s="539" t="s">
        <v>132</v>
      </c>
      <c r="E303" s="539"/>
      <c r="F303" s="539" t="s">
        <v>117</v>
      </c>
      <c r="G303" s="539" t="s">
        <v>1202</v>
      </c>
      <c r="H303" s="539" t="s">
        <v>1189</v>
      </c>
      <c r="I303" s="539" t="s">
        <v>171</v>
      </c>
      <c r="J303" s="176">
        <v>40941</v>
      </c>
      <c r="K303" s="176">
        <v>41005</v>
      </c>
      <c r="L303" s="177" t="s">
        <v>1203</v>
      </c>
      <c r="M303" s="177" t="s">
        <v>1204</v>
      </c>
      <c r="N303" s="16">
        <v>28609.52837</v>
      </c>
      <c r="O303" s="16">
        <v>29387.399570000001</v>
      </c>
      <c r="P303" s="176">
        <v>41005</v>
      </c>
      <c r="Q303" s="176">
        <v>41978</v>
      </c>
      <c r="R303" s="176">
        <v>41812</v>
      </c>
      <c r="S303" s="176">
        <v>41966</v>
      </c>
      <c r="T303" s="178">
        <v>0.96663540890499999</v>
      </c>
      <c r="U303" s="16" t="s">
        <v>171</v>
      </c>
      <c r="V303" s="179" t="s">
        <v>171</v>
      </c>
      <c r="W303" s="180" t="s">
        <v>171</v>
      </c>
    </row>
    <row r="304" spans="1:23" s="167" customFormat="1" ht="17" hidden="1" thickTop="1" thickBot="1" x14ac:dyDescent="0.25">
      <c r="A304" s="161">
        <v>41973</v>
      </c>
      <c r="B304" s="535" t="s">
        <v>143</v>
      </c>
      <c r="C304" s="537" t="s">
        <v>67</v>
      </c>
      <c r="D304" s="537" t="s">
        <v>132</v>
      </c>
      <c r="E304" s="537"/>
      <c r="F304" s="537" t="s">
        <v>117</v>
      </c>
      <c r="G304" s="537" t="s">
        <v>1202</v>
      </c>
      <c r="H304" s="537" t="s">
        <v>1189</v>
      </c>
      <c r="I304" s="537" t="s">
        <v>171</v>
      </c>
      <c r="J304" s="163">
        <v>40941</v>
      </c>
      <c r="K304" s="163">
        <v>40948</v>
      </c>
      <c r="L304" s="162" t="s">
        <v>1197</v>
      </c>
      <c r="M304" s="174"/>
      <c r="N304" s="15">
        <v>18.19088</v>
      </c>
      <c r="O304" s="15">
        <v>90.394570000000002</v>
      </c>
      <c r="P304" s="163">
        <v>40948</v>
      </c>
      <c r="Q304" s="163">
        <v>41978</v>
      </c>
      <c r="R304" s="163">
        <v>41822</v>
      </c>
      <c r="S304" s="163">
        <v>41976</v>
      </c>
      <c r="T304" s="164">
        <v>0.58478070087599998</v>
      </c>
      <c r="U304" s="15"/>
      <c r="V304" s="174"/>
      <c r="W304" s="166" t="s">
        <v>171</v>
      </c>
    </row>
    <row r="305" spans="1:23" s="167" customFormat="1" ht="17" hidden="1" thickTop="1" thickBot="1" x14ac:dyDescent="0.25">
      <c r="A305" s="175">
        <v>41973</v>
      </c>
      <c r="B305" s="538" t="s">
        <v>169</v>
      </c>
      <c r="C305" s="539" t="s">
        <v>67</v>
      </c>
      <c r="D305" s="539" t="s">
        <v>132</v>
      </c>
      <c r="E305" s="539"/>
      <c r="F305" s="539" t="s">
        <v>118</v>
      </c>
      <c r="G305" s="539" t="s">
        <v>1127</v>
      </c>
      <c r="H305" s="539" t="s">
        <v>1205</v>
      </c>
      <c r="I305" s="539" t="s">
        <v>171</v>
      </c>
      <c r="J305" s="176">
        <v>41446</v>
      </c>
      <c r="K305" s="176">
        <v>41544</v>
      </c>
      <c r="L305" s="177" t="s">
        <v>1206</v>
      </c>
      <c r="M305" s="177" t="s">
        <v>1207</v>
      </c>
      <c r="N305" s="16">
        <v>49412.74</v>
      </c>
      <c r="O305" s="16">
        <v>54675.777999999998</v>
      </c>
      <c r="P305" s="176">
        <v>41572</v>
      </c>
      <c r="Q305" s="176" t="s">
        <v>171</v>
      </c>
      <c r="R305" s="176">
        <v>42088</v>
      </c>
      <c r="S305" s="176">
        <v>42088</v>
      </c>
      <c r="T305" s="178">
        <v>0.18150551053899999</v>
      </c>
      <c r="U305" s="16" t="s">
        <v>171</v>
      </c>
      <c r="V305" s="179" t="s">
        <v>171</v>
      </c>
      <c r="W305" s="180" t="s">
        <v>171</v>
      </c>
    </row>
    <row r="306" spans="1:23" s="167" customFormat="1" ht="17" hidden="1" thickTop="1" thickBot="1" x14ac:dyDescent="0.25">
      <c r="A306" s="161">
        <v>41973</v>
      </c>
      <c r="B306" s="535" t="s">
        <v>169</v>
      </c>
      <c r="C306" s="537" t="s">
        <v>67</v>
      </c>
      <c r="D306" s="537" t="s">
        <v>132</v>
      </c>
      <c r="E306" s="537"/>
      <c r="F306" s="537" t="s">
        <v>118</v>
      </c>
      <c r="G306" s="537" t="s">
        <v>1127</v>
      </c>
      <c r="H306" s="537" t="s">
        <v>1205</v>
      </c>
      <c r="I306" s="537" t="s">
        <v>171</v>
      </c>
      <c r="J306" s="163">
        <v>41584</v>
      </c>
      <c r="K306" s="163">
        <v>41732</v>
      </c>
      <c r="L306" s="162" t="s">
        <v>1206</v>
      </c>
      <c r="M306" s="174"/>
      <c r="N306" s="15">
        <v>6749.2910000000002</v>
      </c>
      <c r="O306" s="15">
        <v>6749.2910000000002</v>
      </c>
      <c r="P306" s="163">
        <v>41767</v>
      </c>
      <c r="Q306" s="163" t="s">
        <v>171</v>
      </c>
      <c r="R306" s="163">
        <v>42307</v>
      </c>
      <c r="S306" s="163">
        <v>42307</v>
      </c>
      <c r="T306" s="164">
        <v>6.1310884358099997E-2</v>
      </c>
      <c r="U306" s="15"/>
      <c r="V306" s="174"/>
      <c r="W306" s="166" t="s">
        <v>171</v>
      </c>
    </row>
    <row r="307" spans="1:23" s="167" customFormat="1" ht="17" hidden="1" thickTop="1" thickBot="1" x14ac:dyDescent="0.25">
      <c r="A307" s="175">
        <v>41973</v>
      </c>
      <c r="B307" s="538" t="s">
        <v>148</v>
      </c>
      <c r="C307" s="539" t="s">
        <v>67</v>
      </c>
      <c r="D307" s="539" t="s">
        <v>79</v>
      </c>
      <c r="E307" s="539" t="s">
        <v>130</v>
      </c>
      <c r="F307" s="539" t="s">
        <v>119</v>
      </c>
      <c r="G307" s="539" t="s">
        <v>1208</v>
      </c>
      <c r="H307" s="539" t="s">
        <v>1209</v>
      </c>
      <c r="I307" s="539" t="s">
        <v>171</v>
      </c>
      <c r="J307" s="176">
        <v>41872</v>
      </c>
      <c r="K307" s="176">
        <v>41912</v>
      </c>
      <c r="L307" s="177" t="s">
        <v>1210</v>
      </c>
      <c r="M307" s="177" t="s">
        <v>1211</v>
      </c>
      <c r="N307" s="16">
        <v>1555.7180000000001</v>
      </c>
      <c r="O307" s="16">
        <v>1555.7180000000001</v>
      </c>
      <c r="P307" s="176">
        <v>41940</v>
      </c>
      <c r="Q307" s="176" t="s">
        <v>171</v>
      </c>
      <c r="R307" s="176">
        <v>42300</v>
      </c>
      <c r="S307" s="176">
        <v>42300</v>
      </c>
      <c r="T307" s="178">
        <v>0</v>
      </c>
      <c r="U307" s="16" t="s">
        <v>171</v>
      </c>
      <c r="V307" s="179" t="s">
        <v>171</v>
      </c>
      <c r="W307" s="180" t="s">
        <v>171</v>
      </c>
    </row>
    <row r="308" spans="1:23" s="167" customFormat="1" ht="17" hidden="1" thickTop="1" thickBot="1" x14ac:dyDescent="0.25">
      <c r="A308" s="161">
        <v>41973</v>
      </c>
      <c r="B308" s="535" t="s">
        <v>146</v>
      </c>
      <c r="C308" s="537" t="s">
        <v>67</v>
      </c>
      <c r="D308" s="537" t="s">
        <v>79</v>
      </c>
      <c r="E308" s="537" t="s">
        <v>130</v>
      </c>
      <c r="F308" s="537" t="s">
        <v>119</v>
      </c>
      <c r="G308" s="537" t="s">
        <v>1212</v>
      </c>
      <c r="H308" s="537" t="s">
        <v>1213</v>
      </c>
      <c r="I308" s="537" t="s">
        <v>171</v>
      </c>
      <c r="J308" s="163">
        <v>41910</v>
      </c>
      <c r="K308" s="163">
        <v>41912</v>
      </c>
      <c r="L308" s="162" t="s">
        <v>1214</v>
      </c>
      <c r="M308" s="174" t="s">
        <v>1215</v>
      </c>
      <c r="N308" s="15">
        <v>1596.8340000000001</v>
      </c>
      <c r="O308" s="15">
        <v>1596.8340000000001</v>
      </c>
      <c r="P308" s="163">
        <v>41940</v>
      </c>
      <c r="Q308" s="163" t="s">
        <v>171</v>
      </c>
      <c r="R308" s="163">
        <v>42254</v>
      </c>
      <c r="S308" s="163">
        <v>42254</v>
      </c>
      <c r="T308" s="164">
        <v>0</v>
      </c>
      <c r="U308" s="15" t="s">
        <v>171</v>
      </c>
      <c r="V308" s="174" t="s">
        <v>171</v>
      </c>
      <c r="W308" s="166" t="s">
        <v>171</v>
      </c>
    </row>
    <row r="309" spans="1:23" s="167" customFormat="1" ht="17" hidden="1" thickTop="1" thickBot="1" x14ac:dyDescent="0.25">
      <c r="A309" s="161">
        <v>41973</v>
      </c>
      <c r="B309" s="363" t="s">
        <v>169</v>
      </c>
      <c r="C309" s="162" t="s">
        <v>68</v>
      </c>
      <c r="D309" s="162" t="s">
        <v>132</v>
      </c>
      <c r="E309" s="162" t="s">
        <v>59</v>
      </c>
      <c r="F309" s="162" t="s">
        <v>120</v>
      </c>
      <c r="G309" s="162" t="s">
        <v>1216</v>
      </c>
      <c r="H309" s="162" t="s">
        <v>1217</v>
      </c>
      <c r="I309" s="162" t="s">
        <v>171</v>
      </c>
      <c r="J309" s="163">
        <v>40710</v>
      </c>
      <c r="K309" s="163">
        <v>40808</v>
      </c>
      <c r="L309" s="162" t="s">
        <v>1218</v>
      </c>
      <c r="M309" s="162" t="s">
        <v>1219</v>
      </c>
      <c r="N309" s="15">
        <v>12356.39</v>
      </c>
      <c r="O309" s="15">
        <v>12640.456389999999</v>
      </c>
      <c r="P309" s="163">
        <v>40862</v>
      </c>
      <c r="Q309" s="163" t="s">
        <v>171</v>
      </c>
      <c r="R309" s="163">
        <v>41492</v>
      </c>
      <c r="S309" s="163">
        <v>42004</v>
      </c>
      <c r="T309" s="164">
        <v>0.98078215038200001</v>
      </c>
      <c r="U309" s="15" t="s">
        <v>171</v>
      </c>
      <c r="V309" s="165" t="s">
        <v>171</v>
      </c>
      <c r="W309" s="166" t="s">
        <v>171</v>
      </c>
    </row>
    <row r="310" spans="1:23" s="167" customFormat="1" ht="17" hidden="1" thickTop="1" thickBot="1" x14ac:dyDescent="0.25">
      <c r="A310" s="161">
        <v>41973</v>
      </c>
      <c r="B310" s="363" t="s">
        <v>142</v>
      </c>
      <c r="C310" s="162" t="s">
        <v>67</v>
      </c>
      <c r="D310" s="162" t="s">
        <v>132</v>
      </c>
      <c r="E310" s="162" t="s">
        <v>48</v>
      </c>
      <c r="F310" s="162" t="s">
        <v>128</v>
      </c>
      <c r="G310" s="162" t="s">
        <v>1220</v>
      </c>
      <c r="H310" s="162" t="s">
        <v>1221</v>
      </c>
      <c r="I310" s="162" t="s">
        <v>171</v>
      </c>
      <c r="J310" s="163">
        <v>40526</v>
      </c>
      <c r="K310" s="163">
        <v>40681</v>
      </c>
      <c r="L310" s="162" t="s">
        <v>1222</v>
      </c>
      <c r="M310" s="162" t="s">
        <v>1223</v>
      </c>
      <c r="N310" s="15">
        <v>19712.66</v>
      </c>
      <c r="O310" s="15">
        <v>21518.653999999999</v>
      </c>
      <c r="P310" s="163">
        <v>40806</v>
      </c>
      <c r="Q310" s="163">
        <v>41485</v>
      </c>
      <c r="R310" s="163">
        <v>41526</v>
      </c>
      <c r="S310" s="163">
        <v>42009</v>
      </c>
      <c r="T310" s="164">
        <v>0.99</v>
      </c>
      <c r="U310" s="15" t="s">
        <v>171</v>
      </c>
      <c r="V310" s="165" t="s">
        <v>171</v>
      </c>
      <c r="W310" s="166" t="s">
        <v>171</v>
      </c>
    </row>
    <row r="311" spans="1:23" s="167" customFormat="1" ht="17" hidden="1" thickTop="1" thickBot="1" x14ac:dyDescent="0.25">
      <c r="A311" s="161">
        <v>41973</v>
      </c>
      <c r="B311" s="363" t="s">
        <v>142</v>
      </c>
      <c r="C311" s="162" t="s">
        <v>67</v>
      </c>
      <c r="D311" s="162" t="s">
        <v>132</v>
      </c>
      <c r="E311" s="162" t="s">
        <v>12</v>
      </c>
      <c r="F311" s="162" t="s">
        <v>128</v>
      </c>
      <c r="G311" s="162" t="s">
        <v>1224</v>
      </c>
      <c r="H311" s="162" t="s">
        <v>1225</v>
      </c>
      <c r="I311" s="162" t="s">
        <v>171</v>
      </c>
      <c r="J311" s="163">
        <v>40455</v>
      </c>
      <c r="K311" s="163">
        <v>40674</v>
      </c>
      <c r="L311" s="162" t="s">
        <v>1226</v>
      </c>
      <c r="M311" s="162" t="s">
        <v>1227</v>
      </c>
      <c r="N311" s="15">
        <v>20025.555</v>
      </c>
      <c r="O311" s="15">
        <v>22497.391</v>
      </c>
      <c r="P311" s="163">
        <v>40681</v>
      </c>
      <c r="Q311" s="163">
        <v>41570</v>
      </c>
      <c r="R311" s="163">
        <v>41411</v>
      </c>
      <c r="S311" s="163">
        <v>41571</v>
      </c>
      <c r="T311" s="164">
        <v>1</v>
      </c>
      <c r="U311" s="15" t="s">
        <v>171</v>
      </c>
      <c r="V311" s="165" t="s">
        <v>171</v>
      </c>
      <c r="W311" s="166" t="s">
        <v>171</v>
      </c>
    </row>
    <row r="312" spans="1:23" s="167" customFormat="1" ht="17" hidden="1" thickTop="1" thickBot="1" x14ac:dyDescent="0.25">
      <c r="A312" s="161">
        <v>41973</v>
      </c>
      <c r="B312" s="363" t="s">
        <v>143</v>
      </c>
      <c r="C312" s="162" t="s">
        <v>67</v>
      </c>
      <c r="D312" s="162" t="s">
        <v>132</v>
      </c>
      <c r="E312" s="162" t="s">
        <v>12</v>
      </c>
      <c r="F312" s="162" t="s">
        <v>128</v>
      </c>
      <c r="G312" s="162" t="s">
        <v>1228</v>
      </c>
      <c r="H312" s="162" t="s">
        <v>1229</v>
      </c>
      <c r="I312" s="162" t="s">
        <v>171</v>
      </c>
      <c r="J312" s="163">
        <v>40835</v>
      </c>
      <c r="K312" s="163">
        <v>41220</v>
      </c>
      <c r="L312" s="162" t="s">
        <v>1230</v>
      </c>
      <c r="M312" s="162" t="s">
        <v>1231</v>
      </c>
      <c r="N312" s="15">
        <v>21813.388999999999</v>
      </c>
      <c r="O312" s="15">
        <v>22240.075000000001</v>
      </c>
      <c r="P312" s="163">
        <v>41349</v>
      </c>
      <c r="Q312" s="163" t="s">
        <v>171</v>
      </c>
      <c r="R312" s="163">
        <v>41979</v>
      </c>
      <c r="S312" s="163">
        <v>42220</v>
      </c>
      <c r="T312" s="164">
        <v>0.47851713629600001</v>
      </c>
      <c r="U312" s="15" t="s">
        <v>171</v>
      </c>
      <c r="V312" s="165" t="s">
        <v>171</v>
      </c>
      <c r="W312" s="166" t="s">
        <v>171</v>
      </c>
    </row>
    <row r="313" spans="1:23" s="167" customFormat="1" ht="17" hidden="1" thickTop="1" thickBot="1" x14ac:dyDescent="0.25">
      <c r="A313" s="161">
        <v>41973</v>
      </c>
      <c r="B313" s="363" t="s">
        <v>143</v>
      </c>
      <c r="C313" s="162" t="s">
        <v>67</v>
      </c>
      <c r="D313" s="162" t="s">
        <v>132</v>
      </c>
      <c r="E313" s="162" t="s">
        <v>12</v>
      </c>
      <c r="F313" s="162" t="s">
        <v>128</v>
      </c>
      <c r="G313" s="162" t="s">
        <v>1232</v>
      </c>
      <c r="H313" s="162" t="s">
        <v>1233</v>
      </c>
      <c r="I313" s="162" t="s">
        <v>171</v>
      </c>
      <c r="J313" s="163">
        <v>40739</v>
      </c>
      <c r="K313" s="163">
        <v>41067</v>
      </c>
      <c r="L313" s="162" t="s">
        <v>1234</v>
      </c>
      <c r="M313" s="162" t="s">
        <v>1235</v>
      </c>
      <c r="N313" s="15">
        <v>70591</v>
      </c>
      <c r="O313" s="15">
        <v>71467.009000000005</v>
      </c>
      <c r="P313" s="163">
        <v>41074</v>
      </c>
      <c r="Q313" s="163">
        <v>41953</v>
      </c>
      <c r="R313" s="163">
        <v>41854</v>
      </c>
      <c r="S313" s="163">
        <v>41989</v>
      </c>
      <c r="T313" s="164">
        <v>0.98007736688700009</v>
      </c>
      <c r="U313" s="15">
        <v>27000</v>
      </c>
      <c r="V313" s="165" t="s">
        <v>1236</v>
      </c>
      <c r="W313" s="166" t="s">
        <v>171</v>
      </c>
    </row>
    <row r="314" spans="1:23" s="167" customFormat="1" ht="17" hidden="1" thickTop="1" thickBot="1" x14ac:dyDescent="0.25">
      <c r="A314" s="175">
        <v>41973</v>
      </c>
      <c r="B314" s="538" t="s">
        <v>146</v>
      </c>
      <c r="C314" s="539" t="s">
        <v>67</v>
      </c>
      <c r="D314" s="539" t="s">
        <v>132</v>
      </c>
      <c r="E314" s="539" t="s">
        <v>12</v>
      </c>
      <c r="F314" s="539" t="s">
        <v>128</v>
      </c>
      <c r="G314" s="539" t="s">
        <v>1237</v>
      </c>
      <c r="H314" s="539" t="s">
        <v>1238</v>
      </c>
      <c r="I314" s="539" t="s">
        <v>171</v>
      </c>
      <c r="J314" s="176">
        <v>41514</v>
      </c>
      <c r="K314" s="176">
        <v>41766</v>
      </c>
      <c r="L314" s="177" t="s">
        <v>1239</v>
      </c>
      <c r="M314" s="177" t="s">
        <v>1240</v>
      </c>
      <c r="N314" s="16">
        <v>14180.497069999999</v>
      </c>
      <c r="O314" s="16">
        <v>14206.874390000001</v>
      </c>
      <c r="P314" s="176">
        <v>41774</v>
      </c>
      <c r="Q314" s="176" t="s">
        <v>171</v>
      </c>
      <c r="R314" s="176">
        <v>42404</v>
      </c>
      <c r="S314" s="176">
        <v>42479</v>
      </c>
      <c r="T314" s="178">
        <v>0.10882407752500001</v>
      </c>
      <c r="U314" s="16">
        <v>3850</v>
      </c>
      <c r="V314" s="179" t="s">
        <v>1241</v>
      </c>
      <c r="W314" s="180" t="s">
        <v>171</v>
      </c>
    </row>
    <row r="315" spans="1:23" s="167" customFormat="1" ht="17" hidden="1" thickTop="1" thickBot="1" x14ac:dyDescent="0.25">
      <c r="A315" s="161">
        <v>41973</v>
      </c>
      <c r="B315" s="535" t="s">
        <v>146</v>
      </c>
      <c r="C315" s="537" t="s">
        <v>67</v>
      </c>
      <c r="D315" s="537" t="s">
        <v>132</v>
      </c>
      <c r="E315" s="537" t="s">
        <v>12</v>
      </c>
      <c r="F315" s="537" t="s">
        <v>128</v>
      </c>
      <c r="G315" s="537" t="s">
        <v>1237</v>
      </c>
      <c r="H315" s="537" t="s">
        <v>1238</v>
      </c>
      <c r="I315" s="537" t="s">
        <v>171</v>
      </c>
      <c r="J315" s="163">
        <v>41514</v>
      </c>
      <c r="K315" s="163">
        <v>41743</v>
      </c>
      <c r="L315" s="162" t="s">
        <v>1242</v>
      </c>
      <c r="M315" s="174"/>
      <c r="N315" s="15">
        <v>16180.297</v>
      </c>
      <c r="O315" s="15">
        <v>16131.008</v>
      </c>
      <c r="P315" s="163">
        <v>41752</v>
      </c>
      <c r="Q315" s="163" t="s">
        <v>171</v>
      </c>
      <c r="R315" s="163">
        <v>42292</v>
      </c>
      <c r="S315" s="163">
        <v>42354</v>
      </c>
      <c r="T315" s="164">
        <v>0.39367682416400002</v>
      </c>
      <c r="U315" s="15"/>
      <c r="V315" s="174"/>
      <c r="W315" s="166" t="s">
        <v>171</v>
      </c>
    </row>
    <row r="316" spans="1:23" s="167" customFormat="1" ht="17" hidden="1" thickTop="1" thickBot="1" x14ac:dyDescent="0.25">
      <c r="A316" s="175">
        <v>41973</v>
      </c>
      <c r="B316" s="538" t="s">
        <v>146</v>
      </c>
      <c r="C316" s="539" t="s">
        <v>67</v>
      </c>
      <c r="D316" s="539" t="s">
        <v>132</v>
      </c>
      <c r="E316" s="539" t="s">
        <v>12</v>
      </c>
      <c r="F316" s="539" t="s">
        <v>128</v>
      </c>
      <c r="G316" s="539" t="s">
        <v>1243</v>
      </c>
      <c r="H316" s="539" t="s">
        <v>1244</v>
      </c>
      <c r="I316" s="539" t="s">
        <v>171</v>
      </c>
      <c r="J316" s="176">
        <v>41516</v>
      </c>
      <c r="K316" s="176">
        <v>41808</v>
      </c>
      <c r="L316" s="177" t="s">
        <v>1226</v>
      </c>
      <c r="M316" s="177" t="s">
        <v>1245</v>
      </c>
      <c r="N316" s="16">
        <v>25546.7</v>
      </c>
      <c r="O316" s="16">
        <v>25546.7</v>
      </c>
      <c r="P316" s="176">
        <v>41820</v>
      </c>
      <c r="Q316" s="176" t="s">
        <v>171</v>
      </c>
      <c r="R316" s="176">
        <v>42450</v>
      </c>
      <c r="S316" s="176">
        <v>42615</v>
      </c>
      <c r="T316" s="178">
        <v>6.0156810860099996E-2</v>
      </c>
      <c r="U316" s="16" t="s">
        <v>171</v>
      </c>
      <c r="V316" s="179" t="s">
        <v>171</v>
      </c>
      <c r="W316" s="180" t="s">
        <v>171</v>
      </c>
    </row>
    <row r="317" spans="1:23" s="167" customFormat="1" ht="17" hidden="1" thickTop="1" thickBot="1" x14ac:dyDescent="0.25">
      <c r="A317" s="161">
        <v>41973</v>
      </c>
      <c r="B317" s="535" t="s">
        <v>146</v>
      </c>
      <c r="C317" s="537" t="s">
        <v>67</v>
      </c>
      <c r="D317" s="537" t="s">
        <v>132</v>
      </c>
      <c r="E317" s="537" t="s">
        <v>12</v>
      </c>
      <c r="F317" s="537" t="s">
        <v>128</v>
      </c>
      <c r="G317" s="537" t="s">
        <v>1243</v>
      </c>
      <c r="H317" s="537" t="s">
        <v>1244</v>
      </c>
      <c r="I317" s="537" t="s">
        <v>171</v>
      </c>
      <c r="J317" s="163">
        <v>41516</v>
      </c>
      <c r="K317" s="163">
        <v>41739</v>
      </c>
      <c r="L317" s="162" t="s">
        <v>1246</v>
      </c>
      <c r="M317" s="174"/>
      <c r="N317" s="15">
        <v>9525</v>
      </c>
      <c r="O317" s="15">
        <v>9486.9030000000002</v>
      </c>
      <c r="P317" s="163">
        <v>41754</v>
      </c>
      <c r="Q317" s="163" t="s">
        <v>171</v>
      </c>
      <c r="R317" s="163">
        <v>42293</v>
      </c>
      <c r="S317" s="163">
        <v>42356</v>
      </c>
      <c r="T317" s="164">
        <v>0.38405916029700005</v>
      </c>
      <c r="U317" s="15"/>
      <c r="V317" s="174"/>
      <c r="W317" s="166" t="s">
        <v>171</v>
      </c>
    </row>
    <row r="318" spans="1:23" s="167" customFormat="1" ht="17" hidden="1" thickTop="1" thickBot="1" x14ac:dyDescent="0.25">
      <c r="A318" s="161">
        <v>41973</v>
      </c>
      <c r="B318" s="363" t="s">
        <v>146</v>
      </c>
      <c r="C318" s="162" t="s">
        <v>67</v>
      </c>
      <c r="D318" s="162" t="s">
        <v>79</v>
      </c>
      <c r="E318" s="162" t="s">
        <v>13</v>
      </c>
      <c r="F318" s="162" t="s">
        <v>128</v>
      </c>
      <c r="G318" s="162" t="s">
        <v>1247</v>
      </c>
      <c r="H318" s="162" t="s">
        <v>1248</v>
      </c>
      <c r="I318" s="162" t="s">
        <v>171</v>
      </c>
      <c r="J318" s="163">
        <v>41673</v>
      </c>
      <c r="K318" s="163">
        <v>41800</v>
      </c>
      <c r="L318" s="162" t="s">
        <v>1249</v>
      </c>
      <c r="M318" s="162" t="s">
        <v>1250</v>
      </c>
      <c r="N318" s="15">
        <v>2983.9830000000002</v>
      </c>
      <c r="O318" s="15">
        <v>2983.9830000000002</v>
      </c>
      <c r="P318" s="163">
        <v>41848</v>
      </c>
      <c r="Q318" s="163" t="s">
        <v>171</v>
      </c>
      <c r="R318" s="163">
        <v>42058</v>
      </c>
      <c r="S318" s="163">
        <v>42058</v>
      </c>
      <c r="T318" s="164">
        <v>0.16787294029499999</v>
      </c>
      <c r="U318" s="15" t="s">
        <v>171</v>
      </c>
      <c r="V318" s="165" t="s">
        <v>171</v>
      </c>
      <c r="W318" s="166" t="s">
        <v>171</v>
      </c>
    </row>
    <row r="319" spans="1:23" s="167" customFormat="1" ht="17" hidden="1" thickTop="1" thickBot="1" x14ac:dyDescent="0.25">
      <c r="A319" s="161">
        <v>41973</v>
      </c>
      <c r="B319" s="363" t="s">
        <v>143</v>
      </c>
      <c r="C319" s="162" t="s">
        <v>67</v>
      </c>
      <c r="D319" s="162" t="s">
        <v>132</v>
      </c>
      <c r="E319" s="162" t="s">
        <v>14</v>
      </c>
      <c r="F319" s="162" t="s">
        <v>128</v>
      </c>
      <c r="G319" s="162" t="s">
        <v>1251</v>
      </c>
      <c r="H319" s="162" t="s">
        <v>1252</v>
      </c>
      <c r="I319" s="162" t="s">
        <v>171</v>
      </c>
      <c r="J319" s="163">
        <v>41141</v>
      </c>
      <c r="K319" s="163">
        <v>41181</v>
      </c>
      <c r="L319" s="162" t="s">
        <v>1253</v>
      </c>
      <c r="M319" s="162" t="s">
        <v>1254</v>
      </c>
      <c r="N319" s="15">
        <v>2996</v>
      </c>
      <c r="O319" s="15">
        <v>3163.422</v>
      </c>
      <c r="P319" s="163">
        <v>41219</v>
      </c>
      <c r="Q319" s="163" t="s">
        <v>171</v>
      </c>
      <c r="R319" s="163">
        <v>41584</v>
      </c>
      <c r="S319" s="163">
        <v>42005</v>
      </c>
      <c r="T319" s="164">
        <v>0.95794838627299994</v>
      </c>
      <c r="U319" s="15" t="s">
        <v>171</v>
      </c>
      <c r="V319" s="165" t="s">
        <v>171</v>
      </c>
      <c r="W319" s="166" t="s">
        <v>171</v>
      </c>
    </row>
    <row r="320" spans="1:23" s="167" customFormat="1" ht="17" hidden="1" thickTop="1" thickBot="1" x14ac:dyDescent="0.25">
      <c r="A320" s="161">
        <v>41973</v>
      </c>
      <c r="B320" s="363" t="s">
        <v>142</v>
      </c>
      <c r="C320" s="162" t="s">
        <v>67</v>
      </c>
      <c r="D320" s="162" t="s">
        <v>132</v>
      </c>
      <c r="E320" s="162" t="s">
        <v>14</v>
      </c>
      <c r="F320" s="162" t="s">
        <v>128</v>
      </c>
      <c r="G320" s="162" t="s">
        <v>1255</v>
      </c>
      <c r="H320" s="162" t="s">
        <v>1252</v>
      </c>
      <c r="I320" s="162" t="s">
        <v>171</v>
      </c>
      <c r="J320" s="163">
        <v>40458</v>
      </c>
      <c r="K320" s="163">
        <v>40681</v>
      </c>
      <c r="L320" s="162" t="s">
        <v>1256</v>
      </c>
      <c r="M320" s="162" t="s">
        <v>1257</v>
      </c>
      <c r="N320" s="15">
        <v>29886</v>
      </c>
      <c r="O320" s="15">
        <v>32382.623</v>
      </c>
      <c r="P320" s="163">
        <v>40701</v>
      </c>
      <c r="Q320" s="163">
        <v>41890</v>
      </c>
      <c r="R320" s="163">
        <v>41418</v>
      </c>
      <c r="S320" s="163">
        <v>42004</v>
      </c>
      <c r="T320" s="164">
        <v>0.9796264805360001</v>
      </c>
      <c r="U320" s="15" t="s">
        <v>171</v>
      </c>
      <c r="V320" s="165" t="s">
        <v>171</v>
      </c>
      <c r="W320" s="166" t="s">
        <v>171</v>
      </c>
    </row>
    <row r="321" spans="1:23" s="167" customFormat="1" ht="17" hidden="1" thickTop="1" thickBot="1" x14ac:dyDescent="0.25">
      <c r="A321" s="161">
        <v>41973</v>
      </c>
      <c r="B321" s="363" t="s">
        <v>170</v>
      </c>
      <c r="C321" s="162" t="s">
        <v>67</v>
      </c>
      <c r="D321" s="162" t="s">
        <v>132</v>
      </c>
      <c r="E321" s="162" t="s">
        <v>14</v>
      </c>
      <c r="F321" s="162" t="s">
        <v>128</v>
      </c>
      <c r="G321" s="162" t="s">
        <v>1258</v>
      </c>
      <c r="H321" s="162" t="s">
        <v>1259</v>
      </c>
      <c r="I321" s="162" t="s">
        <v>171</v>
      </c>
      <c r="J321" s="163">
        <v>39786</v>
      </c>
      <c r="K321" s="163">
        <v>39946</v>
      </c>
      <c r="L321" s="162" t="s">
        <v>1260</v>
      </c>
      <c r="M321" s="162" t="s">
        <v>1261</v>
      </c>
      <c r="N321" s="15">
        <v>4795</v>
      </c>
      <c r="O321" s="15">
        <v>6424.5691500000003</v>
      </c>
      <c r="P321" s="163">
        <v>39981</v>
      </c>
      <c r="Q321" s="163">
        <v>40748</v>
      </c>
      <c r="R321" s="163">
        <v>40521</v>
      </c>
      <c r="S321" s="163">
        <v>41943</v>
      </c>
      <c r="T321" s="164">
        <v>0.99971902396000001</v>
      </c>
      <c r="U321" s="15" t="s">
        <v>171</v>
      </c>
      <c r="V321" s="165" t="s">
        <v>171</v>
      </c>
      <c r="W321" s="166" t="s">
        <v>171</v>
      </c>
    </row>
    <row r="322" spans="1:23" s="167" customFormat="1" ht="17" hidden="1" thickTop="1" thickBot="1" x14ac:dyDescent="0.25">
      <c r="A322" s="161">
        <v>41973</v>
      </c>
      <c r="B322" s="363" t="s">
        <v>143</v>
      </c>
      <c r="C322" s="162" t="s">
        <v>67</v>
      </c>
      <c r="D322" s="162" t="s">
        <v>132</v>
      </c>
      <c r="E322" s="162" t="s">
        <v>14</v>
      </c>
      <c r="F322" s="162" t="s">
        <v>128</v>
      </c>
      <c r="G322" s="162" t="s">
        <v>1262</v>
      </c>
      <c r="H322" s="162" t="s">
        <v>1259</v>
      </c>
      <c r="I322" s="162" t="s">
        <v>171</v>
      </c>
      <c r="J322" s="163">
        <v>41050</v>
      </c>
      <c r="K322" s="163">
        <v>41164</v>
      </c>
      <c r="L322" s="162" t="s">
        <v>1263</v>
      </c>
      <c r="M322" s="162" t="s">
        <v>1264</v>
      </c>
      <c r="N322" s="15">
        <v>100112.66</v>
      </c>
      <c r="O322" s="15">
        <v>99541.017999999996</v>
      </c>
      <c r="P322" s="163">
        <v>41201</v>
      </c>
      <c r="Q322" s="163" t="s">
        <v>171</v>
      </c>
      <c r="R322" s="163">
        <v>42296</v>
      </c>
      <c r="S322" s="163">
        <v>42374</v>
      </c>
      <c r="T322" s="164">
        <v>0.594388817683</v>
      </c>
      <c r="U322" s="15" t="s">
        <v>171</v>
      </c>
      <c r="V322" s="165" t="s">
        <v>171</v>
      </c>
      <c r="W322" s="166" t="s">
        <v>171</v>
      </c>
    </row>
    <row r="323" spans="1:23" s="167" customFormat="1" ht="17" hidden="1" thickTop="1" thickBot="1" x14ac:dyDescent="0.25">
      <c r="A323" s="161">
        <v>41973</v>
      </c>
      <c r="B323" s="363" t="s">
        <v>142</v>
      </c>
      <c r="C323" s="162" t="s">
        <v>67</v>
      </c>
      <c r="D323" s="162" t="s">
        <v>132</v>
      </c>
      <c r="E323" s="162" t="s">
        <v>14</v>
      </c>
      <c r="F323" s="162" t="s">
        <v>128</v>
      </c>
      <c r="G323" s="162" t="s">
        <v>1265</v>
      </c>
      <c r="H323" s="162" t="s">
        <v>1184</v>
      </c>
      <c r="I323" s="162" t="s">
        <v>171</v>
      </c>
      <c r="J323" s="163">
        <v>40550</v>
      </c>
      <c r="K323" s="163">
        <v>41885</v>
      </c>
      <c r="L323" s="162" t="s">
        <v>1266</v>
      </c>
      <c r="M323" s="162" t="s">
        <v>1267</v>
      </c>
      <c r="N323" s="15">
        <v>38914.5</v>
      </c>
      <c r="O323" s="15">
        <v>38914.5</v>
      </c>
      <c r="P323" s="163">
        <v>41901</v>
      </c>
      <c r="Q323" s="163" t="s">
        <v>171</v>
      </c>
      <c r="R323" s="163">
        <v>42551</v>
      </c>
      <c r="S323" s="163">
        <v>42551</v>
      </c>
      <c r="T323" s="164">
        <v>8.1500212003200005E-3</v>
      </c>
      <c r="U323" s="15">
        <v>12900</v>
      </c>
      <c r="V323" s="165" t="s">
        <v>1268</v>
      </c>
      <c r="W323" s="166" t="s">
        <v>171</v>
      </c>
    </row>
    <row r="324" spans="1:23" s="167" customFormat="1" ht="17" hidden="1" thickTop="1" thickBot="1" x14ac:dyDescent="0.25">
      <c r="A324" s="161">
        <v>41973</v>
      </c>
      <c r="B324" s="363" t="s">
        <v>148</v>
      </c>
      <c r="C324" s="162" t="s">
        <v>68</v>
      </c>
      <c r="D324" s="162" t="s">
        <v>132</v>
      </c>
      <c r="E324" s="162" t="s">
        <v>14</v>
      </c>
      <c r="F324" s="162" t="s">
        <v>128</v>
      </c>
      <c r="G324" s="162" t="s">
        <v>1269</v>
      </c>
      <c r="H324" s="162" t="s">
        <v>1270</v>
      </c>
      <c r="I324" s="162" t="s">
        <v>171</v>
      </c>
      <c r="J324" s="163">
        <v>41177</v>
      </c>
      <c r="K324" s="163">
        <v>41676</v>
      </c>
      <c r="L324" s="162" t="s">
        <v>1271</v>
      </c>
      <c r="M324" s="162" t="s">
        <v>1272</v>
      </c>
      <c r="N324" s="15">
        <v>56000.639999999999</v>
      </c>
      <c r="O324" s="15">
        <v>61736.639999999999</v>
      </c>
      <c r="P324" s="163">
        <v>41717</v>
      </c>
      <c r="Q324" s="163" t="s">
        <v>171</v>
      </c>
      <c r="R324" s="163">
        <v>42507</v>
      </c>
      <c r="S324" s="163">
        <v>42507</v>
      </c>
      <c r="T324" s="164">
        <v>7.0709047334000005E-2</v>
      </c>
      <c r="U324" s="15" t="s">
        <v>171</v>
      </c>
      <c r="V324" s="165" t="s">
        <v>171</v>
      </c>
      <c r="W324" s="166" t="s">
        <v>171</v>
      </c>
    </row>
    <row r="325" spans="1:23" s="167" customFormat="1" ht="17" hidden="1" thickTop="1" thickBot="1" x14ac:dyDescent="0.25">
      <c r="A325" s="161">
        <v>41973</v>
      </c>
      <c r="B325" s="363" t="s">
        <v>148</v>
      </c>
      <c r="C325" s="162" t="s">
        <v>68</v>
      </c>
      <c r="D325" s="162" t="s">
        <v>132</v>
      </c>
      <c r="E325" s="162" t="s">
        <v>14</v>
      </c>
      <c r="F325" s="162" t="s">
        <v>128</v>
      </c>
      <c r="G325" s="162" t="s">
        <v>1273</v>
      </c>
      <c r="H325" s="162" t="s">
        <v>1274</v>
      </c>
      <c r="I325" s="162" t="s">
        <v>171</v>
      </c>
      <c r="J325" s="163">
        <v>41361</v>
      </c>
      <c r="K325" s="163">
        <v>41513</v>
      </c>
      <c r="L325" s="162" t="s">
        <v>1275</v>
      </c>
      <c r="M325" s="162" t="s">
        <v>1276</v>
      </c>
      <c r="N325" s="15">
        <v>4384.2839999999997</v>
      </c>
      <c r="O325" s="15">
        <v>4381.9449999999997</v>
      </c>
      <c r="P325" s="163">
        <v>41596</v>
      </c>
      <c r="Q325" s="163" t="s">
        <v>171</v>
      </c>
      <c r="R325" s="163">
        <v>41946</v>
      </c>
      <c r="S325" s="163">
        <v>42009</v>
      </c>
      <c r="T325" s="164">
        <v>0.63143740964299999</v>
      </c>
      <c r="U325" s="15" t="s">
        <v>171</v>
      </c>
      <c r="V325" s="165" t="s">
        <v>171</v>
      </c>
      <c r="W325" s="166" t="s">
        <v>171</v>
      </c>
    </row>
    <row r="326" spans="1:23" s="167" customFormat="1" ht="17" hidden="1" thickTop="1" thickBot="1" x14ac:dyDescent="0.25">
      <c r="A326" s="161">
        <v>41973</v>
      </c>
      <c r="B326" s="363" t="s">
        <v>146</v>
      </c>
      <c r="C326" s="162" t="s">
        <v>68</v>
      </c>
      <c r="D326" s="162" t="s">
        <v>132</v>
      </c>
      <c r="E326" s="162" t="s">
        <v>14</v>
      </c>
      <c r="F326" s="162" t="s">
        <v>128</v>
      </c>
      <c r="G326" s="162" t="s">
        <v>1277</v>
      </c>
      <c r="H326" s="162" t="s">
        <v>1278</v>
      </c>
      <c r="I326" s="162" t="s">
        <v>171</v>
      </c>
      <c r="J326" s="163">
        <v>41864</v>
      </c>
      <c r="K326" s="163">
        <v>41912</v>
      </c>
      <c r="L326" s="162" t="s">
        <v>1279</v>
      </c>
      <c r="M326" s="162" t="s">
        <v>1280</v>
      </c>
      <c r="N326" s="15">
        <v>16186.704170000001</v>
      </c>
      <c r="O326" s="15">
        <v>16186.704170000001</v>
      </c>
      <c r="P326" s="163">
        <v>41932</v>
      </c>
      <c r="Q326" s="163" t="s">
        <v>171</v>
      </c>
      <c r="R326" s="163">
        <v>42512</v>
      </c>
      <c r="S326" s="163">
        <v>42512</v>
      </c>
      <c r="T326" s="164">
        <v>0</v>
      </c>
      <c r="U326" s="15" t="s">
        <v>171</v>
      </c>
      <c r="V326" s="165" t="s">
        <v>171</v>
      </c>
      <c r="W326" s="166" t="s">
        <v>171</v>
      </c>
    </row>
    <row r="327" spans="1:23" s="167" customFormat="1" ht="17" hidden="1" thickTop="1" thickBot="1" x14ac:dyDescent="0.25">
      <c r="A327" s="161">
        <v>41973</v>
      </c>
      <c r="B327" s="363" t="s">
        <v>142</v>
      </c>
      <c r="C327" s="162" t="s">
        <v>68</v>
      </c>
      <c r="D327" s="162" t="s">
        <v>79</v>
      </c>
      <c r="E327" s="162" t="s">
        <v>14</v>
      </c>
      <c r="F327" s="162" t="s">
        <v>128</v>
      </c>
      <c r="G327" s="162" t="s">
        <v>1281</v>
      </c>
      <c r="H327" s="162" t="s">
        <v>1282</v>
      </c>
      <c r="I327" s="162" t="s">
        <v>171</v>
      </c>
      <c r="J327" s="163">
        <v>40774</v>
      </c>
      <c r="K327" s="163">
        <v>41103</v>
      </c>
      <c r="L327" s="162" t="s">
        <v>1283</v>
      </c>
      <c r="M327" s="162" t="s">
        <v>1284</v>
      </c>
      <c r="N327" s="15">
        <v>1612.0609999999999</v>
      </c>
      <c r="O327" s="15">
        <v>1612.7729999999999</v>
      </c>
      <c r="P327" s="163">
        <v>41163</v>
      </c>
      <c r="Q327" s="163" t="s">
        <v>171</v>
      </c>
      <c r="R327" s="163">
        <v>41493</v>
      </c>
      <c r="S327" s="163">
        <v>41988</v>
      </c>
      <c r="T327" s="164">
        <v>0.944313923906</v>
      </c>
      <c r="U327" s="15" t="s">
        <v>171</v>
      </c>
      <c r="V327" s="165" t="s">
        <v>171</v>
      </c>
      <c r="W327" s="166" t="s">
        <v>171</v>
      </c>
    </row>
    <row r="328" spans="1:23" s="167" customFormat="1" ht="17" hidden="1" thickTop="1" thickBot="1" x14ac:dyDescent="0.25">
      <c r="A328" s="161">
        <v>41973</v>
      </c>
      <c r="B328" s="363" t="s">
        <v>148</v>
      </c>
      <c r="C328" s="162" t="s">
        <v>67</v>
      </c>
      <c r="D328" s="162" t="s">
        <v>132</v>
      </c>
      <c r="E328" s="162" t="s">
        <v>14</v>
      </c>
      <c r="F328" s="162" t="s">
        <v>128</v>
      </c>
      <c r="G328" s="162" t="s">
        <v>1285</v>
      </c>
      <c r="H328" s="162" t="s">
        <v>1286</v>
      </c>
      <c r="I328" s="162" t="s">
        <v>171</v>
      </c>
      <c r="J328" s="163">
        <v>41662</v>
      </c>
      <c r="K328" s="163">
        <v>41886</v>
      </c>
      <c r="L328" s="162" t="s">
        <v>1287</v>
      </c>
      <c r="M328" s="162" t="s">
        <v>1288</v>
      </c>
      <c r="N328" s="15">
        <v>3072</v>
      </c>
      <c r="O328" s="15">
        <v>3072</v>
      </c>
      <c r="P328" s="163">
        <v>41898</v>
      </c>
      <c r="Q328" s="163" t="s">
        <v>171</v>
      </c>
      <c r="R328" s="163">
        <v>42368</v>
      </c>
      <c r="S328" s="163">
        <v>42368</v>
      </c>
      <c r="T328" s="164">
        <v>0</v>
      </c>
      <c r="U328" s="15" t="s">
        <v>171</v>
      </c>
      <c r="V328" s="165" t="s">
        <v>171</v>
      </c>
      <c r="W328" s="166" t="s">
        <v>171</v>
      </c>
    </row>
    <row r="329" spans="1:23" s="167" customFormat="1" ht="17" hidden="1" thickTop="1" thickBot="1" x14ac:dyDescent="0.25">
      <c r="A329" s="161">
        <v>41973</v>
      </c>
      <c r="B329" s="363" t="s">
        <v>148</v>
      </c>
      <c r="C329" s="162" t="s">
        <v>67</v>
      </c>
      <c r="D329" s="162" t="s">
        <v>132</v>
      </c>
      <c r="E329" s="162" t="s">
        <v>14</v>
      </c>
      <c r="F329" s="162" t="s">
        <v>128</v>
      </c>
      <c r="G329" s="162" t="s">
        <v>1289</v>
      </c>
      <c r="H329" s="162" t="s">
        <v>1290</v>
      </c>
      <c r="I329" s="162" t="s">
        <v>171</v>
      </c>
      <c r="J329" s="163">
        <v>41774</v>
      </c>
      <c r="K329" s="163">
        <v>41900</v>
      </c>
      <c r="L329" s="162" t="s">
        <v>1291</v>
      </c>
      <c r="M329" s="162" t="s">
        <v>1292</v>
      </c>
      <c r="N329" s="15">
        <v>3211.6055500000002</v>
      </c>
      <c r="O329" s="15">
        <v>3211.6055500000002</v>
      </c>
      <c r="P329" s="163">
        <v>41920</v>
      </c>
      <c r="Q329" s="163" t="s">
        <v>171</v>
      </c>
      <c r="R329" s="163">
        <v>42320</v>
      </c>
      <c r="S329" s="163">
        <v>42320</v>
      </c>
      <c r="T329" s="164">
        <v>0</v>
      </c>
      <c r="U329" s="15" t="s">
        <v>171</v>
      </c>
      <c r="V329" s="165" t="s">
        <v>171</v>
      </c>
      <c r="W329" s="166" t="s">
        <v>171</v>
      </c>
    </row>
    <row r="330" spans="1:23" s="167" customFormat="1" ht="17" hidden="1" thickTop="1" thickBot="1" x14ac:dyDescent="0.25">
      <c r="A330" s="161">
        <v>41973</v>
      </c>
      <c r="B330" s="363" t="s">
        <v>148</v>
      </c>
      <c r="C330" s="162" t="s">
        <v>67</v>
      </c>
      <c r="D330" s="162" t="s">
        <v>79</v>
      </c>
      <c r="E330" s="162" t="s">
        <v>14</v>
      </c>
      <c r="F330" s="162" t="s">
        <v>128</v>
      </c>
      <c r="G330" s="162" t="s">
        <v>1293</v>
      </c>
      <c r="H330" s="162" t="s">
        <v>1294</v>
      </c>
      <c r="I330" s="162" t="s">
        <v>171</v>
      </c>
      <c r="J330" s="163">
        <v>41626</v>
      </c>
      <c r="K330" s="163">
        <v>41745</v>
      </c>
      <c r="L330" s="162" t="s">
        <v>1295</v>
      </c>
      <c r="M330" s="162" t="s">
        <v>1296</v>
      </c>
      <c r="N330" s="15">
        <v>1783.729</v>
      </c>
      <c r="O330" s="15">
        <v>1783.729</v>
      </c>
      <c r="P330" s="163">
        <v>41767</v>
      </c>
      <c r="Q330" s="163" t="s">
        <v>171</v>
      </c>
      <c r="R330" s="163">
        <v>42132</v>
      </c>
      <c r="S330" s="163">
        <v>42132</v>
      </c>
      <c r="T330" s="164">
        <v>0.60122473761399997</v>
      </c>
      <c r="U330" s="15" t="s">
        <v>171</v>
      </c>
      <c r="V330" s="165" t="s">
        <v>171</v>
      </c>
      <c r="W330" s="166" t="s">
        <v>171</v>
      </c>
    </row>
    <row r="331" spans="1:23" s="167" customFormat="1" ht="17" hidden="1" thickTop="1" thickBot="1" x14ac:dyDescent="0.25">
      <c r="A331" s="161">
        <v>41973</v>
      </c>
      <c r="B331" s="363" t="s">
        <v>142</v>
      </c>
      <c r="C331" s="162" t="s">
        <v>67</v>
      </c>
      <c r="D331" s="162" t="s">
        <v>132</v>
      </c>
      <c r="E331" s="162" t="s">
        <v>15</v>
      </c>
      <c r="F331" s="162" t="s">
        <v>128</v>
      </c>
      <c r="G331" s="162" t="s">
        <v>1297</v>
      </c>
      <c r="H331" s="162" t="s">
        <v>1225</v>
      </c>
      <c r="I331" s="162" t="s">
        <v>171</v>
      </c>
      <c r="J331" s="163">
        <v>40739</v>
      </c>
      <c r="K331" s="163">
        <v>40800</v>
      </c>
      <c r="L331" s="162" t="s">
        <v>1298</v>
      </c>
      <c r="M331" s="162" t="s">
        <v>1299</v>
      </c>
      <c r="N331" s="15">
        <v>27829.194</v>
      </c>
      <c r="O331" s="15">
        <v>34671.39935</v>
      </c>
      <c r="P331" s="163">
        <v>40851</v>
      </c>
      <c r="Q331" s="163">
        <v>41884</v>
      </c>
      <c r="R331" s="163">
        <v>41391</v>
      </c>
      <c r="S331" s="163">
        <v>41943</v>
      </c>
      <c r="T331" s="164">
        <v>0.99</v>
      </c>
      <c r="U331" s="15" t="s">
        <v>171</v>
      </c>
      <c r="V331" s="165" t="s">
        <v>171</v>
      </c>
      <c r="W331" s="166" t="s">
        <v>171</v>
      </c>
    </row>
    <row r="332" spans="1:23" s="167" customFormat="1" ht="17" hidden="1" thickTop="1" thickBot="1" x14ac:dyDescent="0.25">
      <c r="A332" s="161">
        <v>41973</v>
      </c>
      <c r="B332" s="363" t="s">
        <v>148</v>
      </c>
      <c r="C332" s="162" t="s">
        <v>67</v>
      </c>
      <c r="D332" s="162" t="s">
        <v>132</v>
      </c>
      <c r="E332" s="162" t="s">
        <v>15</v>
      </c>
      <c r="F332" s="162" t="s">
        <v>128</v>
      </c>
      <c r="G332" s="162" t="s">
        <v>1300</v>
      </c>
      <c r="H332" s="162" t="s">
        <v>1301</v>
      </c>
      <c r="I332" s="162" t="s">
        <v>171</v>
      </c>
      <c r="J332" s="163">
        <v>41425</v>
      </c>
      <c r="K332" s="163">
        <v>41509</v>
      </c>
      <c r="L332" s="162" t="s">
        <v>1302</v>
      </c>
      <c r="M332" s="162" t="s">
        <v>1303</v>
      </c>
      <c r="N332" s="15">
        <v>14080</v>
      </c>
      <c r="O332" s="15">
        <v>15393.602999999999</v>
      </c>
      <c r="P332" s="163">
        <v>41535</v>
      </c>
      <c r="Q332" s="163" t="s">
        <v>171</v>
      </c>
      <c r="R332" s="163">
        <v>42075</v>
      </c>
      <c r="S332" s="163">
        <v>42125</v>
      </c>
      <c r="T332" s="164">
        <v>0.57293506919699999</v>
      </c>
      <c r="U332" s="15" t="s">
        <v>171</v>
      </c>
      <c r="V332" s="165" t="s">
        <v>171</v>
      </c>
      <c r="W332" s="166" t="s">
        <v>171</v>
      </c>
    </row>
    <row r="333" spans="1:23" s="167" customFormat="1" ht="17" hidden="1" thickTop="1" thickBot="1" x14ac:dyDescent="0.25">
      <c r="A333" s="161">
        <v>41973</v>
      </c>
      <c r="B333" s="363" t="s">
        <v>143</v>
      </c>
      <c r="C333" s="162" t="s">
        <v>68</v>
      </c>
      <c r="D333" s="162" t="s">
        <v>132</v>
      </c>
      <c r="E333" s="162" t="s">
        <v>15</v>
      </c>
      <c r="F333" s="162" t="s">
        <v>128</v>
      </c>
      <c r="G333" s="162" t="s">
        <v>1304</v>
      </c>
      <c r="H333" s="162" t="s">
        <v>1305</v>
      </c>
      <c r="I333" s="162" t="s">
        <v>171</v>
      </c>
      <c r="J333" s="163">
        <v>40876</v>
      </c>
      <c r="K333" s="163">
        <v>41015</v>
      </c>
      <c r="L333" s="162" t="s">
        <v>1306</v>
      </c>
      <c r="M333" s="162" t="s">
        <v>1307</v>
      </c>
      <c r="N333" s="15">
        <v>10450.922</v>
      </c>
      <c r="O333" s="15">
        <v>10580.378000000001</v>
      </c>
      <c r="P333" s="163">
        <v>41040</v>
      </c>
      <c r="Q333" s="163" t="s">
        <v>171</v>
      </c>
      <c r="R333" s="163">
        <v>41565</v>
      </c>
      <c r="S333" s="163">
        <v>42064</v>
      </c>
      <c r="T333" s="164">
        <v>0.82641177848300007</v>
      </c>
      <c r="U333" s="15" t="s">
        <v>171</v>
      </c>
      <c r="V333" s="165" t="s">
        <v>171</v>
      </c>
      <c r="W333" s="166" t="s">
        <v>171</v>
      </c>
    </row>
    <row r="334" spans="1:23" s="167" customFormat="1" ht="17" hidden="1" thickTop="1" thickBot="1" x14ac:dyDescent="0.25">
      <c r="A334" s="161">
        <v>41973</v>
      </c>
      <c r="B334" s="363" t="s">
        <v>146</v>
      </c>
      <c r="C334" s="162" t="s">
        <v>67</v>
      </c>
      <c r="D334" s="162" t="s">
        <v>132</v>
      </c>
      <c r="E334" s="162" t="s">
        <v>15</v>
      </c>
      <c r="F334" s="162" t="s">
        <v>128</v>
      </c>
      <c r="G334" s="162" t="s">
        <v>1308</v>
      </c>
      <c r="H334" s="162" t="s">
        <v>1309</v>
      </c>
      <c r="I334" s="162" t="s">
        <v>171</v>
      </c>
      <c r="J334" s="163">
        <v>41726</v>
      </c>
      <c r="K334" s="163">
        <v>41844</v>
      </c>
      <c r="L334" s="162" t="s">
        <v>1310</v>
      </c>
      <c r="M334" s="162" t="s">
        <v>1311</v>
      </c>
      <c r="N334" s="15">
        <v>11542.275</v>
      </c>
      <c r="O334" s="15">
        <v>11881.525</v>
      </c>
      <c r="P334" s="163">
        <v>41878</v>
      </c>
      <c r="Q334" s="163" t="s">
        <v>171</v>
      </c>
      <c r="R334" s="163">
        <v>42418</v>
      </c>
      <c r="S334" s="163">
        <v>42418</v>
      </c>
      <c r="T334" s="164">
        <v>1.8309939170300001E-2</v>
      </c>
      <c r="U334" s="15" t="s">
        <v>171</v>
      </c>
      <c r="V334" s="165" t="s">
        <v>171</v>
      </c>
      <c r="W334" s="166" t="s">
        <v>171</v>
      </c>
    </row>
    <row r="335" spans="1:23" s="167" customFormat="1" ht="17" hidden="1" thickTop="1" thickBot="1" x14ac:dyDescent="0.25">
      <c r="A335" s="175">
        <v>41973</v>
      </c>
      <c r="B335" s="538" t="s">
        <v>146</v>
      </c>
      <c r="C335" s="539" t="s">
        <v>67</v>
      </c>
      <c r="D335" s="539" t="s">
        <v>132</v>
      </c>
      <c r="E335" s="539" t="s">
        <v>15</v>
      </c>
      <c r="F335" s="539" t="s">
        <v>128</v>
      </c>
      <c r="G335" s="539" t="s">
        <v>1312</v>
      </c>
      <c r="H335" s="539" t="s">
        <v>155</v>
      </c>
      <c r="I335" s="539" t="s">
        <v>171</v>
      </c>
      <c r="J335" s="176">
        <v>41698</v>
      </c>
      <c r="K335" s="176">
        <v>41835</v>
      </c>
      <c r="L335" s="177" t="s">
        <v>1313</v>
      </c>
      <c r="M335" s="177" t="s">
        <v>1314</v>
      </c>
      <c r="N335" s="16">
        <v>17165.000599999999</v>
      </c>
      <c r="O335" s="16">
        <v>17165.000599999999</v>
      </c>
      <c r="P335" s="176">
        <v>41872</v>
      </c>
      <c r="Q335" s="176" t="s">
        <v>171</v>
      </c>
      <c r="R335" s="176">
        <v>42412</v>
      </c>
      <c r="S335" s="176">
        <v>42412</v>
      </c>
      <c r="T335" s="178">
        <v>6.0489948366200001E-3</v>
      </c>
      <c r="U335" s="16" t="s">
        <v>171</v>
      </c>
      <c r="V335" s="179" t="s">
        <v>171</v>
      </c>
      <c r="W335" s="180" t="s">
        <v>171</v>
      </c>
    </row>
    <row r="336" spans="1:23" s="167" customFormat="1" ht="17" hidden="1" thickTop="1" thickBot="1" x14ac:dyDescent="0.25">
      <c r="A336" s="161">
        <v>41973</v>
      </c>
      <c r="B336" s="535" t="s">
        <v>146</v>
      </c>
      <c r="C336" s="537" t="s">
        <v>67</v>
      </c>
      <c r="D336" s="537" t="s">
        <v>132</v>
      </c>
      <c r="E336" s="537" t="s">
        <v>15</v>
      </c>
      <c r="F336" s="537" t="s">
        <v>128</v>
      </c>
      <c r="G336" s="537" t="s">
        <v>1312</v>
      </c>
      <c r="H336" s="537" t="s">
        <v>155</v>
      </c>
      <c r="I336" s="537" t="s">
        <v>171</v>
      </c>
      <c r="J336" s="163">
        <v>41699</v>
      </c>
      <c r="K336" s="163">
        <v>41879</v>
      </c>
      <c r="L336" s="162" t="s">
        <v>1315</v>
      </c>
      <c r="M336" s="174"/>
      <c r="N336" s="15">
        <v>13195.378000000001</v>
      </c>
      <c r="O336" s="15">
        <v>13195.378000000001</v>
      </c>
      <c r="P336" s="163">
        <v>41920</v>
      </c>
      <c r="Q336" s="163" t="s">
        <v>171</v>
      </c>
      <c r="R336" s="163">
        <v>42460</v>
      </c>
      <c r="S336" s="163">
        <v>42460</v>
      </c>
      <c r="T336" s="164">
        <v>1.0999988026100001E-2</v>
      </c>
      <c r="U336" s="15"/>
      <c r="V336" s="174"/>
      <c r="W336" s="166" t="s">
        <v>171</v>
      </c>
    </row>
    <row r="337" spans="1:23" s="167" customFormat="1" ht="17" hidden="1" thickTop="1" thickBot="1" x14ac:dyDescent="0.25">
      <c r="A337" s="175">
        <v>41973</v>
      </c>
      <c r="B337" s="538" t="s">
        <v>146</v>
      </c>
      <c r="C337" s="539" t="s">
        <v>67</v>
      </c>
      <c r="D337" s="539" t="s">
        <v>132</v>
      </c>
      <c r="E337" s="539" t="s">
        <v>15</v>
      </c>
      <c r="F337" s="539" t="s">
        <v>128</v>
      </c>
      <c r="G337" s="539" t="s">
        <v>1316</v>
      </c>
      <c r="H337" s="539" t="s">
        <v>1317</v>
      </c>
      <c r="I337" s="539" t="s">
        <v>171</v>
      </c>
      <c r="J337" s="176">
        <v>41781</v>
      </c>
      <c r="K337" s="176">
        <v>41858</v>
      </c>
      <c r="L337" s="177" t="s">
        <v>1318</v>
      </c>
      <c r="M337" s="177" t="s">
        <v>1319</v>
      </c>
      <c r="N337" s="16">
        <v>56720.966999999997</v>
      </c>
      <c r="O337" s="16">
        <v>56730.945</v>
      </c>
      <c r="P337" s="176">
        <v>41884</v>
      </c>
      <c r="Q337" s="176" t="s">
        <v>171</v>
      </c>
      <c r="R337" s="176">
        <v>42604</v>
      </c>
      <c r="S337" s="176">
        <v>42604</v>
      </c>
      <c r="T337" s="178">
        <v>2.53132042838E-2</v>
      </c>
      <c r="U337" s="16" t="s">
        <v>171</v>
      </c>
      <c r="V337" s="179" t="s">
        <v>171</v>
      </c>
      <c r="W337" s="180" t="s">
        <v>171</v>
      </c>
    </row>
    <row r="338" spans="1:23" s="167" customFormat="1" ht="17" hidden="1" thickTop="1" thickBot="1" x14ac:dyDescent="0.25">
      <c r="A338" s="161">
        <v>41973</v>
      </c>
      <c r="B338" s="535" t="s">
        <v>146</v>
      </c>
      <c r="C338" s="537" t="s">
        <v>67</v>
      </c>
      <c r="D338" s="537" t="s">
        <v>132</v>
      </c>
      <c r="E338" s="537" t="s">
        <v>15</v>
      </c>
      <c r="F338" s="537" t="s">
        <v>128</v>
      </c>
      <c r="G338" s="537" t="s">
        <v>1316</v>
      </c>
      <c r="H338" s="537" t="s">
        <v>1317</v>
      </c>
      <c r="I338" s="537" t="s">
        <v>171</v>
      </c>
      <c r="J338" s="163">
        <v>41782</v>
      </c>
      <c r="K338" s="163">
        <v>41886</v>
      </c>
      <c r="L338" s="162" t="s">
        <v>1320</v>
      </c>
      <c r="M338" s="174"/>
      <c r="N338" s="15">
        <v>3339.1819999999998</v>
      </c>
      <c r="O338" s="15">
        <v>3339.1819999999998</v>
      </c>
      <c r="P338" s="163">
        <v>41932</v>
      </c>
      <c r="Q338" s="163" t="s">
        <v>171</v>
      </c>
      <c r="R338" s="163">
        <v>42297</v>
      </c>
      <c r="S338" s="163">
        <v>42297</v>
      </c>
      <c r="T338" s="164">
        <v>0.23698229087200001</v>
      </c>
      <c r="U338" s="15"/>
      <c r="V338" s="174"/>
      <c r="W338" s="166" t="s">
        <v>171</v>
      </c>
    </row>
    <row r="339" spans="1:23" s="167" customFormat="1" ht="17" hidden="1" thickTop="1" thickBot="1" x14ac:dyDescent="0.25">
      <c r="A339" s="175">
        <v>41973</v>
      </c>
      <c r="B339" s="538" t="s">
        <v>143</v>
      </c>
      <c r="C339" s="539" t="s">
        <v>67</v>
      </c>
      <c r="D339" s="539" t="s">
        <v>132</v>
      </c>
      <c r="E339" s="539" t="s">
        <v>15</v>
      </c>
      <c r="F339" s="539" t="s">
        <v>128</v>
      </c>
      <c r="G339" s="539" t="s">
        <v>1321</v>
      </c>
      <c r="H339" s="539" t="s">
        <v>1317</v>
      </c>
      <c r="I339" s="539" t="s">
        <v>171</v>
      </c>
      <c r="J339" s="176">
        <v>40925</v>
      </c>
      <c r="K339" s="176">
        <v>41130</v>
      </c>
      <c r="L339" s="177" t="s">
        <v>1322</v>
      </c>
      <c r="M339" s="177" t="s">
        <v>1323</v>
      </c>
      <c r="N339" s="16">
        <v>44801</v>
      </c>
      <c r="O339" s="16">
        <v>54672.156000000003</v>
      </c>
      <c r="P339" s="176">
        <v>41144</v>
      </c>
      <c r="Q339" s="176">
        <v>41943</v>
      </c>
      <c r="R339" s="176">
        <v>41684</v>
      </c>
      <c r="S339" s="176">
        <v>41943</v>
      </c>
      <c r="T339" s="178">
        <v>0.95143130993400005</v>
      </c>
      <c r="U339" s="16" t="s">
        <v>171</v>
      </c>
      <c r="V339" s="179" t="s">
        <v>171</v>
      </c>
      <c r="W339" s="180" t="s">
        <v>171</v>
      </c>
    </row>
    <row r="340" spans="1:23" s="167" customFormat="1" ht="17" hidden="1" thickTop="1" thickBot="1" x14ac:dyDescent="0.25">
      <c r="A340" s="161">
        <v>41973</v>
      </c>
      <c r="B340" s="535" t="s">
        <v>143</v>
      </c>
      <c r="C340" s="537" t="s">
        <v>67</v>
      </c>
      <c r="D340" s="537" t="s">
        <v>132</v>
      </c>
      <c r="E340" s="537" t="s">
        <v>15</v>
      </c>
      <c r="F340" s="537" t="s">
        <v>128</v>
      </c>
      <c r="G340" s="537" t="s">
        <v>1321</v>
      </c>
      <c r="H340" s="537" t="s">
        <v>1317</v>
      </c>
      <c r="I340" s="537" t="s">
        <v>171</v>
      </c>
      <c r="J340" s="163">
        <v>40925</v>
      </c>
      <c r="K340" s="163">
        <v>41396</v>
      </c>
      <c r="L340" s="162" t="s">
        <v>1324</v>
      </c>
      <c r="M340" s="174"/>
      <c r="N340" s="15">
        <v>2669.0320000000002</v>
      </c>
      <c r="O340" s="15">
        <v>2920.134</v>
      </c>
      <c r="P340" s="163">
        <v>41425</v>
      </c>
      <c r="Q340" s="163" t="s">
        <v>171</v>
      </c>
      <c r="R340" s="163">
        <v>42043</v>
      </c>
      <c r="S340" s="163">
        <v>42043</v>
      </c>
      <c r="T340" s="164">
        <v>0.85252491837700006</v>
      </c>
      <c r="U340" s="15"/>
      <c r="V340" s="174"/>
      <c r="W340" s="166" t="s">
        <v>171</v>
      </c>
    </row>
    <row r="341" spans="1:23" s="167" customFormat="1" ht="17" hidden="1" thickTop="1" thickBot="1" x14ac:dyDescent="0.25">
      <c r="A341" s="175">
        <v>41973</v>
      </c>
      <c r="B341" s="538" t="s">
        <v>146</v>
      </c>
      <c r="C341" s="539" t="s">
        <v>67</v>
      </c>
      <c r="D341" s="539" t="s">
        <v>132</v>
      </c>
      <c r="E341" s="539" t="s">
        <v>15</v>
      </c>
      <c r="F341" s="539" t="s">
        <v>128</v>
      </c>
      <c r="G341" s="539" t="s">
        <v>1325</v>
      </c>
      <c r="H341" s="539" t="s">
        <v>1317</v>
      </c>
      <c r="I341" s="539" t="s">
        <v>171</v>
      </c>
      <c r="J341" s="176">
        <v>41829</v>
      </c>
      <c r="K341" s="176">
        <v>41894</v>
      </c>
      <c r="L341" s="177" t="s">
        <v>1326</v>
      </c>
      <c r="M341" s="177" t="s">
        <v>1327</v>
      </c>
      <c r="N341" s="16">
        <v>50585</v>
      </c>
      <c r="O341" s="16">
        <v>50585</v>
      </c>
      <c r="P341" s="176">
        <v>41918</v>
      </c>
      <c r="Q341" s="176" t="s">
        <v>171</v>
      </c>
      <c r="R341" s="176">
        <v>42518</v>
      </c>
      <c r="S341" s="176">
        <v>42518</v>
      </c>
      <c r="T341" s="178">
        <v>6.4723930018800004E-3</v>
      </c>
      <c r="U341" s="16" t="s">
        <v>171</v>
      </c>
      <c r="V341" s="179" t="s">
        <v>171</v>
      </c>
      <c r="W341" s="180" t="s">
        <v>171</v>
      </c>
    </row>
    <row r="342" spans="1:23" s="167" customFormat="1" ht="17" hidden="1" thickTop="1" thickBot="1" x14ac:dyDescent="0.25">
      <c r="A342" s="161">
        <v>41973</v>
      </c>
      <c r="B342" s="535" t="s">
        <v>146</v>
      </c>
      <c r="C342" s="537" t="s">
        <v>67</v>
      </c>
      <c r="D342" s="537" t="s">
        <v>132</v>
      </c>
      <c r="E342" s="537" t="s">
        <v>15</v>
      </c>
      <c r="F342" s="537" t="s">
        <v>128</v>
      </c>
      <c r="G342" s="537" t="s">
        <v>1325</v>
      </c>
      <c r="H342" s="537" t="s">
        <v>1317</v>
      </c>
      <c r="I342" s="537" t="s">
        <v>171</v>
      </c>
      <c r="J342" s="163">
        <v>41830</v>
      </c>
      <c r="K342" s="163">
        <v>41809</v>
      </c>
      <c r="L342" s="162" t="s">
        <v>1318</v>
      </c>
      <c r="M342" s="174"/>
      <c r="N342" s="15">
        <v>4214.2640000000001</v>
      </c>
      <c r="O342" s="15">
        <v>4214.2640000000001</v>
      </c>
      <c r="P342" s="163">
        <v>41842</v>
      </c>
      <c r="Q342" s="163" t="s">
        <v>171</v>
      </c>
      <c r="R342" s="163">
        <v>42233</v>
      </c>
      <c r="S342" s="163">
        <v>42233</v>
      </c>
      <c r="T342" s="164">
        <v>6.0562651034700002E-2</v>
      </c>
      <c r="U342" s="15"/>
      <c r="V342" s="174"/>
      <c r="W342" s="166" t="s">
        <v>171</v>
      </c>
    </row>
    <row r="343" spans="1:23" s="167" customFormat="1" ht="17" hidden="1" thickTop="1" thickBot="1" x14ac:dyDescent="0.25">
      <c r="A343" s="161">
        <v>41973</v>
      </c>
      <c r="B343" s="363" t="s">
        <v>146</v>
      </c>
      <c r="C343" s="162" t="s">
        <v>67</v>
      </c>
      <c r="D343" s="162" t="s">
        <v>132</v>
      </c>
      <c r="E343" s="162" t="s">
        <v>15</v>
      </c>
      <c r="F343" s="162" t="s">
        <v>128</v>
      </c>
      <c r="G343" s="162" t="s">
        <v>1328</v>
      </c>
      <c r="H343" s="162" t="s">
        <v>1329</v>
      </c>
      <c r="I343" s="162" t="s">
        <v>171</v>
      </c>
      <c r="J343" s="163">
        <v>41708</v>
      </c>
      <c r="K343" s="163">
        <v>41802</v>
      </c>
      <c r="L343" s="162" t="s">
        <v>1330</v>
      </c>
      <c r="M343" s="162" t="s">
        <v>1331</v>
      </c>
      <c r="N343" s="15">
        <v>9832.8070000000007</v>
      </c>
      <c r="O343" s="15">
        <v>10054.009</v>
      </c>
      <c r="P343" s="163">
        <v>41821</v>
      </c>
      <c r="Q343" s="163" t="s">
        <v>171</v>
      </c>
      <c r="R343" s="163">
        <v>42186</v>
      </c>
      <c r="S343" s="163">
        <v>42186</v>
      </c>
      <c r="T343" s="164">
        <v>0.13702822426399999</v>
      </c>
      <c r="U343" s="15" t="s">
        <v>171</v>
      </c>
      <c r="V343" s="165" t="s">
        <v>171</v>
      </c>
      <c r="W343" s="166" t="s">
        <v>171</v>
      </c>
    </row>
    <row r="344" spans="1:23" s="167" customFormat="1" ht="17" hidden="1" thickTop="1" thickBot="1" x14ac:dyDescent="0.25">
      <c r="A344" s="161">
        <v>41973</v>
      </c>
      <c r="B344" s="363" t="s">
        <v>146</v>
      </c>
      <c r="C344" s="162" t="s">
        <v>67</v>
      </c>
      <c r="D344" s="162" t="s">
        <v>132</v>
      </c>
      <c r="E344" s="162" t="s">
        <v>15</v>
      </c>
      <c r="F344" s="162" t="s">
        <v>128</v>
      </c>
      <c r="G344" s="162" t="s">
        <v>1332</v>
      </c>
      <c r="H344" s="162" t="s">
        <v>1333</v>
      </c>
      <c r="I344" s="162" t="s">
        <v>171</v>
      </c>
      <c r="J344" s="163">
        <v>41740</v>
      </c>
      <c r="K344" s="163">
        <v>41841</v>
      </c>
      <c r="L344" s="162" t="s">
        <v>1313</v>
      </c>
      <c r="M344" s="162" t="s">
        <v>1334</v>
      </c>
      <c r="N344" s="15">
        <v>8440</v>
      </c>
      <c r="O344" s="15">
        <v>8440</v>
      </c>
      <c r="P344" s="163">
        <v>41871</v>
      </c>
      <c r="Q344" s="163" t="s">
        <v>171</v>
      </c>
      <c r="R344" s="163">
        <v>42411</v>
      </c>
      <c r="S344" s="163">
        <v>42411</v>
      </c>
      <c r="T344" s="164">
        <v>6.8439573459699995E-3</v>
      </c>
      <c r="U344" s="15" t="s">
        <v>171</v>
      </c>
      <c r="V344" s="165" t="s">
        <v>171</v>
      </c>
      <c r="W344" s="166" t="s">
        <v>171</v>
      </c>
    </row>
    <row r="345" spans="1:23" s="167" customFormat="1" ht="17" hidden="1" thickTop="1" thickBot="1" x14ac:dyDescent="0.25">
      <c r="A345" s="161">
        <v>41973</v>
      </c>
      <c r="B345" s="363" t="s">
        <v>148</v>
      </c>
      <c r="C345" s="162" t="s">
        <v>67</v>
      </c>
      <c r="D345" s="162" t="s">
        <v>79</v>
      </c>
      <c r="E345" s="162" t="s">
        <v>15</v>
      </c>
      <c r="F345" s="162" t="s">
        <v>128</v>
      </c>
      <c r="G345" s="162" t="s">
        <v>1335</v>
      </c>
      <c r="H345" s="162" t="s">
        <v>1336</v>
      </c>
      <c r="I345" s="162" t="s">
        <v>171</v>
      </c>
      <c r="J345" s="163">
        <v>41393</v>
      </c>
      <c r="K345" s="163">
        <v>41529</v>
      </c>
      <c r="L345" s="162" t="s">
        <v>1337</v>
      </c>
      <c r="M345" s="162" t="s">
        <v>1338</v>
      </c>
      <c r="N345" s="15">
        <v>1730.89777</v>
      </c>
      <c r="O345" s="15">
        <v>1854.37177</v>
      </c>
      <c r="P345" s="163">
        <v>41576</v>
      </c>
      <c r="Q345" s="163" t="s">
        <v>171</v>
      </c>
      <c r="R345" s="163">
        <v>41876</v>
      </c>
      <c r="S345" s="163">
        <v>41983</v>
      </c>
      <c r="T345" s="164">
        <v>0.79371678528100009</v>
      </c>
      <c r="U345" s="15" t="s">
        <v>171</v>
      </c>
      <c r="V345" s="165" t="s">
        <v>171</v>
      </c>
      <c r="W345" s="166" t="s">
        <v>171</v>
      </c>
    </row>
    <row r="346" spans="1:23" s="167" customFormat="1" ht="17" hidden="1" thickTop="1" thickBot="1" x14ac:dyDescent="0.25">
      <c r="A346" s="161">
        <v>41973</v>
      </c>
      <c r="B346" s="363" t="s">
        <v>148</v>
      </c>
      <c r="C346" s="162" t="s">
        <v>68</v>
      </c>
      <c r="D346" s="162" t="s">
        <v>79</v>
      </c>
      <c r="E346" s="162" t="s">
        <v>15</v>
      </c>
      <c r="F346" s="162" t="s">
        <v>128</v>
      </c>
      <c r="G346" s="162" t="s">
        <v>1339</v>
      </c>
      <c r="H346" s="162" t="s">
        <v>1340</v>
      </c>
      <c r="I346" s="162" t="s">
        <v>171</v>
      </c>
      <c r="J346" s="163">
        <v>41478</v>
      </c>
      <c r="K346" s="163">
        <v>41613</v>
      </c>
      <c r="L346" s="162" t="s">
        <v>1341</v>
      </c>
      <c r="M346" s="162" t="s">
        <v>1342</v>
      </c>
      <c r="N346" s="15">
        <v>1626.125</v>
      </c>
      <c r="O346" s="15">
        <v>1676.586</v>
      </c>
      <c r="P346" s="163">
        <v>41631</v>
      </c>
      <c r="Q346" s="163" t="s">
        <v>171</v>
      </c>
      <c r="R346" s="163">
        <v>41996</v>
      </c>
      <c r="S346" s="163">
        <v>41988</v>
      </c>
      <c r="T346" s="164">
        <v>0.86865928738499998</v>
      </c>
      <c r="U346" s="15" t="s">
        <v>171</v>
      </c>
      <c r="V346" s="165" t="s">
        <v>171</v>
      </c>
      <c r="W346" s="166" t="s">
        <v>171</v>
      </c>
    </row>
    <row r="347" spans="1:23" s="167" customFormat="1" ht="17" hidden="1" thickTop="1" thickBot="1" x14ac:dyDescent="0.25">
      <c r="A347" s="161">
        <v>41973</v>
      </c>
      <c r="B347" s="363" t="s">
        <v>148</v>
      </c>
      <c r="C347" s="162" t="s">
        <v>67</v>
      </c>
      <c r="D347" s="162" t="s">
        <v>79</v>
      </c>
      <c r="E347" s="162" t="s">
        <v>26</v>
      </c>
      <c r="F347" s="162" t="s">
        <v>128</v>
      </c>
      <c r="G347" s="162" t="s">
        <v>1343</v>
      </c>
      <c r="H347" s="162" t="s">
        <v>1344</v>
      </c>
      <c r="I347" s="162" t="s">
        <v>171</v>
      </c>
      <c r="J347" s="163">
        <v>41501</v>
      </c>
      <c r="K347" s="163">
        <v>41807</v>
      </c>
      <c r="L347" s="162" t="s">
        <v>1345</v>
      </c>
      <c r="M347" s="162" t="s">
        <v>1346</v>
      </c>
      <c r="N347" s="15">
        <v>1793.105</v>
      </c>
      <c r="O347" s="15">
        <v>1798.80872</v>
      </c>
      <c r="P347" s="163">
        <v>41835</v>
      </c>
      <c r="Q347" s="163" t="s">
        <v>171</v>
      </c>
      <c r="R347" s="163">
        <v>42075</v>
      </c>
      <c r="S347" s="163">
        <v>42075</v>
      </c>
      <c r="T347" s="164">
        <v>0.26421875473200002</v>
      </c>
      <c r="U347" s="15" t="s">
        <v>171</v>
      </c>
      <c r="V347" s="165" t="s">
        <v>171</v>
      </c>
      <c r="W347" s="166" t="s">
        <v>171</v>
      </c>
    </row>
    <row r="348" spans="1:23" s="167" customFormat="1" ht="17" hidden="1" thickTop="1" thickBot="1" x14ac:dyDescent="0.25">
      <c r="A348" s="161">
        <v>41973</v>
      </c>
      <c r="B348" s="363" t="s">
        <v>169</v>
      </c>
      <c r="C348" s="162" t="s">
        <v>68</v>
      </c>
      <c r="D348" s="162" t="s">
        <v>132</v>
      </c>
      <c r="E348" s="162" t="s">
        <v>16</v>
      </c>
      <c r="F348" s="162" t="s">
        <v>128</v>
      </c>
      <c r="G348" s="162" t="s">
        <v>1347</v>
      </c>
      <c r="H348" s="162" t="s">
        <v>1217</v>
      </c>
      <c r="I348" s="162" t="s">
        <v>171</v>
      </c>
      <c r="J348" s="163">
        <v>40729</v>
      </c>
      <c r="K348" s="163">
        <v>41001</v>
      </c>
      <c r="L348" s="162" t="s">
        <v>1348</v>
      </c>
      <c r="M348" s="162" t="s">
        <v>1349</v>
      </c>
      <c r="N348" s="15">
        <v>16009</v>
      </c>
      <c r="O348" s="15">
        <v>16319.55</v>
      </c>
      <c r="P348" s="163">
        <v>41051</v>
      </c>
      <c r="Q348" s="163" t="s">
        <v>171</v>
      </c>
      <c r="R348" s="163">
        <v>41541</v>
      </c>
      <c r="S348" s="163">
        <v>42084</v>
      </c>
      <c r="T348" s="164">
        <v>0.77993437318999992</v>
      </c>
      <c r="U348" s="15" t="s">
        <v>171</v>
      </c>
      <c r="V348" s="165" t="s">
        <v>171</v>
      </c>
      <c r="W348" s="166" t="s">
        <v>171</v>
      </c>
    </row>
    <row r="349" spans="1:23" s="167" customFormat="1" ht="17" hidden="1" thickTop="1" thickBot="1" x14ac:dyDescent="0.25">
      <c r="A349" s="161">
        <v>41973</v>
      </c>
      <c r="B349" s="363" t="s">
        <v>142</v>
      </c>
      <c r="C349" s="162" t="s">
        <v>68</v>
      </c>
      <c r="D349" s="162" t="s">
        <v>132</v>
      </c>
      <c r="E349" s="162" t="s">
        <v>16</v>
      </c>
      <c r="F349" s="162" t="s">
        <v>128</v>
      </c>
      <c r="G349" s="162" t="s">
        <v>1350</v>
      </c>
      <c r="H349" s="162" t="s">
        <v>1217</v>
      </c>
      <c r="I349" s="162" t="s">
        <v>171</v>
      </c>
      <c r="J349" s="163">
        <v>40682</v>
      </c>
      <c r="K349" s="163">
        <v>40809</v>
      </c>
      <c r="L349" s="162" t="s">
        <v>1306</v>
      </c>
      <c r="M349" s="162" t="s">
        <v>1351</v>
      </c>
      <c r="N349" s="15">
        <v>8807.1479999999992</v>
      </c>
      <c r="O349" s="15">
        <v>8793.3279999999995</v>
      </c>
      <c r="P349" s="163">
        <v>40837</v>
      </c>
      <c r="Q349" s="163" t="s">
        <v>171</v>
      </c>
      <c r="R349" s="163">
        <v>41357</v>
      </c>
      <c r="S349" s="163">
        <v>41956</v>
      </c>
      <c r="T349" s="164">
        <v>0.99</v>
      </c>
      <c r="U349" s="15" t="s">
        <v>171</v>
      </c>
      <c r="V349" s="165" t="s">
        <v>171</v>
      </c>
      <c r="W349" s="166" t="s">
        <v>171</v>
      </c>
    </row>
    <row r="350" spans="1:23" s="167" customFormat="1" ht="17" hidden="1" thickTop="1" thickBot="1" x14ac:dyDescent="0.25">
      <c r="A350" s="161">
        <v>41973</v>
      </c>
      <c r="B350" s="363" t="s">
        <v>146</v>
      </c>
      <c r="C350" s="162" t="s">
        <v>67</v>
      </c>
      <c r="D350" s="162" t="s">
        <v>132</v>
      </c>
      <c r="E350" s="162" t="s">
        <v>16</v>
      </c>
      <c r="F350" s="162" t="s">
        <v>128</v>
      </c>
      <c r="G350" s="162" t="s">
        <v>1352</v>
      </c>
      <c r="H350" s="162" t="s">
        <v>1353</v>
      </c>
      <c r="I350" s="162" t="s">
        <v>171</v>
      </c>
      <c r="J350" s="163">
        <v>41837</v>
      </c>
      <c r="K350" s="163">
        <v>41908</v>
      </c>
      <c r="L350" s="162" t="s">
        <v>1354</v>
      </c>
      <c r="M350" s="162" t="s">
        <v>1355</v>
      </c>
      <c r="N350" s="15">
        <v>4201.0770000000002</v>
      </c>
      <c r="O350" s="15">
        <v>4201.0770000000002</v>
      </c>
      <c r="P350" s="163" t="s">
        <v>171</v>
      </c>
      <c r="Q350" s="163" t="s">
        <v>171</v>
      </c>
      <c r="R350" s="163">
        <v>42353</v>
      </c>
      <c r="S350" s="163">
        <v>42353</v>
      </c>
      <c r="T350" s="164">
        <v>0</v>
      </c>
      <c r="U350" s="15" t="s">
        <v>171</v>
      </c>
      <c r="V350" s="165" t="s">
        <v>171</v>
      </c>
      <c r="W350" s="166" t="s">
        <v>171</v>
      </c>
    </row>
    <row r="351" spans="1:23" s="167" customFormat="1" ht="17" hidden="1" thickTop="1" thickBot="1" x14ac:dyDescent="0.25">
      <c r="A351" s="161">
        <v>41973</v>
      </c>
      <c r="B351" s="363" t="s">
        <v>148</v>
      </c>
      <c r="C351" s="162" t="s">
        <v>68</v>
      </c>
      <c r="D351" s="162" t="s">
        <v>79</v>
      </c>
      <c r="E351" s="162" t="s">
        <v>16</v>
      </c>
      <c r="F351" s="162" t="s">
        <v>128</v>
      </c>
      <c r="G351" s="162" t="s">
        <v>1356</v>
      </c>
      <c r="H351" s="162" t="s">
        <v>1357</v>
      </c>
      <c r="I351" s="162" t="s">
        <v>171</v>
      </c>
      <c r="J351" s="163">
        <v>41513</v>
      </c>
      <c r="K351" s="163">
        <v>41547</v>
      </c>
      <c r="L351" s="162" t="s">
        <v>1358</v>
      </c>
      <c r="M351" s="162" t="s">
        <v>1359</v>
      </c>
      <c r="N351" s="15">
        <v>1379.8630000000001</v>
      </c>
      <c r="O351" s="15">
        <v>1393.566</v>
      </c>
      <c r="P351" s="163">
        <v>41556</v>
      </c>
      <c r="Q351" s="163" t="s">
        <v>171</v>
      </c>
      <c r="R351" s="163">
        <v>41906</v>
      </c>
      <c r="S351" s="163">
        <v>42004</v>
      </c>
      <c r="T351" s="164">
        <v>0.35119039930699997</v>
      </c>
      <c r="U351" s="15" t="s">
        <v>171</v>
      </c>
      <c r="V351" s="165" t="s">
        <v>171</v>
      </c>
      <c r="W351" s="166" t="s">
        <v>171</v>
      </c>
    </row>
    <row r="352" spans="1:23" s="167" customFormat="1" ht="17" hidden="1" thickTop="1" thickBot="1" x14ac:dyDescent="0.25">
      <c r="A352" s="161">
        <v>41973</v>
      </c>
      <c r="B352" s="363" t="s">
        <v>148</v>
      </c>
      <c r="C352" s="162" t="s">
        <v>67</v>
      </c>
      <c r="D352" s="162" t="s">
        <v>132</v>
      </c>
      <c r="E352" s="162" t="s">
        <v>17</v>
      </c>
      <c r="F352" s="162" t="s">
        <v>128</v>
      </c>
      <c r="G352" s="162" t="s">
        <v>1360</v>
      </c>
      <c r="H352" s="162" t="s">
        <v>1301</v>
      </c>
      <c r="I352" s="162" t="s">
        <v>171</v>
      </c>
      <c r="J352" s="163">
        <v>41269</v>
      </c>
      <c r="K352" s="163">
        <v>41404</v>
      </c>
      <c r="L352" s="162" t="s">
        <v>1361</v>
      </c>
      <c r="M352" s="162" t="s">
        <v>1362</v>
      </c>
      <c r="N352" s="15">
        <v>19523</v>
      </c>
      <c r="O352" s="15">
        <v>19679.251</v>
      </c>
      <c r="P352" s="163">
        <v>41674</v>
      </c>
      <c r="Q352" s="163" t="s">
        <v>171</v>
      </c>
      <c r="R352" s="163">
        <v>42124</v>
      </c>
      <c r="S352" s="163">
        <v>42124</v>
      </c>
      <c r="T352" s="164">
        <v>0.44308612152000004</v>
      </c>
      <c r="U352" s="15" t="s">
        <v>171</v>
      </c>
      <c r="V352" s="165" t="s">
        <v>171</v>
      </c>
      <c r="W352" s="166" t="s">
        <v>171</v>
      </c>
    </row>
    <row r="353" spans="1:23" s="167" customFormat="1" ht="17" hidden="1" thickTop="1" thickBot="1" x14ac:dyDescent="0.25">
      <c r="A353" s="161">
        <v>41973</v>
      </c>
      <c r="B353" s="363" t="s">
        <v>148</v>
      </c>
      <c r="C353" s="162" t="s">
        <v>67</v>
      </c>
      <c r="D353" s="162" t="s">
        <v>132</v>
      </c>
      <c r="E353" s="162" t="s">
        <v>17</v>
      </c>
      <c r="F353" s="162" t="s">
        <v>128</v>
      </c>
      <c r="G353" s="162" t="s">
        <v>1363</v>
      </c>
      <c r="H353" s="162" t="s">
        <v>1364</v>
      </c>
      <c r="I353" s="162" t="s">
        <v>171</v>
      </c>
      <c r="J353" s="163">
        <v>41232</v>
      </c>
      <c r="K353" s="163">
        <v>41410</v>
      </c>
      <c r="L353" s="162" t="s">
        <v>1365</v>
      </c>
      <c r="M353" s="162" t="s">
        <v>1366</v>
      </c>
      <c r="N353" s="15">
        <v>6483.2730000000001</v>
      </c>
      <c r="O353" s="15">
        <v>6528.5230000000001</v>
      </c>
      <c r="P353" s="163">
        <v>41466</v>
      </c>
      <c r="Q353" s="163" t="s">
        <v>171</v>
      </c>
      <c r="R353" s="163">
        <v>41856</v>
      </c>
      <c r="S353" s="163">
        <v>41909</v>
      </c>
      <c r="T353" s="164">
        <v>0.93886718328200003</v>
      </c>
      <c r="U353" s="15" t="s">
        <v>171</v>
      </c>
      <c r="V353" s="165" t="s">
        <v>171</v>
      </c>
      <c r="W353" s="166" t="s">
        <v>171</v>
      </c>
    </row>
    <row r="354" spans="1:23" s="167" customFormat="1" ht="17" hidden="1" thickTop="1" thickBot="1" x14ac:dyDescent="0.25">
      <c r="A354" s="175">
        <v>41973</v>
      </c>
      <c r="B354" s="538" t="s">
        <v>142</v>
      </c>
      <c r="C354" s="539" t="s">
        <v>67</v>
      </c>
      <c r="D354" s="539" t="s">
        <v>132</v>
      </c>
      <c r="E354" s="539" t="s">
        <v>17</v>
      </c>
      <c r="F354" s="539" t="s">
        <v>128</v>
      </c>
      <c r="G354" s="539" t="s">
        <v>1367</v>
      </c>
      <c r="H354" s="539" t="s">
        <v>1368</v>
      </c>
      <c r="I354" s="539" t="s">
        <v>171</v>
      </c>
      <c r="J354" s="176">
        <v>40477</v>
      </c>
      <c r="K354" s="176">
        <v>41284</v>
      </c>
      <c r="L354" s="177" t="s">
        <v>1369</v>
      </c>
      <c r="M354" s="177" t="s">
        <v>1362</v>
      </c>
      <c r="N354" s="16">
        <v>20847</v>
      </c>
      <c r="O354" s="16">
        <v>21397.928</v>
      </c>
      <c r="P354" s="176">
        <v>41317</v>
      </c>
      <c r="Q354" s="176">
        <v>41954</v>
      </c>
      <c r="R354" s="176">
        <v>41767</v>
      </c>
      <c r="S354" s="176">
        <v>41894</v>
      </c>
      <c r="T354" s="178">
        <v>0.81378879300799989</v>
      </c>
      <c r="U354" s="16" t="s">
        <v>171</v>
      </c>
      <c r="V354" s="179" t="s">
        <v>171</v>
      </c>
      <c r="W354" s="180" t="s">
        <v>171</v>
      </c>
    </row>
    <row r="355" spans="1:23" s="167" customFormat="1" ht="17" hidden="1" thickTop="1" thickBot="1" x14ac:dyDescent="0.25">
      <c r="A355" s="161">
        <v>41973</v>
      </c>
      <c r="B355" s="535" t="s">
        <v>142</v>
      </c>
      <c r="C355" s="537" t="s">
        <v>67</v>
      </c>
      <c r="D355" s="537" t="s">
        <v>132</v>
      </c>
      <c r="E355" s="537" t="s">
        <v>17</v>
      </c>
      <c r="F355" s="537" t="s">
        <v>128</v>
      </c>
      <c r="G355" s="537" t="s">
        <v>1367</v>
      </c>
      <c r="H355" s="537" t="s">
        <v>1368</v>
      </c>
      <c r="I355" s="537" t="s">
        <v>171</v>
      </c>
      <c r="J355" s="163">
        <v>40478</v>
      </c>
      <c r="K355" s="163">
        <v>41284</v>
      </c>
      <c r="L355" s="162" t="s">
        <v>1370</v>
      </c>
      <c r="M355" s="174"/>
      <c r="N355" s="15">
        <v>7936</v>
      </c>
      <c r="O355" s="15">
        <v>7951.88184</v>
      </c>
      <c r="P355" s="163" t="s">
        <v>171</v>
      </c>
      <c r="Q355" s="163">
        <v>41653</v>
      </c>
      <c r="R355" s="163">
        <v>41412</v>
      </c>
      <c r="S355" s="163">
        <v>41449</v>
      </c>
      <c r="T355" s="164">
        <v>0.99605755711300004</v>
      </c>
      <c r="U355" s="15"/>
      <c r="V355" s="174"/>
      <c r="W355" s="166" t="s">
        <v>171</v>
      </c>
    </row>
    <row r="356" spans="1:23" s="167" customFormat="1" ht="17" hidden="1" thickTop="1" thickBot="1" x14ac:dyDescent="0.25">
      <c r="A356" s="161">
        <v>41973</v>
      </c>
      <c r="B356" s="363" t="s">
        <v>148</v>
      </c>
      <c r="C356" s="162" t="s">
        <v>67</v>
      </c>
      <c r="D356" s="162" t="s">
        <v>132</v>
      </c>
      <c r="E356" s="162" t="s">
        <v>17</v>
      </c>
      <c r="F356" s="162" t="s">
        <v>128</v>
      </c>
      <c r="G356" s="162" t="s">
        <v>1371</v>
      </c>
      <c r="H356" s="162" t="s">
        <v>1372</v>
      </c>
      <c r="I356" s="162" t="s">
        <v>171</v>
      </c>
      <c r="J356" s="163">
        <v>41355</v>
      </c>
      <c r="K356" s="163">
        <v>41501</v>
      </c>
      <c r="L356" s="162" t="s">
        <v>1373</v>
      </c>
      <c r="M356" s="162" t="s">
        <v>1362</v>
      </c>
      <c r="N356" s="15">
        <v>20726</v>
      </c>
      <c r="O356" s="15">
        <v>21007.716</v>
      </c>
      <c r="P356" s="163">
        <v>41584</v>
      </c>
      <c r="Q356" s="163" t="s">
        <v>171</v>
      </c>
      <c r="R356" s="163">
        <v>42064</v>
      </c>
      <c r="S356" s="163">
        <v>42071</v>
      </c>
      <c r="T356" s="164">
        <v>0.51707458345299995</v>
      </c>
      <c r="U356" s="15" t="s">
        <v>171</v>
      </c>
      <c r="V356" s="165" t="s">
        <v>171</v>
      </c>
      <c r="W356" s="166" t="s">
        <v>171</v>
      </c>
    </row>
    <row r="357" spans="1:23" s="167" customFormat="1" ht="17" hidden="1" thickTop="1" thickBot="1" x14ac:dyDescent="0.25">
      <c r="A357" s="161">
        <v>41973</v>
      </c>
      <c r="B357" s="363" t="s">
        <v>148</v>
      </c>
      <c r="C357" s="162" t="s">
        <v>67</v>
      </c>
      <c r="D357" s="162" t="s">
        <v>132</v>
      </c>
      <c r="E357" s="162" t="s">
        <v>17</v>
      </c>
      <c r="F357" s="162" t="s">
        <v>128</v>
      </c>
      <c r="G357" s="162" t="s">
        <v>1374</v>
      </c>
      <c r="H357" s="162" t="s">
        <v>1375</v>
      </c>
      <c r="I357" s="162" t="s">
        <v>171</v>
      </c>
      <c r="J357" s="163">
        <v>41368</v>
      </c>
      <c r="K357" s="163">
        <v>41423</v>
      </c>
      <c r="L357" s="162" t="s">
        <v>1376</v>
      </c>
      <c r="M357" s="162" t="s">
        <v>1377</v>
      </c>
      <c r="N357" s="15">
        <v>8295</v>
      </c>
      <c r="O357" s="15">
        <v>8464.6714800000009</v>
      </c>
      <c r="P357" s="163">
        <v>41467</v>
      </c>
      <c r="Q357" s="163" t="s">
        <v>171</v>
      </c>
      <c r="R357" s="163">
        <v>42007</v>
      </c>
      <c r="S357" s="163">
        <v>42007</v>
      </c>
      <c r="T357" s="164">
        <v>0.9708252729500001</v>
      </c>
      <c r="U357" s="15" t="s">
        <v>171</v>
      </c>
      <c r="V357" s="165" t="s">
        <v>171</v>
      </c>
      <c r="W357" s="166" t="s">
        <v>171</v>
      </c>
    </row>
    <row r="358" spans="1:23" s="167" customFormat="1" ht="17" hidden="1" thickTop="1" thickBot="1" x14ac:dyDescent="0.25">
      <c r="A358" s="161">
        <v>41973</v>
      </c>
      <c r="B358" s="363" t="s">
        <v>148</v>
      </c>
      <c r="C358" s="162" t="s">
        <v>67</v>
      </c>
      <c r="D358" s="162" t="s">
        <v>79</v>
      </c>
      <c r="E358" s="162" t="s">
        <v>17</v>
      </c>
      <c r="F358" s="162" t="s">
        <v>128</v>
      </c>
      <c r="G358" s="162" t="s">
        <v>1378</v>
      </c>
      <c r="H358" s="162" t="s">
        <v>1379</v>
      </c>
      <c r="I358" s="162" t="s">
        <v>171</v>
      </c>
      <c r="J358" s="163">
        <v>41472</v>
      </c>
      <c r="K358" s="163">
        <v>41537</v>
      </c>
      <c r="L358" s="162" t="s">
        <v>1380</v>
      </c>
      <c r="M358" s="162" t="s">
        <v>1381</v>
      </c>
      <c r="N358" s="15">
        <v>2841.6319800000001</v>
      </c>
      <c r="O358" s="15">
        <v>2847.7569800000001</v>
      </c>
      <c r="P358" s="163">
        <v>41576</v>
      </c>
      <c r="Q358" s="163">
        <v>41954</v>
      </c>
      <c r="R358" s="163">
        <v>41876</v>
      </c>
      <c r="S358" s="163">
        <v>41887</v>
      </c>
      <c r="T358" s="164">
        <v>0.97209102442399997</v>
      </c>
      <c r="U358" s="15" t="s">
        <v>171</v>
      </c>
      <c r="V358" s="165" t="s">
        <v>171</v>
      </c>
      <c r="W358" s="166" t="s">
        <v>171</v>
      </c>
    </row>
    <row r="359" spans="1:23" s="167" customFormat="1" ht="17" hidden="1" thickTop="1" thickBot="1" x14ac:dyDescent="0.25">
      <c r="A359" s="161">
        <v>41973</v>
      </c>
      <c r="B359" s="363" t="s">
        <v>146</v>
      </c>
      <c r="C359" s="162" t="s">
        <v>67</v>
      </c>
      <c r="D359" s="162" t="s">
        <v>79</v>
      </c>
      <c r="E359" s="162" t="s">
        <v>17</v>
      </c>
      <c r="F359" s="162" t="s">
        <v>128</v>
      </c>
      <c r="G359" s="162" t="s">
        <v>1382</v>
      </c>
      <c r="H359" s="162" t="s">
        <v>1383</v>
      </c>
      <c r="I359" s="162" t="s">
        <v>171</v>
      </c>
      <c r="J359" s="163">
        <v>41829</v>
      </c>
      <c r="K359" s="163">
        <v>41912</v>
      </c>
      <c r="L359" s="162" t="s">
        <v>1384</v>
      </c>
      <c r="M359" s="162" t="s">
        <v>1385</v>
      </c>
      <c r="N359" s="15">
        <v>1724.8579999999999</v>
      </c>
      <c r="O359" s="15">
        <v>1724.8579999999999</v>
      </c>
      <c r="P359" s="163">
        <v>41948</v>
      </c>
      <c r="Q359" s="163" t="s">
        <v>171</v>
      </c>
      <c r="R359" s="163">
        <v>42313</v>
      </c>
      <c r="S359" s="163">
        <v>42313</v>
      </c>
      <c r="T359" s="164">
        <v>0</v>
      </c>
      <c r="U359" s="15" t="s">
        <v>171</v>
      </c>
      <c r="V359" s="165" t="s">
        <v>171</v>
      </c>
      <c r="W359" s="166" t="s">
        <v>171</v>
      </c>
    </row>
    <row r="360" spans="1:23" s="167" customFormat="1" ht="17" hidden="1" thickTop="1" thickBot="1" x14ac:dyDescent="0.25">
      <c r="A360" s="175">
        <v>41973</v>
      </c>
      <c r="B360" s="538" t="s">
        <v>172</v>
      </c>
      <c r="C360" s="539" t="s">
        <v>67</v>
      </c>
      <c r="D360" s="539" t="s">
        <v>132</v>
      </c>
      <c r="E360" s="539" t="s">
        <v>18</v>
      </c>
      <c r="F360" s="539" t="s">
        <v>128</v>
      </c>
      <c r="G360" s="539" t="s">
        <v>1386</v>
      </c>
      <c r="H360" s="539" t="s">
        <v>1189</v>
      </c>
      <c r="I360" s="539" t="s">
        <v>171</v>
      </c>
      <c r="J360" s="176">
        <v>39843</v>
      </c>
      <c r="K360" s="176">
        <v>40263</v>
      </c>
      <c r="L360" s="177" t="s">
        <v>1387</v>
      </c>
      <c r="M360" s="177" t="s">
        <v>1388</v>
      </c>
      <c r="N360" s="16">
        <v>44500</v>
      </c>
      <c r="O360" s="16">
        <v>45992.851000000002</v>
      </c>
      <c r="P360" s="176">
        <v>40294</v>
      </c>
      <c r="Q360" s="176">
        <v>41219</v>
      </c>
      <c r="R360" s="176">
        <v>40978</v>
      </c>
      <c r="S360" s="176">
        <v>41197</v>
      </c>
      <c r="T360" s="178">
        <v>0.98954146156299994</v>
      </c>
      <c r="U360" s="16" t="s">
        <v>171</v>
      </c>
      <c r="V360" s="179" t="s">
        <v>171</v>
      </c>
      <c r="W360" s="180" t="s">
        <v>171</v>
      </c>
    </row>
    <row r="361" spans="1:23" s="167" customFormat="1" ht="17" hidden="1" thickTop="1" thickBot="1" x14ac:dyDescent="0.25">
      <c r="A361" s="161">
        <v>41973</v>
      </c>
      <c r="B361" s="535" t="s">
        <v>172</v>
      </c>
      <c r="C361" s="537" t="s">
        <v>67</v>
      </c>
      <c r="D361" s="537" t="s">
        <v>132</v>
      </c>
      <c r="E361" s="537" t="s">
        <v>18</v>
      </c>
      <c r="F361" s="537" t="s">
        <v>128</v>
      </c>
      <c r="G361" s="537" t="s">
        <v>1386</v>
      </c>
      <c r="H361" s="537" t="s">
        <v>1189</v>
      </c>
      <c r="I361" s="537" t="s">
        <v>171</v>
      </c>
      <c r="J361" s="163">
        <v>39843</v>
      </c>
      <c r="K361" s="163">
        <v>40263</v>
      </c>
      <c r="L361" s="162" t="s">
        <v>1387</v>
      </c>
      <c r="M361" s="174"/>
      <c r="N361" s="15">
        <v>421.26299999999998</v>
      </c>
      <c r="O361" s="15">
        <v>421.26299999999998</v>
      </c>
      <c r="P361" s="163">
        <v>40294</v>
      </c>
      <c r="Q361" s="163">
        <v>41197</v>
      </c>
      <c r="R361" s="163">
        <v>40978</v>
      </c>
      <c r="S361" s="163">
        <v>41197</v>
      </c>
      <c r="T361" s="164">
        <v>0.53410814621699998</v>
      </c>
      <c r="U361" s="15"/>
      <c r="V361" s="174"/>
      <c r="W361" s="166" t="s">
        <v>171</v>
      </c>
    </row>
    <row r="362" spans="1:23" s="167" customFormat="1" ht="17" hidden="1" thickTop="1" thickBot="1" x14ac:dyDescent="0.25">
      <c r="A362" s="175">
        <v>41973</v>
      </c>
      <c r="B362" s="538" t="s">
        <v>142</v>
      </c>
      <c r="C362" s="539" t="s">
        <v>67</v>
      </c>
      <c r="D362" s="539" t="s">
        <v>132</v>
      </c>
      <c r="E362" s="539" t="s">
        <v>18</v>
      </c>
      <c r="F362" s="539" t="s">
        <v>128</v>
      </c>
      <c r="G362" s="539" t="s">
        <v>1389</v>
      </c>
      <c r="H362" s="539" t="s">
        <v>1090</v>
      </c>
      <c r="I362" s="539" t="s">
        <v>171</v>
      </c>
      <c r="J362" s="176">
        <v>40661</v>
      </c>
      <c r="K362" s="176">
        <v>40806</v>
      </c>
      <c r="L362" s="177" t="s">
        <v>1390</v>
      </c>
      <c r="M362" s="177" t="s">
        <v>1391</v>
      </c>
      <c r="N362" s="16">
        <v>23984.240000000002</v>
      </c>
      <c r="O362" s="16">
        <v>24982.958999999999</v>
      </c>
      <c r="P362" s="176">
        <v>40833</v>
      </c>
      <c r="Q362" s="176">
        <v>41961</v>
      </c>
      <c r="R362" s="176">
        <v>41836</v>
      </c>
      <c r="S362" s="176">
        <v>42046</v>
      </c>
      <c r="T362" s="178">
        <v>0.93836058410899992</v>
      </c>
      <c r="U362" s="16" t="s">
        <v>171</v>
      </c>
      <c r="V362" s="179" t="s">
        <v>171</v>
      </c>
      <c r="W362" s="180" t="s">
        <v>171</v>
      </c>
    </row>
    <row r="363" spans="1:23" s="167" customFormat="1" ht="17" hidden="1" thickTop="1" thickBot="1" x14ac:dyDescent="0.25">
      <c r="A363" s="161">
        <v>41973</v>
      </c>
      <c r="B363" s="535" t="s">
        <v>142</v>
      </c>
      <c r="C363" s="537" t="s">
        <v>67</v>
      </c>
      <c r="D363" s="537" t="s">
        <v>132</v>
      </c>
      <c r="E363" s="537" t="s">
        <v>18</v>
      </c>
      <c r="F363" s="537" t="s">
        <v>128</v>
      </c>
      <c r="G363" s="537" t="s">
        <v>1389</v>
      </c>
      <c r="H363" s="537" t="s">
        <v>1090</v>
      </c>
      <c r="I363" s="537" t="s">
        <v>171</v>
      </c>
      <c r="J363" s="163">
        <v>40662</v>
      </c>
      <c r="K363" s="163">
        <v>40806</v>
      </c>
      <c r="L363" s="162" t="s">
        <v>1390</v>
      </c>
      <c r="M363" s="174"/>
      <c r="N363" s="15">
        <v>1329.0540000000001</v>
      </c>
      <c r="O363" s="15">
        <v>16477.087</v>
      </c>
      <c r="P363" s="163">
        <v>40833</v>
      </c>
      <c r="Q363" s="163" t="s">
        <v>171</v>
      </c>
      <c r="R363" s="163">
        <v>41836</v>
      </c>
      <c r="S363" s="163">
        <v>42046</v>
      </c>
      <c r="T363" s="164">
        <v>0.94301207488900007</v>
      </c>
      <c r="U363" s="15"/>
      <c r="V363" s="174"/>
      <c r="W363" s="166" t="s">
        <v>171</v>
      </c>
    </row>
    <row r="364" spans="1:23" s="167" customFormat="1" ht="17" hidden="1" thickTop="1" thickBot="1" x14ac:dyDescent="0.25">
      <c r="A364" s="161">
        <v>41973</v>
      </c>
      <c r="B364" s="363" t="s">
        <v>142</v>
      </c>
      <c r="C364" s="162" t="s">
        <v>67</v>
      </c>
      <c r="D364" s="162" t="s">
        <v>132</v>
      </c>
      <c r="E364" s="162" t="s">
        <v>18</v>
      </c>
      <c r="F364" s="162" t="s">
        <v>128</v>
      </c>
      <c r="G364" s="162" t="s">
        <v>1392</v>
      </c>
      <c r="H364" s="162" t="s">
        <v>1393</v>
      </c>
      <c r="I364" s="162" t="s">
        <v>171</v>
      </c>
      <c r="J364" s="163">
        <v>41089</v>
      </c>
      <c r="K364" s="163">
        <v>41177</v>
      </c>
      <c r="L364" s="162" t="s">
        <v>780</v>
      </c>
      <c r="M364" s="162" t="s">
        <v>1394</v>
      </c>
      <c r="N364" s="15">
        <v>21105.273000000001</v>
      </c>
      <c r="O364" s="15">
        <v>21927.726999999999</v>
      </c>
      <c r="P364" s="163">
        <v>41199</v>
      </c>
      <c r="Q364" s="163" t="s">
        <v>171</v>
      </c>
      <c r="R364" s="163">
        <v>41926</v>
      </c>
      <c r="S364" s="163">
        <v>42185</v>
      </c>
      <c r="T364" s="164">
        <v>0.65613385281600001</v>
      </c>
      <c r="U364" s="15" t="s">
        <v>171</v>
      </c>
      <c r="V364" s="165" t="s">
        <v>171</v>
      </c>
      <c r="W364" s="166" t="s">
        <v>171</v>
      </c>
    </row>
    <row r="365" spans="1:23" s="167" customFormat="1" ht="17" hidden="1" thickTop="1" thickBot="1" x14ac:dyDescent="0.25">
      <c r="A365" s="161">
        <v>41973</v>
      </c>
      <c r="B365" s="363" t="s">
        <v>170</v>
      </c>
      <c r="C365" s="162" t="s">
        <v>67</v>
      </c>
      <c r="D365" s="162" t="s">
        <v>132</v>
      </c>
      <c r="E365" s="162" t="s">
        <v>18</v>
      </c>
      <c r="F365" s="162" t="s">
        <v>128</v>
      </c>
      <c r="G365" s="162" t="s">
        <v>1395</v>
      </c>
      <c r="H365" s="162" t="s">
        <v>1396</v>
      </c>
      <c r="I365" s="162" t="s">
        <v>171</v>
      </c>
      <c r="J365" s="163">
        <v>39749</v>
      </c>
      <c r="K365" s="163">
        <v>41535</v>
      </c>
      <c r="L365" s="162" t="s">
        <v>1397</v>
      </c>
      <c r="M365" s="162" t="s">
        <v>1398</v>
      </c>
      <c r="N365" s="15">
        <v>295</v>
      </c>
      <c r="O365" s="15">
        <v>319</v>
      </c>
      <c r="P365" s="163">
        <v>41547</v>
      </c>
      <c r="Q365" s="163">
        <v>41747</v>
      </c>
      <c r="R365" s="163">
        <v>41709</v>
      </c>
      <c r="S365" s="163">
        <v>41747</v>
      </c>
      <c r="T365" s="164">
        <v>1</v>
      </c>
      <c r="U365" s="15" t="s">
        <v>171</v>
      </c>
      <c r="V365" s="165" t="s">
        <v>171</v>
      </c>
      <c r="W365" s="166" t="s">
        <v>171</v>
      </c>
    </row>
    <row r="366" spans="1:23" s="167" customFormat="1" ht="17" hidden="1" thickTop="1" thickBot="1" x14ac:dyDescent="0.25">
      <c r="A366" s="161">
        <v>41973</v>
      </c>
      <c r="B366" s="363" t="s">
        <v>143</v>
      </c>
      <c r="C366" s="162" t="s">
        <v>67</v>
      </c>
      <c r="D366" s="162" t="s">
        <v>132</v>
      </c>
      <c r="E366" s="162" t="s">
        <v>18</v>
      </c>
      <c r="F366" s="162" t="s">
        <v>128</v>
      </c>
      <c r="G366" s="162" t="s">
        <v>1399</v>
      </c>
      <c r="H366" s="162" t="s">
        <v>1400</v>
      </c>
      <c r="I366" s="162" t="s">
        <v>171</v>
      </c>
      <c r="J366" s="163">
        <v>40829</v>
      </c>
      <c r="K366" s="163">
        <v>40935</v>
      </c>
      <c r="L366" s="162" t="s">
        <v>1401</v>
      </c>
      <c r="M366" s="162" t="s">
        <v>1402</v>
      </c>
      <c r="N366" s="15">
        <v>28300</v>
      </c>
      <c r="O366" s="15">
        <v>29982.274000000001</v>
      </c>
      <c r="P366" s="163">
        <v>40947</v>
      </c>
      <c r="Q366" s="163">
        <v>41957</v>
      </c>
      <c r="R366" s="163">
        <v>41622</v>
      </c>
      <c r="S366" s="163">
        <v>41957</v>
      </c>
      <c r="T366" s="164">
        <v>0.97741095288500002</v>
      </c>
      <c r="U366" s="15" t="s">
        <v>171</v>
      </c>
      <c r="V366" s="165" t="s">
        <v>171</v>
      </c>
      <c r="W366" s="166" t="s">
        <v>171</v>
      </c>
    </row>
    <row r="367" spans="1:23" s="167" customFormat="1" ht="17" hidden="1" thickTop="1" thickBot="1" x14ac:dyDescent="0.25">
      <c r="A367" s="161">
        <v>41973</v>
      </c>
      <c r="B367" s="363" t="s">
        <v>142</v>
      </c>
      <c r="C367" s="162" t="s">
        <v>67</v>
      </c>
      <c r="D367" s="162" t="s">
        <v>132</v>
      </c>
      <c r="E367" s="162" t="s">
        <v>18</v>
      </c>
      <c r="F367" s="162" t="s">
        <v>128</v>
      </c>
      <c r="G367" s="162" t="s">
        <v>1403</v>
      </c>
      <c r="H367" s="162" t="s">
        <v>1404</v>
      </c>
      <c r="I367" s="162" t="s">
        <v>171</v>
      </c>
      <c r="J367" s="163">
        <v>41089</v>
      </c>
      <c r="K367" s="163">
        <v>41171</v>
      </c>
      <c r="L367" s="162" t="s">
        <v>941</v>
      </c>
      <c r="M367" s="162" t="s">
        <v>1405</v>
      </c>
      <c r="N367" s="15">
        <v>13310.008</v>
      </c>
      <c r="O367" s="15">
        <v>13309.796850000001</v>
      </c>
      <c r="P367" s="163">
        <v>41213</v>
      </c>
      <c r="Q367" s="163" t="s">
        <v>171</v>
      </c>
      <c r="R367" s="163">
        <v>41868</v>
      </c>
      <c r="S367" s="163">
        <v>42011</v>
      </c>
      <c r="T367" s="164">
        <v>0.8266536389700001</v>
      </c>
      <c r="U367" s="15" t="s">
        <v>171</v>
      </c>
      <c r="V367" s="165" t="s">
        <v>171</v>
      </c>
      <c r="W367" s="166" t="s">
        <v>171</v>
      </c>
    </row>
    <row r="368" spans="1:23" s="167" customFormat="1" ht="17" hidden="1" thickTop="1" thickBot="1" x14ac:dyDescent="0.25">
      <c r="A368" s="161">
        <v>41973</v>
      </c>
      <c r="B368" s="363" t="s">
        <v>143</v>
      </c>
      <c r="C368" s="162" t="s">
        <v>67</v>
      </c>
      <c r="D368" s="162" t="s">
        <v>132</v>
      </c>
      <c r="E368" s="162" t="s">
        <v>18</v>
      </c>
      <c r="F368" s="162" t="s">
        <v>128</v>
      </c>
      <c r="G368" s="162" t="s">
        <v>1406</v>
      </c>
      <c r="H368" s="162" t="s">
        <v>1407</v>
      </c>
      <c r="I368" s="162" t="s">
        <v>171</v>
      </c>
      <c r="J368" s="163">
        <v>40822</v>
      </c>
      <c r="K368" s="163">
        <v>40966</v>
      </c>
      <c r="L368" s="162" t="s">
        <v>1408</v>
      </c>
      <c r="M368" s="162" t="s">
        <v>1409</v>
      </c>
      <c r="N368" s="15">
        <v>9573.1180000000004</v>
      </c>
      <c r="O368" s="15">
        <v>10193.638000000001</v>
      </c>
      <c r="P368" s="163">
        <v>40991</v>
      </c>
      <c r="Q368" s="163" t="s">
        <v>171</v>
      </c>
      <c r="R368" s="163">
        <v>41621</v>
      </c>
      <c r="S368" s="163">
        <v>42063</v>
      </c>
      <c r="T368" s="164">
        <v>0.86101870598100005</v>
      </c>
      <c r="U368" s="15" t="s">
        <v>171</v>
      </c>
      <c r="V368" s="165" t="s">
        <v>171</v>
      </c>
      <c r="W368" s="166" t="s">
        <v>171</v>
      </c>
    </row>
    <row r="369" spans="1:23" s="167" customFormat="1" ht="17" hidden="1" thickTop="1" thickBot="1" x14ac:dyDescent="0.25">
      <c r="A369" s="161">
        <v>41973</v>
      </c>
      <c r="B369" s="363" t="s">
        <v>142</v>
      </c>
      <c r="C369" s="162" t="s">
        <v>67</v>
      </c>
      <c r="D369" s="162" t="s">
        <v>132</v>
      </c>
      <c r="E369" s="162" t="s">
        <v>18</v>
      </c>
      <c r="F369" s="162" t="s">
        <v>128</v>
      </c>
      <c r="G369" s="162" t="s">
        <v>1410</v>
      </c>
      <c r="H369" s="162" t="s">
        <v>1411</v>
      </c>
      <c r="I369" s="162" t="s">
        <v>171</v>
      </c>
      <c r="J369" s="163">
        <v>40851</v>
      </c>
      <c r="K369" s="163">
        <v>40967</v>
      </c>
      <c r="L369" s="162" t="s">
        <v>1412</v>
      </c>
      <c r="M369" s="162" t="s">
        <v>1413</v>
      </c>
      <c r="N369" s="15">
        <v>46780</v>
      </c>
      <c r="O369" s="15">
        <v>48950.576999999997</v>
      </c>
      <c r="P369" s="163">
        <v>41002</v>
      </c>
      <c r="Q369" s="163" t="s">
        <v>171</v>
      </c>
      <c r="R369" s="163">
        <v>41752</v>
      </c>
      <c r="S369" s="163">
        <v>42185</v>
      </c>
      <c r="T369" s="164">
        <v>0.84022327254700002</v>
      </c>
      <c r="U369" s="15" t="s">
        <v>171</v>
      </c>
      <c r="V369" s="165" t="s">
        <v>171</v>
      </c>
      <c r="W369" s="166" t="s">
        <v>171</v>
      </c>
    </row>
    <row r="370" spans="1:23" s="167" customFormat="1" ht="17" hidden="1" thickTop="1" thickBot="1" x14ac:dyDescent="0.25">
      <c r="A370" s="161">
        <v>41973</v>
      </c>
      <c r="B370" s="363" t="s">
        <v>148</v>
      </c>
      <c r="C370" s="162" t="s">
        <v>67</v>
      </c>
      <c r="D370" s="162" t="s">
        <v>132</v>
      </c>
      <c r="E370" s="162" t="s">
        <v>18</v>
      </c>
      <c r="F370" s="162" t="s">
        <v>128</v>
      </c>
      <c r="G370" s="162" t="s">
        <v>1414</v>
      </c>
      <c r="H370" s="162" t="s">
        <v>1415</v>
      </c>
      <c r="I370" s="162" t="s">
        <v>171</v>
      </c>
      <c r="J370" s="163">
        <v>41681</v>
      </c>
      <c r="K370" s="163">
        <v>41813</v>
      </c>
      <c r="L370" s="162" t="s">
        <v>1416</v>
      </c>
      <c r="M370" s="162" t="s">
        <v>1417</v>
      </c>
      <c r="N370" s="15">
        <v>27345</v>
      </c>
      <c r="O370" s="15">
        <v>27345</v>
      </c>
      <c r="P370" s="163">
        <v>41828</v>
      </c>
      <c r="Q370" s="163" t="s">
        <v>171</v>
      </c>
      <c r="R370" s="163">
        <v>42622</v>
      </c>
      <c r="S370" s="163">
        <v>42622</v>
      </c>
      <c r="T370" s="164">
        <v>0</v>
      </c>
      <c r="U370" s="15" t="s">
        <v>171</v>
      </c>
      <c r="V370" s="165" t="s">
        <v>171</v>
      </c>
      <c r="W370" s="166" t="s">
        <v>171</v>
      </c>
    </row>
    <row r="371" spans="1:23" s="167" customFormat="1" ht="17" hidden="1" thickTop="1" thickBot="1" x14ac:dyDescent="0.25">
      <c r="A371" s="175">
        <v>41973</v>
      </c>
      <c r="B371" s="538" t="s">
        <v>170</v>
      </c>
      <c r="C371" s="539" t="s">
        <v>67</v>
      </c>
      <c r="D371" s="539" t="s">
        <v>132</v>
      </c>
      <c r="E371" s="539" t="s">
        <v>18</v>
      </c>
      <c r="F371" s="539" t="s">
        <v>128</v>
      </c>
      <c r="G371" s="539" t="s">
        <v>1418</v>
      </c>
      <c r="H371" s="539" t="s">
        <v>1419</v>
      </c>
      <c r="I371" s="539" t="s">
        <v>171</v>
      </c>
      <c r="J371" s="176">
        <v>40352</v>
      </c>
      <c r="K371" s="176">
        <v>40630</v>
      </c>
      <c r="L371" s="177" t="s">
        <v>1420</v>
      </c>
      <c r="M371" s="177" t="s">
        <v>1421</v>
      </c>
      <c r="N371" s="16">
        <v>24779</v>
      </c>
      <c r="O371" s="16">
        <v>28683.794999999998</v>
      </c>
      <c r="P371" s="176">
        <v>40648</v>
      </c>
      <c r="Q371" s="176">
        <v>41943</v>
      </c>
      <c r="R371" s="176">
        <v>41712</v>
      </c>
      <c r="S371" s="176">
        <v>41943</v>
      </c>
      <c r="T371" s="178">
        <v>0.99</v>
      </c>
      <c r="U371" s="16" t="s">
        <v>171</v>
      </c>
      <c r="V371" s="179" t="s">
        <v>171</v>
      </c>
      <c r="W371" s="180" t="s">
        <v>171</v>
      </c>
    </row>
    <row r="372" spans="1:23" s="167" customFormat="1" ht="17" hidden="1" thickTop="1" thickBot="1" x14ac:dyDescent="0.25">
      <c r="A372" s="161">
        <v>41973</v>
      </c>
      <c r="B372" s="535" t="s">
        <v>170</v>
      </c>
      <c r="C372" s="537" t="s">
        <v>67</v>
      </c>
      <c r="D372" s="537" t="s">
        <v>132</v>
      </c>
      <c r="E372" s="537" t="s">
        <v>18</v>
      </c>
      <c r="F372" s="537" t="s">
        <v>128</v>
      </c>
      <c r="G372" s="537" t="s">
        <v>1418</v>
      </c>
      <c r="H372" s="537" t="s">
        <v>1419</v>
      </c>
      <c r="I372" s="537" t="s">
        <v>171</v>
      </c>
      <c r="J372" s="163">
        <v>40352</v>
      </c>
      <c r="K372" s="163">
        <v>40630</v>
      </c>
      <c r="L372" s="162" t="s">
        <v>1420</v>
      </c>
      <c r="M372" s="174"/>
      <c r="N372" s="15">
        <v>1877</v>
      </c>
      <c r="O372" s="15">
        <v>1893.723</v>
      </c>
      <c r="P372" s="163">
        <v>40648</v>
      </c>
      <c r="Q372" s="163">
        <v>41943</v>
      </c>
      <c r="R372" s="163">
        <v>41712</v>
      </c>
      <c r="S372" s="163">
        <v>41943</v>
      </c>
      <c r="T372" s="164">
        <v>0.99</v>
      </c>
      <c r="U372" s="15"/>
      <c r="V372" s="174"/>
      <c r="W372" s="166" t="s">
        <v>171</v>
      </c>
    </row>
    <row r="373" spans="1:23" s="167" customFormat="1" ht="17" hidden="1" thickTop="1" thickBot="1" x14ac:dyDescent="0.25">
      <c r="A373" s="175">
        <v>41973</v>
      </c>
      <c r="B373" s="538" t="s">
        <v>170</v>
      </c>
      <c r="C373" s="539" t="s">
        <v>67</v>
      </c>
      <c r="D373" s="539" t="s">
        <v>132</v>
      </c>
      <c r="E373" s="539" t="s">
        <v>18</v>
      </c>
      <c r="F373" s="539" t="s">
        <v>128</v>
      </c>
      <c r="G373" s="539" t="s">
        <v>1422</v>
      </c>
      <c r="H373" s="539" t="s">
        <v>1423</v>
      </c>
      <c r="I373" s="539" t="s">
        <v>171</v>
      </c>
      <c r="J373" s="176">
        <v>40352</v>
      </c>
      <c r="K373" s="176">
        <v>40630</v>
      </c>
      <c r="L373" s="177" t="s">
        <v>1420</v>
      </c>
      <c r="M373" s="177" t="s">
        <v>1421</v>
      </c>
      <c r="N373" s="16">
        <v>29140</v>
      </c>
      <c r="O373" s="16">
        <v>33821.434999999998</v>
      </c>
      <c r="P373" s="176">
        <v>40648</v>
      </c>
      <c r="Q373" s="176">
        <v>41943</v>
      </c>
      <c r="R373" s="176">
        <v>41712</v>
      </c>
      <c r="S373" s="176">
        <v>41943</v>
      </c>
      <c r="T373" s="178">
        <v>0.99</v>
      </c>
      <c r="U373" s="16" t="s">
        <v>171</v>
      </c>
      <c r="V373" s="179" t="s">
        <v>171</v>
      </c>
      <c r="W373" s="180" t="s">
        <v>171</v>
      </c>
    </row>
    <row r="374" spans="1:23" s="167" customFormat="1" ht="17" hidden="1" thickTop="1" thickBot="1" x14ac:dyDescent="0.25">
      <c r="A374" s="161">
        <v>41973</v>
      </c>
      <c r="B374" s="535" t="s">
        <v>170</v>
      </c>
      <c r="C374" s="537" t="s">
        <v>67</v>
      </c>
      <c r="D374" s="537" t="s">
        <v>132</v>
      </c>
      <c r="E374" s="537" t="s">
        <v>18</v>
      </c>
      <c r="F374" s="537" t="s">
        <v>128</v>
      </c>
      <c r="G374" s="537" t="s">
        <v>1422</v>
      </c>
      <c r="H374" s="537" t="s">
        <v>1423</v>
      </c>
      <c r="I374" s="537" t="s">
        <v>171</v>
      </c>
      <c r="J374" s="163">
        <v>40353</v>
      </c>
      <c r="K374" s="163">
        <v>40630</v>
      </c>
      <c r="L374" s="162" t="s">
        <v>1420</v>
      </c>
      <c r="M374" s="174"/>
      <c r="N374" s="15">
        <v>1944</v>
      </c>
      <c r="O374" s="15">
        <v>1974.1410000000001</v>
      </c>
      <c r="P374" s="163">
        <v>40648</v>
      </c>
      <c r="Q374" s="163">
        <v>41943</v>
      </c>
      <c r="R374" s="163">
        <v>41712</v>
      </c>
      <c r="S374" s="163">
        <v>41943</v>
      </c>
      <c r="T374" s="164">
        <v>0.99</v>
      </c>
      <c r="U374" s="15"/>
      <c r="V374" s="174"/>
      <c r="W374" s="166" t="s">
        <v>171</v>
      </c>
    </row>
    <row r="375" spans="1:23" s="167" customFormat="1" ht="17" hidden="1" thickTop="1" thickBot="1" x14ac:dyDescent="0.25">
      <c r="A375" s="175">
        <v>41973</v>
      </c>
      <c r="B375" s="538" t="s">
        <v>170</v>
      </c>
      <c r="C375" s="539" t="s">
        <v>67</v>
      </c>
      <c r="D375" s="539" t="s">
        <v>132</v>
      </c>
      <c r="E375" s="539" t="s">
        <v>18</v>
      </c>
      <c r="F375" s="539" t="s">
        <v>128</v>
      </c>
      <c r="G375" s="539" t="s">
        <v>1424</v>
      </c>
      <c r="H375" s="539" t="s">
        <v>1423</v>
      </c>
      <c r="I375" s="539" t="s">
        <v>171</v>
      </c>
      <c r="J375" s="176">
        <v>40354</v>
      </c>
      <c r="K375" s="176">
        <v>40630</v>
      </c>
      <c r="L375" s="177" t="s">
        <v>1420</v>
      </c>
      <c r="M375" s="177" t="s">
        <v>1421</v>
      </c>
      <c r="N375" s="16">
        <v>9103</v>
      </c>
      <c r="O375" s="16">
        <v>10807.795</v>
      </c>
      <c r="P375" s="176">
        <v>40648</v>
      </c>
      <c r="Q375" s="176">
        <v>41943</v>
      </c>
      <c r="R375" s="176">
        <v>41712</v>
      </c>
      <c r="S375" s="176">
        <v>41943</v>
      </c>
      <c r="T375" s="178">
        <v>0.99</v>
      </c>
      <c r="U375" s="16" t="s">
        <v>171</v>
      </c>
      <c r="V375" s="179" t="s">
        <v>171</v>
      </c>
      <c r="W375" s="180" t="s">
        <v>171</v>
      </c>
    </row>
    <row r="376" spans="1:23" s="167" customFormat="1" ht="17" hidden="1" thickTop="1" thickBot="1" x14ac:dyDescent="0.25">
      <c r="A376" s="161">
        <v>41973</v>
      </c>
      <c r="B376" s="535" t="s">
        <v>170</v>
      </c>
      <c r="C376" s="537" t="s">
        <v>67</v>
      </c>
      <c r="D376" s="537" t="s">
        <v>132</v>
      </c>
      <c r="E376" s="537" t="s">
        <v>18</v>
      </c>
      <c r="F376" s="537" t="s">
        <v>128</v>
      </c>
      <c r="G376" s="537" t="s">
        <v>1424</v>
      </c>
      <c r="H376" s="537" t="s">
        <v>1423</v>
      </c>
      <c r="I376" s="537" t="s">
        <v>171</v>
      </c>
      <c r="J376" s="163">
        <v>40355</v>
      </c>
      <c r="K376" s="163">
        <v>40630</v>
      </c>
      <c r="L376" s="162" t="s">
        <v>1420</v>
      </c>
      <c r="M376" s="174"/>
      <c r="N376" s="15">
        <v>737</v>
      </c>
      <c r="O376" s="15">
        <v>753.72299999999996</v>
      </c>
      <c r="P376" s="163">
        <v>40648</v>
      </c>
      <c r="Q376" s="163">
        <v>41943</v>
      </c>
      <c r="R376" s="163">
        <v>41712</v>
      </c>
      <c r="S376" s="163">
        <v>41943</v>
      </c>
      <c r="T376" s="164">
        <v>0.99</v>
      </c>
      <c r="U376" s="15"/>
      <c r="V376" s="174"/>
      <c r="W376" s="166" t="s">
        <v>171</v>
      </c>
    </row>
    <row r="377" spans="1:23" s="167" customFormat="1" ht="17" hidden="1" thickTop="1" thickBot="1" x14ac:dyDescent="0.25">
      <c r="A377" s="175">
        <v>41973</v>
      </c>
      <c r="B377" s="538" t="s">
        <v>170</v>
      </c>
      <c r="C377" s="539" t="s">
        <v>67</v>
      </c>
      <c r="D377" s="539" t="s">
        <v>132</v>
      </c>
      <c r="E377" s="539" t="s">
        <v>18</v>
      </c>
      <c r="F377" s="539" t="s">
        <v>128</v>
      </c>
      <c r="G377" s="539" t="s">
        <v>1425</v>
      </c>
      <c r="H377" s="539" t="s">
        <v>1426</v>
      </c>
      <c r="I377" s="539" t="s">
        <v>171</v>
      </c>
      <c r="J377" s="176">
        <v>40356</v>
      </c>
      <c r="K377" s="176">
        <v>40630</v>
      </c>
      <c r="L377" s="177" t="s">
        <v>1420</v>
      </c>
      <c r="M377" s="177" t="s">
        <v>1421</v>
      </c>
      <c r="N377" s="16">
        <v>58240</v>
      </c>
      <c r="O377" s="16">
        <v>63670.64</v>
      </c>
      <c r="P377" s="176">
        <v>40648</v>
      </c>
      <c r="Q377" s="176">
        <v>41943</v>
      </c>
      <c r="R377" s="176">
        <v>41712</v>
      </c>
      <c r="S377" s="176">
        <v>41943</v>
      </c>
      <c r="T377" s="178">
        <v>0.98305218857499999</v>
      </c>
      <c r="U377" s="16" t="s">
        <v>171</v>
      </c>
      <c r="V377" s="179" t="s">
        <v>171</v>
      </c>
      <c r="W377" s="180" t="s">
        <v>171</v>
      </c>
    </row>
    <row r="378" spans="1:23" s="167" customFormat="1" ht="17" hidden="1" thickTop="1" thickBot="1" x14ac:dyDescent="0.25">
      <c r="A378" s="161">
        <v>41973</v>
      </c>
      <c r="B378" s="535" t="s">
        <v>170</v>
      </c>
      <c r="C378" s="537" t="s">
        <v>67</v>
      </c>
      <c r="D378" s="537" t="s">
        <v>132</v>
      </c>
      <c r="E378" s="537" t="s">
        <v>18</v>
      </c>
      <c r="F378" s="537" t="s">
        <v>128</v>
      </c>
      <c r="G378" s="537" t="s">
        <v>1425</v>
      </c>
      <c r="H378" s="537" t="s">
        <v>1426</v>
      </c>
      <c r="I378" s="537" t="s">
        <v>171</v>
      </c>
      <c r="J378" s="163">
        <v>40357</v>
      </c>
      <c r="K378" s="163">
        <v>40630</v>
      </c>
      <c r="L378" s="162" t="s">
        <v>1420</v>
      </c>
      <c r="M378" s="174"/>
      <c r="N378" s="15">
        <v>2145</v>
      </c>
      <c r="O378" s="15">
        <v>2492.357</v>
      </c>
      <c r="P378" s="163">
        <v>40648</v>
      </c>
      <c r="Q378" s="163">
        <v>41943</v>
      </c>
      <c r="R378" s="163">
        <v>41712</v>
      </c>
      <c r="S378" s="163">
        <v>41943</v>
      </c>
      <c r="T378" s="164">
        <v>0.99</v>
      </c>
      <c r="U378" s="15"/>
      <c r="V378" s="174"/>
      <c r="W378" s="166" t="s">
        <v>171</v>
      </c>
    </row>
    <row r="379" spans="1:23" s="167" customFormat="1" ht="17" hidden="1" thickTop="1" thickBot="1" x14ac:dyDescent="0.25">
      <c r="A379" s="161">
        <v>41973</v>
      </c>
      <c r="B379" s="363" t="s">
        <v>143</v>
      </c>
      <c r="C379" s="162" t="s">
        <v>67</v>
      </c>
      <c r="D379" s="162" t="s">
        <v>132</v>
      </c>
      <c r="E379" s="162" t="s">
        <v>18</v>
      </c>
      <c r="F379" s="162" t="s">
        <v>128</v>
      </c>
      <c r="G379" s="162" t="s">
        <v>1427</v>
      </c>
      <c r="H379" s="162" t="s">
        <v>1428</v>
      </c>
      <c r="I379" s="162" t="s">
        <v>171</v>
      </c>
      <c r="J379" s="163">
        <v>40932</v>
      </c>
      <c r="K379" s="163">
        <v>41089</v>
      </c>
      <c r="L379" s="162" t="s">
        <v>1326</v>
      </c>
      <c r="M379" s="162" t="s">
        <v>1429</v>
      </c>
      <c r="N379" s="15">
        <v>54772</v>
      </c>
      <c r="O379" s="15">
        <v>55761.885999999999</v>
      </c>
      <c r="P379" s="163">
        <v>41120</v>
      </c>
      <c r="Q379" s="163" t="s">
        <v>171</v>
      </c>
      <c r="R379" s="163">
        <v>42151</v>
      </c>
      <c r="S379" s="163">
        <v>42166</v>
      </c>
      <c r="T379" s="164">
        <v>0.50287409575800002</v>
      </c>
      <c r="U379" s="15" t="s">
        <v>171</v>
      </c>
      <c r="V379" s="165" t="s">
        <v>171</v>
      </c>
      <c r="W379" s="166" t="s">
        <v>171</v>
      </c>
    </row>
    <row r="380" spans="1:23" s="167" customFormat="1" ht="17" hidden="1" thickTop="1" thickBot="1" x14ac:dyDescent="0.25">
      <c r="A380" s="175">
        <v>41973</v>
      </c>
      <c r="B380" s="538" t="s">
        <v>169</v>
      </c>
      <c r="C380" s="539" t="s">
        <v>67</v>
      </c>
      <c r="D380" s="539" t="s">
        <v>132</v>
      </c>
      <c r="E380" s="539" t="s">
        <v>18</v>
      </c>
      <c r="F380" s="539" t="s">
        <v>128</v>
      </c>
      <c r="G380" s="539" t="s">
        <v>1430</v>
      </c>
      <c r="H380" s="539" t="s">
        <v>1431</v>
      </c>
      <c r="I380" s="539" t="s">
        <v>171</v>
      </c>
      <c r="J380" s="176">
        <v>40308</v>
      </c>
      <c r="K380" s="176">
        <v>40626</v>
      </c>
      <c r="L380" s="177" t="s">
        <v>1432</v>
      </c>
      <c r="M380" s="177" t="s">
        <v>1433</v>
      </c>
      <c r="N380" s="16">
        <v>30812.375</v>
      </c>
      <c r="O380" s="16">
        <v>31222.152999999998</v>
      </c>
      <c r="P380" s="176">
        <v>40751</v>
      </c>
      <c r="Q380" s="176">
        <v>41876</v>
      </c>
      <c r="R380" s="176">
        <v>41559</v>
      </c>
      <c r="S380" s="176">
        <v>41876</v>
      </c>
      <c r="T380" s="178">
        <v>0.90874972651600006</v>
      </c>
      <c r="U380" s="16" t="s">
        <v>171</v>
      </c>
      <c r="V380" s="179" t="s">
        <v>171</v>
      </c>
      <c r="W380" s="180" t="s">
        <v>171</v>
      </c>
    </row>
    <row r="381" spans="1:23" s="167" customFormat="1" ht="17" hidden="1" thickTop="1" thickBot="1" x14ac:dyDescent="0.25">
      <c r="A381" s="161">
        <v>41973</v>
      </c>
      <c r="B381" s="535" t="s">
        <v>169</v>
      </c>
      <c r="C381" s="537" t="s">
        <v>67</v>
      </c>
      <c r="D381" s="537" t="s">
        <v>132</v>
      </c>
      <c r="E381" s="537" t="s">
        <v>18</v>
      </c>
      <c r="F381" s="537" t="s">
        <v>128</v>
      </c>
      <c r="G381" s="537" t="s">
        <v>1430</v>
      </c>
      <c r="H381" s="537" t="s">
        <v>1431</v>
      </c>
      <c r="I381" s="537" t="s">
        <v>171</v>
      </c>
      <c r="J381" s="163">
        <v>40308</v>
      </c>
      <c r="K381" s="163">
        <v>40626</v>
      </c>
      <c r="L381" s="162" t="s">
        <v>1432</v>
      </c>
      <c r="M381" s="174"/>
      <c r="N381" s="15">
        <v>1932.9949999999999</v>
      </c>
      <c r="O381" s="15">
        <v>1981.502</v>
      </c>
      <c r="P381" s="163">
        <v>40738</v>
      </c>
      <c r="Q381" s="163">
        <v>41892</v>
      </c>
      <c r="R381" s="163">
        <v>41559</v>
      </c>
      <c r="S381" s="163">
        <v>41876</v>
      </c>
      <c r="T381" s="164">
        <v>0.99821751378500001</v>
      </c>
      <c r="U381" s="15"/>
      <c r="V381" s="174"/>
      <c r="W381" s="166" t="s">
        <v>171</v>
      </c>
    </row>
    <row r="382" spans="1:23" s="167" customFormat="1" ht="17" hidden="1" thickTop="1" thickBot="1" x14ac:dyDescent="0.25">
      <c r="A382" s="175">
        <v>41973</v>
      </c>
      <c r="B382" s="538" t="s">
        <v>169</v>
      </c>
      <c r="C382" s="539" t="s">
        <v>67</v>
      </c>
      <c r="D382" s="539" t="s">
        <v>132</v>
      </c>
      <c r="E382" s="539" t="s">
        <v>18</v>
      </c>
      <c r="F382" s="539" t="s">
        <v>128</v>
      </c>
      <c r="G382" s="539" t="s">
        <v>1434</v>
      </c>
      <c r="H382" s="539" t="s">
        <v>1435</v>
      </c>
      <c r="I382" s="539" t="s">
        <v>171</v>
      </c>
      <c r="J382" s="176">
        <v>40308</v>
      </c>
      <c r="K382" s="176">
        <v>40626</v>
      </c>
      <c r="L382" s="177" t="s">
        <v>1432</v>
      </c>
      <c r="M382" s="177" t="s">
        <v>1433</v>
      </c>
      <c r="N382" s="16">
        <v>24321.069</v>
      </c>
      <c r="O382" s="16">
        <v>24674.493999999999</v>
      </c>
      <c r="P382" s="176">
        <v>40751</v>
      </c>
      <c r="Q382" s="176">
        <v>41876</v>
      </c>
      <c r="R382" s="176">
        <v>41559</v>
      </c>
      <c r="S382" s="176">
        <v>41876</v>
      </c>
      <c r="T382" s="178">
        <v>0.99684913498100003</v>
      </c>
      <c r="U382" s="16" t="s">
        <v>171</v>
      </c>
      <c r="V382" s="179" t="s">
        <v>171</v>
      </c>
      <c r="W382" s="180" t="s">
        <v>171</v>
      </c>
    </row>
    <row r="383" spans="1:23" s="167" customFormat="1" ht="17" hidden="1" thickTop="1" thickBot="1" x14ac:dyDescent="0.25">
      <c r="A383" s="161">
        <v>41973</v>
      </c>
      <c r="B383" s="535" t="s">
        <v>169</v>
      </c>
      <c r="C383" s="537" t="s">
        <v>67</v>
      </c>
      <c r="D383" s="537" t="s">
        <v>132</v>
      </c>
      <c r="E383" s="537" t="s">
        <v>18</v>
      </c>
      <c r="F383" s="537" t="s">
        <v>128</v>
      </c>
      <c r="G383" s="537" t="s">
        <v>1434</v>
      </c>
      <c r="H383" s="537" t="s">
        <v>1435</v>
      </c>
      <c r="I383" s="537" t="s">
        <v>171</v>
      </c>
      <c r="J383" s="163">
        <v>40308</v>
      </c>
      <c r="K383" s="163">
        <v>40626</v>
      </c>
      <c r="L383" s="162" t="s">
        <v>1432</v>
      </c>
      <c r="M383" s="174"/>
      <c r="N383" s="15">
        <v>2018.5609999999999</v>
      </c>
      <c r="O383" s="15">
        <v>2038.5609999999999</v>
      </c>
      <c r="P383" s="163">
        <v>40738</v>
      </c>
      <c r="Q383" s="163">
        <v>41892</v>
      </c>
      <c r="R383" s="163">
        <v>41559</v>
      </c>
      <c r="S383" s="163">
        <v>41876</v>
      </c>
      <c r="T383" s="164">
        <v>0.99669472730999997</v>
      </c>
      <c r="U383" s="15"/>
      <c r="V383" s="174"/>
      <c r="W383" s="166" t="s">
        <v>171</v>
      </c>
    </row>
    <row r="384" spans="1:23" s="167" customFormat="1" ht="17" hidden="1" thickTop="1" thickBot="1" x14ac:dyDescent="0.25">
      <c r="A384" s="161">
        <v>41973</v>
      </c>
      <c r="B384" s="363" t="s">
        <v>148</v>
      </c>
      <c r="C384" s="162" t="s">
        <v>67</v>
      </c>
      <c r="D384" s="162" t="s">
        <v>132</v>
      </c>
      <c r="E384" s="162" t="s">
        <v>18</v>
      </c>
      <c r="F384" s="162" t="s">
        <v>128</v>
      </c>
      <c r="G384" s="162" t="s">
        <v>1436</v>
      </c>
      <c r="H384" s="162" t="s">
        <v>1090</v>
      </c>
      <c r="I384" s="162" t="s">
        <v>171</v>
      </c>
      <c r="J384" s="163">
        <v>41311</v>
      </c>
      <c r="K384" s="163">
        <v>41466</v>
      </c>
      <c r="L384" s="162" t="s">
        <v>1390</v>
      </c>
      <c r="M384" s="162" t="s">
        <v>1437</v>
      </c>
      <c r="N384" s="15">
        <v>30717.475999999999</v>
      </c>
      <c r="O384" s="15">
        <v>30993.561000000002</v>
      </c>
      <c r="P384" s="163">
        <v>41478</v>
      </c>
      <c r="Q384" s="163" t="s">
        <v>171</v>
      </c>
      <c r="R384" s="163">
        <v>42248</v>
      </c>
      <c r="S384" s="163">
        <v>42329</v>
      </c>
      <c r="T384" s="164">
        <v>0.49865483349900003</v>
      </c>
      <c r="U384" s="15" t="s">
        <v>171</v>
      </c>
      <c r="V384" s="165" t="s">
        <v>171</v>
      </c>
      <c r="W384" s="166" t="s">
        <v>171</v>
      </c>
    </row>
    <row r="385" spans="1:23" s="167" customFormat="1" ht="17" hidden="1" thickTop="1" thickBot="1" x14ac:dyDescent="0.25">
      <c r="A385" s="161">
        <v>41973</v>
      </c>
      <c r="B385" s="363" t="s">
        <v>148</v>
      </c>
      <c r="C385" s="162" t="s">
        <v>67</v>
      </c>
      <c r="D385" s="162" t="s">
        <v>132</v>
      </c>
      <c r="E385" s="162" t="s">
        <v>18</v>
      </c>
      <c r="F385" s="162" t="s">
        <v>128</v>
      </c>
      <c r="G385" s="162" t="s">
        <v>1438</v>
      </c>
      <c r="H385" s="162" t="s">
        <v>1090</v>
      </c>
      <c r="I385" s="162" t="s">
        <v>171</v>
      </c>
      <c r="J385" s="163">
        <v>41311</v>
      </c>
      <c r="K385" s="163">
        <v>41466</v>
      </c>
      <c r="L385" s="162" t="s">
        <v>1390</v>
      </c>
      <c r="M385" s="162" t="s">
        <v>1437</v>
      </c>
      <c r="N385" s="15">
        <v>37410.03</v>
      </c>
      <c r="O385" s="15">
        <v>37733.656999999999</v>
      </c>
      <c r="P385" s="163">
        <v>41478</v>
      </c>
      <c r="Q385" s="163" t="s">
        <v>171</v>
      </c>
      <c r="R385" s="163">
        <v>42248</v>
      </c>
      <c r="S385" s="163">
        <v>42329</v>
      </c>
      <c r="T385" s="164">
        <v>0.52933915204699999</v>
      </c>
      <c r="U385" s="15" t="s">
        <v>171</v>
      </c>
      <c r="V385" s="165" t="s">
        <v>171</v>
      </c>
      <c r="W385" s="166" t="s">
        <v>171</v>
      </c>
    </row>
    <row r="386" spans="1:23" s="167" customFormat="1" ht="17" hidden="1" thickTop="1" thickBot="1" x14ac:dyDescent="0.25">
      <c r="A386" s="161">
        <v>41973</v>
      </c>
      <c r="B386" s="363" t="s">
        <v>148</v>
      </c>
      <c r="C386" s="162" t="s">
        <v>67</v>
      </c>
      <c r="D386" s="162" t="s">
        <v>132</v>
      </c>
      <c r="E386" s="162" t="s">
        <v>18</v>
      </c>
      <c r="F386" s="162" t="s">
        <v>128</v>
      </c>
      <c r="G386" s="162" t="s">
        <v>1439</v>
      </c>
      <c r="H386" s="162" t="s">
        <v>1440</v>
      </c>
      <c r="I386" s="162" t="s">
        <v>171</v>
      </c>
      <c r="J386" s="163">
        <v>41239</v>
      </c>
      <c r="K386" s="163">
        <v>41772</v>
      </c>
      <c r="L386" s="162" t="s">
        <v>1441</v>
      </c>
      <c r="M386" s="162" t="s">
        <v>1442</v>
      </c>
      <c r="N386" s="15">
        <v>69749.202999999994</v>
      </c>
      <c r="O386" s="15">
        <v>69749.202999999994</v>
      </c>
      <c r="P386" s="163">
        <v>41816</v>
      </c>
      <c r="Q386" s="163" t="s">
        <v>171</v>
      </c>
      <c r="R386" s="163">
        <v>42748</v>
      </c>
      <c r="S386" s="163">
        <v>42748</v>
      </c>
      <c r="T386" s="164">
        <v>3.1396258391699995E-2</v>
      </c>
      <c r="U386" s="15" t="s">
        <v>171</v>
      </c>
      <c r="V386" s="165" t="s">
        <v>171</v>
      </c>
      <c r="W386" s="166" t="s">
        <v>171</v>
      </c>
    </row>
    <row r="387" spans="1:23" s="167" customFormat="1" ht="17" hidden="1" thickTop="1" thickBot="1" x14ac:dyDescent="0.25">
      <c r="A387" s="161">
        <v>41973</v>
      </c>
      <c r="B387" s="363" t="s">
        <v>148</v>
      </c>
      <c r="C387" s="162" t="s">
        <v>68</v>
      </c>
      <c r="D387" s="162" t="s">
        <v>132</v>
      </c>
      <c r="E387" s="162" t="s">
        <v>27</v>
      </c>
      <c r="F387" s="162" t="s">
        <v>128</v>
      </c>
      <c r="G387" s="162" t="s">
        <v>1443</v>
      </c>
      <c r="H387" s="162" t="s">
        <v>1305</v>
      </c>
      <c r="I387" s="162" t="s">
        <v>171</v>
      </c>
      <c r="J387" s="163">
        <v>41393</v>
      </c>
      <c r="K387" s="163">
        <v>41508</v>
      </c>
      <c r="L387" s="162" t="s">
        <v>1444</v>
      </c>
      <c r="M387" s="162" t="s">
        <v>1445</v>
      </c>
      <c r="N387" s="15">
        <v>21575</v>
      </c>
      <c r="O387" s="15">
        <v>22583.908429999999</v>
      </c>
      <c r="P387" s="163">
        <v>41652</v>
      </c>
      <c r="Q387" s="163" t="s">
        <v>171</v>
      </c>
      <c r="R387" s="163">
        <v>42312</v>
      </c>
      <c r="S387" s="163">
        <v>42369</v>
      </c>
      <c r="T387" s="164">
        <v>0.28220850344600001</v>
      </c>
      <c r="U387" s="15" t="s">
        <v>171</v>
      </c>
      <c r="V387" s="165" t="s">
        <v>171</v>
      </c>
      <c r="W387" s="166" t="s">
        <v>171</v>
      </c>
    </row>
    <row r="388" spans="1:23" s="167" customFormat="1" ht="17" hidden="1" thickTop="1" thickBot="1" x14ac:dyDescent="0.25">
      <c r="A388" s="161">
        <v>41973</v>
      </c>
      <c r="B388" s="363" t="s">
        <v>143</v>
      </c>
      <c r="C388" s="162" t="s">
        <v>68</v>
      </c>
      <c r="D388" s="162" t="s">
        <v>132</v>
      </c>
      <c r="E388" s="162" t="s">
        <v>27</v>
      </c>
      <c r="F388" s="162" t="s">
        <v>128</v>
      </c>
      <c r="G388" s="162" t="s">
        <v>1446</v>
      </c>
      <c r="H388" s="162" t="s">
        <v>1305</v>
      </c>
      <c r="I388" s="162" t="s">
        <v>171</v>
      </c>
      <c r="J388" s="163">
        <v>41121</v>
      </c>
      <c r="K388" s="163">
        <v>41179</v>
      </c>
      <c r="L388" s="162" t="s">
        <v>1447</v>
      </c>
      <c r="M388" s="162" t="s">
        <v>1448</v>
      </c>
      <c r="N388" s="15">
        <v>13312</v>
      </c>
      <c r="O388" s="15">
        <v>14525.3652</v>
      </c>
      <c r="P388" s="163">
        <v>41200</v>
      </c>
      <c r="Q388" s="163" t="s">
        <v>171</v>
      </c>
      <c r="R388" s="163">
        <v>41830</v>
      </c>
      <c r="S388" s="163">
        <v>42142</v>
      </c>
      <c r="T388" s="164">
        <v>0.73703441205000009</v>
      </c>
      <c r="U388" s="15" t="s">
        <v>171</v>
      </c>
      <c r="V388" s="165" t="s">
        <v>171</v>
      </c>
      <c r="W388" s="166" t="s">
        <v>171</v>
      </c>
    </row>
    <row r="389" spans="1:23" s="167" customFormat="1" ht="17" hidden="1" thickTop="1" thickBot="1" x14ac:dyDescent="0.25">
      <c r="A389" s="161">
        <v>41973</v>
      </c>
      <c r="B389" s="363" t="s">
        <v>143</v>
      </c>
      <c r="C389" s="162" t="s">
        <v>68</v>
      </c>
      <c r="D389" s="162" t="s">
        <v>132</v>
      </c>
      <c r="E389" s="162" t="s">
        <v>28</v>
      </c>
      <c r="F389" s="162" t="s">
        <v>128</v>
      </c>
      <c r="G389" s="162" t="s">
        <v>1449</v>
      </c>
      <c r="H389" s="162" t="s">
        <v>1305</v>
      </c>
      <c r="I389" s="162" t="s">
        <v>171</v>
      </c>
      <c r="J389" s="163">
        <v>40981</v>
      </c>
      <c r="K389" s="163">
        <v>41044</v>
      </c>
      <c r="L389" s="162" t="s">
        <v>1450</v>
      </c>
      <c r="M389" s="162" t="s">
        <v>1451</v>
      </c>
      <c r="N389" s="15">
        <v>44046.205999999998</v>
      </c>
      <c r="O389" s="15">
        <v>46654.192159999999</v>
      </c>
      <c r="P389" s="163">
        <v>41059</v>
      </c>
      <c r="Q389" s="163">
        <v>41899</v>
      </c>
      <c r="R389" s="163">
        <v>42033</v>
      </c>
      <c r="S389" s="163">
        <v>42082</v>
      </c>
      <c r="T389" s="164">
        <v>0.98594181723800001</v>
      </c>
      <c r="U389" s="15" t="s">
        <v>171</v>
      </c>
      <c r="V389" s="165" t="s">
        <v>171</v>
      </c>
      <c r="W389" s="166" t="s">
        <v>171</v>
      </c>
    </row>
    <row r="390" spans="1:23" s="167" customFormat="1" ht="17" hidden="1" thickTop="1" thickBot="1" x14ac:dyDescent="0.25">
      <c r="A390" s="161">
        <v>41973</v>
      </c>
      <c r="B390" s="363" t="s">
        <v>142</v>
      </c>
      <c r="C390" s="162" t="s">
        <v>68</v>
      </c>
      <c r="D390" s="162" t="s">
        <v>132</v>
      </c>
      <c r="E390" s="162" t="s">
        <v>52</v>
      </c>
      <c r="F390" s="162" t="s">
        <v>128</v>
      </c>
      <c r="G390" s="162" t="s">
        <v>1452</v>
      </c>
      <c r="H390" s="162" t="s">
        <v>1305</v>
      </c>
      <c r="I390" s="162" t="s">
        <v>171</v>
      </c>
      <c r="J390" s="163">
        <v>40862</v>
      </c>
      <c r="K390" s="163">
        <v>40982</v>
      </c>
      <c r="L390" s="162" t="s">
        <v>1453</v>
      </c>
      <c r="M390" s="162" t="s">
        <v>1454</v>
      </c>
      <c r="N390" s="15">
        <v>8931.6219999999994</v>
      </c>
      <c r="O390" s="15">
        <v>8999.5300000000007</v>
      </c>
      <c r="P390" s="163">
        <v>41008</v>
      </c>
      <c r="Q390" s="163" t="s">
        <v>171</v>
      </c>
      <c r="R390" s="163">
        <v>41498</v>
      </c>
      <c r="S390" s="163">
        <v>42050</v>
      </c>
      <c r="T390" s="164">
        <v>0.94649331687300009</v>
      </c>
      <c r="U390" s="15" t="s">
        <v>171</v>
      </c>
      <c r="V390" s="165" t="s">
        <v>171</v>
      </c>
      <c r="W390" s="166" t="s">
        <v>171</v>
      </c>
    </row>
    <row r="391" spans="1:23" s="167" customFormat="1" ht="17" hidden="1" thickTop="1" thickBot="1" x14ac:dyDescent="0.25">
      <c r="A391" s="175">
        <v>41973</v>
      </c>
      <c r="B391" s="538" t="s">
        <v>143</v>
      </c>
      <c r="C391" s="539" t="s">
        <v>67</v>
      </c>
      <c r="D391" s="539" t="s">
        <v>132</v>
      </c>
      <c r="E391" s="539" t="s">
        <v>53</v>
      </c>
      <c r="F391" s="539" t="s">
        <v>128</v>
      </c>
      <c r="G391" s="539" t="s">
        <v>162</v>
      </c>
      <c r="H391" s="539" t="s">
        <v>1229</v>
      </c>
      <c r="I391" s="539" t="s">
        <v>171</v>
      </c>
      <c r="J391" s="176">
        <v>40886</v>
      </c>
      <c r="K391" s="176">
        <v>40984</v>
      </c>
      <c r="L391" s="177" t="s">
        <v>1455</v>
      </c>
      <c r="M391" s="177" t="s">
        <v>1456</v>
      </c>
      <c r="N391" s="16">
        <v>11660</v>
      </c>
      <c r="O391" s="16">
        <v>11694.80867</v>
      </c>
      <c r="P391" s="176">
        <v>40997</v>
      </c>
      <c r="Q391" s="176">
        <v>41948</v>
      </c>
      <c r="R391" s="176">
        <v>41537</v>
      </c>
      <c r="S391" s="176">
        <v>41948</v>
      </c>
      <c r="T391" s="178">
        <v>0.98388373206300006</v>
      </c>
      <c r="U391" s="16" t="s">
        <v>171</v>
      </c>
      <c r="V391" s="179" t="s">
        <v>171</v>
      </c>
      <c r="W391" s="180" t="s">
        <v>171</v>
      </c>
    </row>
    <row r="392" spans="1:23" s="167" customFormat="1" ht="17" hidden="1" thickTop="1" thickBot="1" x14ac:dyDescent="0.25">
      <c r="A392" s="161">
        <v>41973</v>
      </c>
      <c r="B392" s="535" t="s">
        <v>143</v>
      </c>
      <c r="C392" s="537" t="s">
        <v>67</v>
      </c>
      <c r="D392" s="537" t="s">
        <v>132</v>
      </c>
      <c r="E392" s="537" t="s">
        <v>53</v>
      </c>
      <c r="F392" s="537" t="s">
        <v>128</v>
      </c>
      <c r="G392" s="537" t="s">
        <v>162</v>
      </c>
      <c r="H392" s="537" t="s">
        <v>1229</v>
      </c>
      <c r="I392" s="537" t="s">
        <v>171</v>
      </c>
      <c r="J392" s="163">
        <v>40886</v>
      </c>
      <c r="K392" s="163">
        <v>41822</v>
      </c>
      <c r="L392" s="162" t="s">
        <v>1457</v>
      </c>
      <c r="M392" s="174"/>
      <c r="N392" s="15">
        <v>727.38900000000001</v>
      </c>
      <c r="O392" s="15">
        <v>727.38900000000001</v>
      </c>
      <c r="P392" s="163">
        <v>42076</v>
      </c>
      <c r="Q392" s="163" t="s">
        <v>171</v>
      </c>
      <c r="R392" s="163">
        <v>42441</v>
      </c>
      <c r="S392" s="163">
        <v>42441</v>
      </c>
      <c r="T392" s="164">
        <v>0</v>
      </c>
      <c r="U392" s="15"/>
      <c r="V392" s="174"/>
      <c r="W392" s="166" t="s">
        <v>171</v>
      </c>
    </row>
    <row r="393" spans="1:23" s="167" customFormat="1" ht="17" hidden="1" thickTop="1" thickBot="1" x14ac:dyDescent="0.25">
      <c r="A393" s="175">
        <v>41973</v>
      </c>
      <c r="B393" s="538" t="s">
        <v>143</v>
      </c>
      <c r="C393" s="539" t="s">
        <v>67</v>
      </c>
      <c r="D393" s="539" t="s">
        <v>132</v>
      </c>
      <c r="E393" s="539" t="s">
        <v>53</v>
      </c>
      <c r="F393" s="539" t="s">
        <v>128</v>
      </c>
      <c r="G393" s="539" t="s">
        <v>1458</v>
      </c>
      <c r="H393" s="539" t="s">
        <v>1459</v>
      </c>
      <c r="I393" s="539" t="s">
        <v>171</v>
      </c>
      <c r="J393" s="176">
        <v>41512</v>
      </c>
      <c r="K393" s="176">
        <v>41646</v>
      </c>
      <c r="L393" s="177" t="s">
        <v>1460</v>
      </c>
      <c r="M393" s="177" t="s">
        <v>1461</v>
      </c>
      <c r="N393" s="16">
        <v>20078.900000000001</v>
      </c>
      <c r="O393" s="16">
        <v>20089.067999999999</v>
      </c>
      <c r="P393" s="176">
        <v>41676</v>
      </c>
      <c r="Q393" s="176" t="s">
        <v>171</v>
      </c>
      <c r="R393" s="176">
        <v>42216</v>
      </c>
      <c r="S393" s="176">
        <v>42216</v>
      </c>
      <c r="T393" s="178">
        <v>0.28698031187899997</v>
      </c>
      <c r="U393" s="16" t="s">
        <v>171</v>
      </c>
      <c r="V393" s="179" t="s">
        <v>171</v>
      </c>
      <c r="W393" s="180" t="s">
        <v>171</v>
      </c>
    </row>
    <row r="394" spans="1:23" s="167" customFormat="1" ht="17" hidden="1" thickTop="1" thickBot="1" x14ac:dyDescent="0.25">
      <c r="A394" s="161">
        <v>41973</v>
      </c>
      <c r="B394" s="535" t="s">
        <v>143</v>
      </c>
      <c r="C394" s="537" t="s">
        <v>67</v>
      </c>
      <c r="D394" s="537" t="s">
        <v>132</v>
      </c>
      <c r="E394" s="537" t="s">
        <v>53</v>
      </c>
      <c r="F394" s="537" t="s">
        <v>128</v>
      </c>
      <c r="G394" s="537" t="s">
        <v>1458</v>
      </c>
      <c r="H394" s="537" t="s">
        <v>1459</v>
      </c>
      <c r="I394" s="537" t="s">
        <v>171</v>
      </c>
      <c r="J394" s="163">
        <v>41513</v>
      </c>
      <c r="K394" s="163">
        <v>41214</v>
      </c>
      <c r="L394" s="162" t="s">
        <v>1462</v>
      </c>
      <c r="M394" s="174"/>
      <c r="N394" s="15">
        <v>5932.6409999999996</v>
      </c>
      <c r="O394" s="15">
        <v>6058.0410000000002</v>
      </c>
      <c r="P394" s="163">
        <v>41254</v>
      </c>
      <c r="Q394" s="163" t="s">
        <v>171</v>
      </c>
      <c r="R394" s="163">
        <v>41714</v>
      </c>
      <c r="S394" s="163">
        <v>42004</v>
      </c>
      <c r="T394" s="164">
        <v>0.86283255593700003</v>
      </c>
      <c r="U394" s="15"/>
      <c r="V394" s="174"/>
      <c r="W394" s="166" t="s">
        <v>171</v>
      </c>
    </row>
    <row r="395" spans="1:23" s="167" customFormat="1" ht="17" hidden="1" thickTop="1" thickBot="1" x14ac:dyDescent="0.25">
      <c r="A395" s="161">
        <v>41973</v>
      </c>
      <c r="B395" s="363" t="s">
        <v>146</v>
      </c>
      <c r="C395" s="162" t="s">
        <v>67</v>
      </c>
      <c r="D395" s="162" t="s">
        <v>132</v>
      </c>
      <c r="E395" s="162" t="s">
        <v>53</v>
      </c>
      <c r="F395" s="162" t="s">
        <v>128</v>
      </c>
      <c r="G395" s="162" t="s">
        <v>1463</v>
      </c>
      <c r="H395" s="162" t="s">
        <v>1225</v>
      </c>
      <c r="I395" s="162" t="s">
        <v>171</v>
      </c>
      <c r="J395" s="163">
        <v>41698</v>
      </c>
      <c r="K395" s="163">
        <v>41822</v>
      </c>
      <c r="L395" s="162" t="s">
        <v>1464</v>
      </c>
      <c r="M395" s="162" t="s">
        <v>1465</v>
      </c>
      <c r="N395" s="15">
        <v>15630</v>
      </c>
      <c r="O395" s="15">
        <v>15630</v>
      </c>
      <c r="P395" s="163">
        <v>41884</v>
      </c>
      <c r="Q395" s="163" t="s">
        <v>171</v>
      </c>
      <c r="R395" s="163">
        <v>42424</v>
      </c>
      <c r="S395" s="163">
        <v>42424</v>
      </c>
      <c r="T395" s="164">
        <v>0</v>
      </c>
      <c r="U395" s="15" t="s">
        <v>171</v>
      </c>
      <c r="V395" s="165" t="s">
        <v>171</v>
      </c>
      <c r="W395" s="166" t="s">
        <v>171</v>
      </c>
    </row>
    <row r="396" spans="1:23" s="167" customFormat="1" ht="17" hidden="1" thickTop="1" thickBot="1" x14ac:dyDescent="0.25">
      <c r="A396" s="161">
        <v>41973</v>
      </c>
      <c r="B396" s="363" t="s">
        <v>148</v>
      </c>
      <c r="C396" s="162" t="s">
        <v>67</v>
      </c>
      <c r="D396" s="162" t="s">
        <v>132</v>
      </c>
      <c r="E396" s="162" t="s">
        <v>19</v>
      </c>
      <c r="F396" s="162" t="s">
        <v>128</v>
      </c>
      <c r="G396" s="162" t="s">
        <v>150</v>
      </c>
      <c r="H396" s="162" t="s">
        <v>1466</v>
      </c>
      <c r="I396" s="162" t="s">
        <v>171</v>
      </c>
      <c r="J396" s="163">
        <v>41296</v>
      </c>
      <c r="K396" s="163">
        <v>41439</v>
      </c>
      <c r="L396" s="162" t="s">
        <v>1467</v>
      </c>
      <c r="M396" s="162" t="s">
        <v>1468</v>
      </c>
      <c r="N396" s="15">
        <v>3918.07456</v>
      </c>
      <c r="O396" s="15">
        <v>3947.5401700000002</v>
      </c>
      <c r="P396" s="163">
        <v>41541</v>
      </c>
      <c r="Q396" s="163">
        <v>41905</v>
      </c>
      <c r="R396" s="163">
        <v>41906</v>
      </c>
      <c r="S396" s="163">
        <v>41971</v>
      </c>
      <c r="T396" s="164">
        <v>0.98421012394700003</v>
      </c>
      <c r="U396" s="15" t="s">
        <v>171</v>
      </c>
      <c r="V396" s="165" t="s">
        <v>171</v>
      </c>
      <c r="W396" s="166" t="s">
        <v>171</v>
      </c>
    </row>
    <row r="397" spans="1:23" s="167" customFormat="1" ht="17" hidden="1" thickTop="1" thickBot="1" x14ac:dyDescent="0.25">
      <c r="A397" s="175">
        <v>41973</v>
      </c>
      <c r="B397" s="538" t="s">
        <v>148</v>
      </c>
      <c r="C397" s="539" t="s">
        <v>67</v>
      </c>
      <c r="D397" s="539" t="s">
        <v>132</v>
      </c>
      <c r="E397" s="539" t="s">
        <v>19</v>
      </c>
      <c r="F397" s="539" t="s">
        <v>128</v>
      </c>
      <c r="G397" s="539" t="s">
        <v>1469</v>
      </c>
      <c r="H397" s="539" t="s">
        <v>1199</v>
      </c>
      <c r="I397" s="539" t="s">
        <v>171</v>
      </c>
      <c r="J397" s="176">
        <v>41249</v>
      </c>
      <c r="K397" s="176">
        <v>41676</v>
      </c>
      <c r="L397" s="177" t="s">
        <v>1470</v>
      </c>
      <c r="M397" s="177" t="s">
        <v>1471</v>
      </c>
      <c r="N397" s="16">
        <v>25750</v>
      </c>
      <c r="O397" s="16">
        <v>25750</v>
      </c>
      <c r="P397" s="176">
        <v>41702</v>
      </c>
      <c r="Q397" s="176" t="s">
        <v>171</v>
      </c>
      <c r="R397" s="176">
        <v>42242</v>
      </c>
      <c r="S397" s="176">
        <v>42242</v>
      </c>
      <c r="T397" s="178">
        <v>0.27987188349499997</v>
      </c>
      <c r="U397" s="16" t="s">
        <v>171</v>
      </c>
      <c r="V397" s="179" t="s">
        <v>171</v>
      </c>
      <c r="W397" s="180" t="s">
        <v>171</v>
      </c>
    </row>
    <row r="398" spans="1:23" s="167" customFormat="1" ht="17" hidden="1" thickTop="1" thickBot="1" x14ac:dyDescent="0.25">
      <c r="A398" s="161">
        <v>41973</v>
      </c>
      <c r="B398" s="535" t="s">
        <v>148</v>
      </c>
      <c r="C398" s="537" t="s">
        <v>67</v>
      </c>
      <c r="D398" s="537" t="s">
        <v>132</v>
      </c>
      <c r="E398" s="537" t="s">
        <v>19</v>
      </c>
      <c r="F398" s="537" t="s">
        <v>128</v>
      </c>
      <c r="G398" s="537" t="s">
        <v>1469</v>
      </c>
      <c r="H398" s="537" t="s">
        <v>1199</v>
      </c>
      <c r="I398" s="537" t="s">
        <v>171</v>
      </c>
      <c r="J398" s="163">
        <v>41250</v>
      </c>
      <c r="K398" s="163">
        <v>41423</v>
      </c>
      <c r="L398" s="162" t="s">
        <v>1472</v>
      </c>
      <c r="M398" s="174"/>
      <c r="N398" s="15">
        <v>23450.612359999999</v>
      </c>
      <c r="O398" s="15">
        <v>23804.13636</v>
      </c>
      <c r="P398" s="163">
        <v>41470</v>
      </c>
      <c r="Q398" s="163" t="s">
        <v>171</v>
      </c>
      <c r="R398" s="163">
        <v>41980</v>
      </c>
      <c r="S398" s="163">
        <v>42003</v>
      </c>
      <c r="T398" s="164">
        <v>0.90779374110400002</v>
      </c>
      <c r="U398" s="15"/>
      <c r="V398" s="174"/>
      <c r="W398" s="166" t="s">
        <v>171</v>
      </c>
    </row>
    <row r="399" spans="1:23" s="167" customFormat="1" ht="17" hidden="1" thickTop="1" thickBot="1" x14ac:dyDescent="0.25">
      <c r="A399" s="161">
        <v>41973</v>
      </c>
      <c r="B399" s="363" t="s">
        <v>143</v>
      </c>
      <c r="C399" s="162" t="s">
        <v>67</v>
      </c>
      <c r="D399" s="162" t="s">
        <v>132</v>
      </c>
      <c r="E399" s="162" t="s">
        <v>19</v>
      </c>
      <c r="F399" s="162" t="s">
        <v>128</v>
      </c>
      <c r="G399" s="162" t="s">
        <v>1473</v>
      </c>
      <c r="H399" s="162" t="s">
        <v>1459</v>
      </c>
      <c r="I399" s="162" t="s">
        <v>171</v>
      </c>
      <c r="J399" s="163">
        <v>40893</v>
      </c>
      <c r="K399" s="163">
        <v>41179</v>
      </c>
      <c r="L399" s="162" t="s">
        <v>1474</v>
      </c>
      <c r="M399" s="162" t="s">
        <v>1475</v>
      </c>
      <c r="N399" s="15">
        <v>40397</v>
      </c>
      <c r="O399" s="15">
        <v>45489.754999999997</v>
      </c>
      <c r="P399" s="163">
        <v>41218</v>
      </c>
      <c r="Q399" s="163" t="s">
        <v>171</v>
      </c>
      <c r="R399" s="163">
        <v>41888</v>
      </c>
      <c r="S399" s="163">
        <v>41987</v>
      </c>
      <c r="T399" s="164">
        <v>0.90784522800800005</v>
      </c>
      <c r="U399" s="15" t="s">
        <v>171</v>
      </c>
      <c r="V399" s="165" t="s">
        <v>171</v>
      </c>
      <c r="W399" s="166" t="s">
        <v>171</v>
      </c>
    </row>
    <row r="400" spans="1:23" s="167" customFormat="1" ht="17" hidden="1" thickTop="1" thickBot="1" x14ac:dyDescent="0.25">
      <c r="A400" s="161">
        <v>41973</v>
      </c>
      <c r="B400" s="363" t="s">
        <v>148</v>
      </c>
      <c r="C400" s="162" t="s">
        <v>67</v>
      </c>
      <c r="D400" s="162" t="s">
        <v>132</v>
      </c>
      <c r="E400" s="162" t="s">
        <v>19</v>
      </c>
      <c r="F400" s="162" t="s">
        <v>128</v>
      </c>
      <c r="G400" s="162" t="s">
        <v>1476</v>
      </c>
      <c r="H400" s="162" t="s">
        <v>1372</v>
      </c>
      <c r="I400" s="162" t="s">
        <v>171</v>
      </c>
      <c r="J400" s="163">
        <v>41226</v>
      </c>
      <c r="K400" s="163">
        <v>41425</v>
      </c>
      <c r="L400" s="162" t="s">
        <v>1474</v>
      </c>
      <c r="M400" s="162" t="s">
        <v>1477</v>
      </c>
      <c r="N400" s="15">
        <v>16983</v>
      </c>
      <c r="O400" s="15">
        <v>17359.384999999998</v>
      </c>
      <c r="P400" s="163">
        <v>41450</v>
      </c>
      <c r="Q400" s="163" t="s">
        <v>171</v>
      </c>
      <c r="R400" s="163">
        <v>42120</v>
      </c>
      <c r="S400" s="163">
        <v>42120</v>
      </c>
      <c r="T400" s="164">
        <v>0.90569032255500004</v>
      </c>
      <c r="U400" s="15" t="s">
        <v>171</v>
      </c>
      <c r="V400" s="165" t="s">
        <v>171</v>
      </c>
      <c r="W400" s="166" t="s">
        <v>171</v>
      </c>
    </row>
    <row r="401" spans="1:23" s="167" customFormat="1" ht="17" hidden="1" thickTop="1" thickBot="1" x14ac:dyDescent="0.25">
      <c r="A401" s="161">
        <v>41973</v>
      </c>
      <c r="B401" s="363" t="s">
        <v>146</v>
      </c>
      <c r="C401" s="162" t="s">
        <v>67</v>
      </c>
      <c r="D401" s="162" t="s">
        <v>79</v>
      </c>
      <c r="E401" s="162" t="s">
        <v>19</v>
      </c>
      <c r="F401" s="162" t="s">
        <v>128</v>
      </c>
      <c r="G401" s="162" t="s">
        <v>1478</v>
      </c>
      <c r="H401" s="162" t="s">
        <v>1479</v>
      </c>
      <c r="I401" s="162" t="s">
        <v>171</v>
      </c>
      <c r="J401" s="163">
        <v>41863</v>
      </c>
      <c r="K401" s="163">
        <v>41898</v>
      </c>
      <c r="L401" s="162" t="s">
        <v>1358</v>
      </c>
      <c r="M401" s="162" t="s">
        <v>1480</v>
      </c>
      <c r="N401" s="15">
        <v>1635.5989999999999</v>
      </c>
      <c r="O401" s="15">
        <v>1635.5989999999999</v>
      </c>
      <c r="P401" s="163">
        <v>41906</v>
      </c>
      <c r="Q401" s="163" t="s">
        <v>171</v>
      </c>
      <c r="R401" s="163">
        <v>42236</v>
      </c>
      <c r="S401" s="163">
        <v>42236</v>
      </c>
      <c r="T401" s="164">
        <v>1.9999400831100002E-2</v>
      </c>
      <c r="U401" s="15" t="s">
        <v>171</v>
      </c>
      <c r="V401" s="165" t="s">
        <v>171</v>
      </c>
      <c r="W401" s="166" t="s">
        <v>171</v>
      </c>
    </row>
    <row r="402" spans="1:23" s="167" customFormat="1" ht="17" hidden="1" thickTop="1" thickBot="1" x14ac:dyDescent="0.25">
      <c r="A402" s="161">
        <v>41973</v>
      </c>
      <c r="B402" s="363" t="s">
        <v>146</v>
      </c>
      <c r="C402" s="162" t="s">
        <v>67</v>
      </c>
      <c r="D402" s="162" t="s">
        <v>132</v>
      </c>
      <c r="E402" s="162" t="s">
        <v>19</v>
      </c>
      <c r="F402" s="162" t="s">
        <v>128</v>
      </c>
      <c r="G402" s="162" t="s">
        <v>1481</v>
      </c>
      <c r="H402" s="162" t="s">
        <v>1482</v>
      </c>
      <c r="I402" s="162" t="s">
        <v>171</v>
      </c>
      <c r="J402" s="163">
        <v>41632</v>
      </c>
      <c r="K402" s="163">
        <v>41808</v>
      </c>
      <c r="L402" s="162" t="s">
        <v>1483</v>
      </c>
      <c r="M402" s="162" t="s">
        <v>1484</v>
      </c>
      <c r="N402" s="15">
        <v>4275.1139999999996</v>
      </c>
      <c r="O402" s="15">
        <v>4283.9520000000002</v>
      </c>
      <c r="P402" s="163">
        <v>41817</v>
      </c>
      <c r="Q402" s="163" t="s">
        <v>171</v>
      </c>
      <c r="R402" s="163">
        <v>42237</v>
      </c>
      <c r="S402" s="163">
        <v>42237</v>
      </c>
      <c r="T402" s="164">
        <v>5.3876420650799998E-2</v>
      </c>
      <c r="U402" s="15" t="s">
        <v>171</v>
      </c>
      <c r="V402" s="165" t="s">
        <v>171</v>
      </c>
      <c r="W402" s="166" t="s">
        <v>171</v>
      </c>
    </row>
    <row r="403" spans="1:23" s="167" customFormat="1" ht="17" hidden="1" thickTop="1" thickBot="1" x14ac:dyDescent="0.25">
      <c r="A403" s="161">
        <v>41973</v>
      </c>
      <c r="B403" s="363" t="s">
        <v>143</v>
      </c>
      <c r="C403" s="162" t="s">
        <v>67</v>
      </c>
      <c r="D403" s="162" t="s">
        <v>132</v>
      </c>
      <c r="E403" s="162" t="s">
        <v>29</v>
      </c>
      <c r="F403" s="162" t="s">
        <v>128</v>
      </c>
      <c r="G403" s="162" t="s">
        <v>1485</v>
      </c>
      <c r="H403" s="162" t="s">
        <v>1309</v>
      </c>
      <c r="I403" s="162" t="s">
        <v>171</v>
      </c>
      <c r="J403" s="163">
        <v>41002</v>
      </c>
      <c r="K403" s="163">
        <v>41542</v>
      </c>
      <c r="L403" s="162" t="s">
        <v>1020</v>
      </c>
      <c r="M403" s="162" t="s">
        <v>1486</v>
      </c>
      <c r="N403" s="15">
        <v>12622.8</v>
      </c>
      <c r="O403" s="15">
        <v>12644.8</v>
      </c>
      <c r="P403" s="163">
        <v>41584</v>
      </c>
      <c r="Q403" s="163" t="s">
        <v>171</v>
      </c>
      <c r="R403" s="163">
        <v>42319</v>
      </c>
      <c r="S403" s="163">
        <v>42319</v>
      </c>
      <c r="T403" s="164">
        <v>0.17062713526500001</v>
      </c>
      <c r="U403" s="15">
        <v>5000</v>
      </c>
      <c r="V403" s="165" t="s">
        <v>1487</v>
      </c>
      <c r="W403" s="166" t="s">
        <v>171</v>
      </c>
    </row>
    <row r="404" spans="1:23" s="167" customFormat="1" ht="17" hidden="1" thickTop="1" thickBot="1" x14ac:dyDescent="0.25">
      <c r="A404" s="161">
        <v>41973</v>
      </c>
      <c r="B404" s="363" t="s">
        <v>172</v>
      </c>
      <c r="C404" s="162" t="s">
        <v>67</v>
      </c>
      <c r="D404" s="162" t="s">
        <v>132</v>
      </c>
      <c r="E404" s="162" t="s">
        <v>29</v>
      </c>
      <c r="F404" s="162" t="s">
        <v>128</v>
      </c>
      <c r="G404" s="162" t="s">
        <v>1488</v>
      </c>
      <c r="H404" s="162" t="s">
        <v>1407</v>
      </c>
      <c r="I404" s="162" t="s">
        <v>171</v>
      </c>
      <c r="J404" s="163">
        <v>40525</v>
      </c>
      <c r="K404" s="163">
        <v>40760</v>
      </c>
      <c r="L404" s="162" t="s">
        <v>1489</v>
      </c>
      <c r="M404" s="162" t="s">
        <v>1490</v>
      </c>
      <c r="N404" s="15">
        <v>7835.1880000000001</v>
      </c>
      <c r="O404" s="15">
        <v>7946.4611599999998</v>
      </c>
      <c r="P404" s="163">
        <v>40809</v>
      </c>
      <c r="Q404" s="163" t="s">
        <v>171</v>
      </c>
      <c r="R404" s="163">
        <v>41299</v>
      </c>
      <c r="S404" s="163">
        <v>42027</v>
      </c>
      <c r="T404" s="164">
        <v>0.92197745040000001</v>
      </c>
      <c r="U404" s="15">
        <v>2750</v>
      </c>
      <c r="V404" s="165" t="s">
        <v>1491</v>
      </c>
      <c r="W404" s="166" t="s">
        <v>171</v>
      </c>
    </row>
    <row r="405" spans="1:23" s="167" customFormat="1" ht="17" hidden="1" thickTop="1" thickBot="1" x14ac:dyDescent="0.25">
      <c r="A405" s="175">
        <v>41973</v>
      </c>
      <c r="B405" s="538" t="s">
        <v>143</v>
      </c>
      <c r="C405" s="539" t="s">
        <v>67</v>
      </c>
      <c r="D405" s="539" t="s">
        <v>132</v>
      </c>
      <c r="E405" s="539" t="s">
        <v>29</v>
      </c>
      <c r="F405" s="539" t="s">
        <v>128</v>
      </c>
      <c r="G405" s="539" t="s">
        <v>1492</v>
      </c>
      <c r="H405" s="539" t="s">
        <v>1419</v>
      </c>
      <c r="I405" s="539" t="s">
        <v>171</v>
      </c>
      <c r="J405" s="176">
        <v>40893</v>
      </c>
      <c r="K405" s="176">
        <v>41138</v>
      </c>
      <c r="L405" s="177" t="s">
        <v>1020</v>
      </c>
      <c r="M405" s="177" t="s">
        <v>1486</v>
      </c>
      <c r="N405" s="16">
        <v>11856.9</v>
      </c>
      <c r="O405" s="16">
        <v>12236.12917</v>
      </c>
      <c r="P405" s="176">
        <v>41191</v>
      </c>
      <c r="Q405" s="176">
        <v>41962</v>
      </c>
      <c r="R405" s="176">
        <v>41731</v>
      </c>
      <c r="S405" s="176">
        <v>41962</v>
      </c>
      <c r="T405" s="178">
        <v>0.91621115176599999</v>
      </c>
      <c r="U405" s="16" t="s">
        <v>171</v>
      </c>
      <c r="V405" s="179" t="s">
        <v>171</v>
      </c>
      <c r="W405" s="180" t="s">
        <v>171</v>
      </c>
    </row>
    <row r="406" spans="1:23" s="167" customFormat="1" ht="17" hidden="1" thickTop="1" thickBot="1" x14ac:dyDescent="0.25">
      <c r="A406" s="161">
        <v>41973</v>
      </c>
      <c r="B406" s="535" t="s">
        <v>143</v>
      </c>
      <c r="C406" s="537" t="s">
        <v>67</v>
      </c>
      <c r="D406" s="537" t="s">
        <v>132</v>
      </c>
      <c r="E406" s="537" t="s">
        <v>29</v>
      </c>
      <c r="F406" s="537" t="s">
        <v>128</v>
      </c>
      <c r="G406" s="537" t="s">
        <v>1492</v>
      </c>
      <c r="H406" s="537" t="s">
        <v>1419</v>
      </c>
      <c r="I406" s="537" t="s">
        <v>171</v>
      </c>
      <c r="J406" s="163">
        <v>40960</v>
      </c>
      <c r="K406" s="163">
        <v>40991</v>
      </c>
      <c r="L406" s="162" t="s">
        <v>1493</v>
      </c>
      <c r="M406" s="174"/>
      <c r="N406" s="15">
        <v>10283</v>
      </c>
      <c r="O406" s="15">
        <v>10964.2248</v>
      </c>
      <c r="P406" s="163">
        <v>41044</v>
      </c>
      <c r="Q406" s="163" t="s">
        <v>171</v>
      </c>
      <c r="R406" s="163">
        <v>41584</v>
      </c>
      <c r="S406" s="163">
        <v>41992</v>
      </c>
      <c r="T406" s="164">
        <v>0.938816486141</v>
      </c>
      <c r="U406" s="15"/>
      <c r="V406" s="174"/>
      <c r="W406" s="166" t="s">
        <v>171</v>
      </c>
    </row>
    <row r="407" spans="1:23" s="167" customFormat="1" ht="17" hidden="1" thickTop="1" thickBot="1" x14ac:dyDescent="0.25">
      <c r="A407" s="161">
        <v>41973</v>
      </c>
      <c r="B407" s="363" t="s">
        <v>143</v>
      </c>
      <c r="C407" s="162" t="s">
        <v>67</v>
      </c>
      <c r="D407" s="162" t="s">
        <v>132</v>
      </c>
      <c r="E407" s="162" t="s">
        <v>29</v>
      </c>
      <c r="F407" s="162" t="s">
        <v>128</v>
      </c>
      <c r="G407" s="162" t="s">
        <v>1494</v>
      </c>
      <c r="H407" s="162" t="s">
        <v>1364</v>
      </c>
      <c r="I407" s="162" t="s">
        <v>171</v>
      </c>
      <c r="J407" s="163">
        <v>40981</v>
      </c>
      <c r="K407" s="163">
        <v>41124</v>
      </c>
      <c r="L407" s="162" t="s">
        <v>1495</v>
      </c>
      <c r="M407" s="162" t="s">
        <v>1496</v>
      </c>
      <c r="N407" s="15">
        <v>8493</v>
      </c>
      <c r="O407" s="15">
        <v>8536.2516899999991</v>
      </c>
      <c r="P407" s="163">
        <v>41207</v>
      </c>
      <c r="Q407" s="163">
        <v>41912</v>
      </c>
      <c r="R407" s="163">
        <v>41572</v>
      </c>
      <c r="S407" s="163">
        <v>41859</v>
      </c>
      <c r="T407" s="164">
        <v>0.99128426706499995</v>
      </c>
      <c r="U407" s="15" t="s">
        <v>171</v>
      </c>
      <c r="V407" s="165" t="s">
        <v>171</v>
      </c>
      <c r="W407" s="166" t="s">
        <v>171</v>
      </c>
    </row>
    <row r="408" spans="1:23" s="167" customFormat="1" ht="17" hidden="1" thickTop="1" thickBot="1" x14ac:dyDescent="0.25">
      <c r="A408" s="161">
        <v>41973</v>
      </c>
      <c r="B408" s="363" t="s">
        <v>148</v>
      </c>
      <c r="C408" s="162" t="s">
        <v>67</v>
      </c>
      <c r="D408" s="162" t="s">
        <v>79</v>
      </c>
      <c r="E408" s="162" t="s">
        <v>29</v>
      </c>
      <c r="F408" s="162" t="s">
        <v>128</v>
      </c>
      <c r="G408" s="162" t="s">
        <v>1497</v>
      </c>
      <c r="H408" s="162" t="s">
        <v>1379</v>
      </c>
      <c r="I408" s="162" t="s">
        <v>171</v>
      </c>
      <c r="J408" s="163">
        <v>41415</v>
      </c>
      <c r="K408" s="163">
        <v>41546</v>
      </c>
      <c r="L408" s="162" t="s">
        <v>1498</v>
      </c>
      <c r="M408" s="162" t="s">
        <v>1499</v>
      </c>
      <c r="N408" s="15">
        <v>1784.4659999999999</v>
      </c>
      <c r="O408" s="15">
        <v>1779.289</v>
      </c>
      <c r="P408" s="163">
        <v>41612</v>
      </c>
      <c r="Q408" s="163" t="s">
        <v>171</v>
      </c>
      <c r="R408" s="163">
        <v>41977</v>
      </c>
      <c r="S408" s="163">
        <v>42007</v>
      </c>
      <c r="T408" s="164">
        <v>0.78863130160400008</v>
      </c>
      <c r="U408" s="15" t="s">
        <v>171</v>
      </c>
      <c r="V408" s="165" t="s">
        <v>171</v>
      </c>
      <c r="W408" s="166" t="s">
        <v>171</v>
      </c>
    </row>
    <row r="409" spans="1:23" s="167" customFormat="1" ht="17" hidden="1" thickTop="1" thickBot="1" x14ac:dyDescent="0.25">
      <c r="A409" s="161">
        <v>41973</v>
      </c>
      <c r="B409" s="363" t="s">
        <v>146</v>
      </c>
      <c r="C409" s="162" t="s">
        <v>67</v>
      </c>
      <c r="D409" s="162" t="s">
        <v>79</v>
      </c>
      <c r="E409" s="162" t="s">
        <v>29</v>
      </c>
      <c r="F409" s="162" t="s">
        <v>128</v>
      </c>
      <c r="G409" s="162" t="s">
        <v>1500</v>
      </c>
      <c r="H409" s="162" t="s">
        <v>1501</v>
      </c>
      <c r="I409" s="162" t="s">
        <v>171</v>
      </c>
      <c r="J409" s="163">
        <v>41842</v>
      </c>
      <c r="K409" s="163">
        <v>41912</v>
      </c>
      <c r="L409" s="162" t="s">
        <v>1502</v>
      </c>
      <c r="M409" s="162" t="s">
        <v>1503</v>
      </c>
      <c r="N409" s="15">
        <v>1748.75</v>
      </c>
      <c r="O409" s="15">
        <v>1748.75</v>
      </c>
      <c r="P409" s="163" t="s">
        <v>171</v>
      </c>
      <c r="Q409" s="163" t="s">
        <v>171</v>
      </c>
      <c r="R409" s="163">
        <v>42066</v>
      </c>
      <c r="S409" s="163">
        <v>42066</v>
      </c>
      <c r="T409" s="164">
        <v>0</v>
      </c>
      <c r="U409" s="15" t="s">
        <v>171</v>
      </c>
      <c r="V409" s="165" t="s">
        <v>171</v>
      </c>
      <c r="W409" s="166" t="s">
        <v>171</v>
      </c>
    </row>
    <row r="410" spans="1:23" s="167" customFormat="1" ht="17" hidden="1" thickTop="1" thickBot="1" x14ac:dyDescent="0.25">
      <c r="A410" s="161">
        <v>41973</v>
      </c>
      <c r="B410" s="363" t="s">
        <v>169</v>
      </c>
      <c r="C410" s="162" t="s">
        <v>67</v>
      </c>
      <c r="D410" s="162" t="s">
        <v>132</v>
      </c>
      <c r="E410" s="162" t="s">
        <v>30</v>
      </c>
      <c r="F410" s="162" t="s">
        <v>128</v>
      </c>
      <c r="G410" s="162" t="s">
        <v>1504</v>
      </c>
      <c r="H410" s="162" t="s">
        <v>1505</v>
      </c>
      <c r="I410" s="162" t="s">
        <v>171</v>
      </c>
      <c r="J410" s="163">
        <v>40592</v>
      </c>
      <c r="K410" s="163">
        <v>40732</v>
      </c>
      <c r="L410" s="162" t="s">
        <v>1506</v>
      </c>
      <c r="M410" s="162" t="s">
        <v>1507</v>
      </c>
      <c r="N410" s="15">
        <v>7530</v>
      </c>
      <c r="O410" s="15">
        <v>8217.982</v>
      </c>
      <c r="P410" s="163">
        <v>40773</v>
      </c>
      <c r="Q410" s="163">
        <v>41851</v>
      </c>
      <c r="R410" s="163">
        <v>41503</v>
      </c>
      <c r="S410" s="163">
        <v>41850</v>
      </c>
      <c r="T410" s="164">
        <v>0.98525100201000004</v>
      </c>
      <c r="U410" s="15" t="s">
        <v>171</v>
      </c>
      <c r="V410" s="165" t="s">
        <v>171</v>
      </c>
      <c r="W410" s="166" t="s">
        <v>171</v>
      </c>
    </row>
    <row r="411" spans="1:23" s="167" customFormat="1" ht="17" hidden="1" thickTop="1" thickBot="1" x14ac:dyDescent="0.25">
      <c r="A411" s="161">
        <v>41973</v>
      </c>
      <c r="B411" s="363" t="s">
        <v>143</v>
      </c>
      <c r="C411" s="162" t="s">
        <v>67</v>
      </c>
      <c r="D411" s="162" t="s">
        <v>132</v>
      </c>
      <c r="E411" s="162" t="s">
        <v>30</v>
      </c>
      <c r="F411" s="162" t="s">
        <v>128</v>
      </c>
      <c r="G411" s="162" t="s">
        <v>1508</v>
      </c>
      <c r="H411" s="162" t="s">
        <v>1509</v>
      </c>
      <c r="I411" s="162" t="s">
        <v>171</v>
      </c>
      <c r="J411" s="163">
        <v>41080</v>
      </c>
      <c r="K411" s="163">
        <v>41176</v>
      </c>
      <c r="L411" s="162" t="s">
        <v>1510</v>
      </c>
      <c r="M411" s="162" t="s">
        <v>1511</v>
      </c>
      <c r="N411" s="15">
        <v>30554</v>
      </c>
      <c r="O411" s="15">
        <v>30965.465</v>
      </c>
      <c r="P411" s="163">
        <v>41233</v>
      </c>
      <c r="Q411" s="163" t="s">
        <v>171</v>
      </c>
      <c r="R411" s="163">
        <v>41963</v>
      </c>
      <c r="S411" s="163">
        <v>42012</v>
      </c>
      <c r="T411" s="164">
        <v>0.83028477046899996</v>
      </c>
      <c r="U411" s="15" t="s">
        <v>171</v>
      </c>
      <c r="V411" s="165" t="s">
        <v>171</v>
      </c>
      <c r="W411" s="166" t="s">
        <v>171</v>
      </c>
    </row>
    <row r="412" spans="1:23" s="167" customFormat="1" ht="17" hidden="1" thickTop="1" thickBot="1" x14ac:dyDescent="0.25">
      <c r="A412" s="161">
        <v>41973</v>
      </c>
      <c r="B412" s="363" t="s">
        <v>143</v>
      </c>
      <c r="C412" s="162" t="s">
        <v>67</v>
      </c>
      <c r="D412" s="162" t="s">
        <v>132</v>
      </c>
      <c r="E412" s="162" t="s">
        <v>30</v>
      </c>
      <c r="F412" s="162" t="s">
        <v>128</v>
      </c>
      <c r="G412" s="162" t="s">
        <v>1512</v>
      </c>
      <c r="H412" s="162" t="s">
        <v>1419</v>
      </c>
      <c r="I412" s="162" t="s">
        <v>171</v>
      </c>
      <c r="J412" s="163">
        <v>41030</v>
      </c>
      <c r="K412" s="163">
        <v>41212</v>
      </c>
      <c r="L412" s="162" t="s">
        <v>1513</v>
      </c>
      <c r="M412" s="162" t="s">
        <v>1514</v>
      </c>
      <c r="N412" s="15">
        <v>30761.85</v>
      </c>
      <c r="O412" s="15">
        <v>32589.148000000001</v>
      </c>
      <c r="P412" s="163">
        <v>41255</v>
      </c>
      <c r="Q412" s="163" t="s">
        <v>171</v>
      </c>
      <c r="R412" s="163">
        <v>42350</v>
      </c>
      <c r="S412" s="163">
        <v>42653</v>
      </c>
      <c r="T412" s="164">
        <v>0.59080485933500004</v>
      </c>
      <c r="U412" s="15">
        <v>3500</v>
      </c>
      <c r="V412" s="165" t="s">
        <v>1515</v>
      </c>
      <c r="W412" s="166" t="s">
        <v>171</v>
      </c>
    </row>
    <row r="413" spans="1:23" s="167" customFormat="1" ht="17" hidden="1" thickTop="1" thickBot="1" x14ac:dyDescent="0.25">
      <c r="A413" s="175">
        <v>41973</v>
      </c>
      <c r="B413" s="538" t="s">
        <v>142</v>
      </c>
      <c r="C413" s="539" t="s">
        <v>67</v>
      </c>
      <c r="D413" s="539" t="s">
        <v>132</v>
      </c>
      <c r="E413" s="539" t="s">
        <v>30</v>
      </c>
      <c r="F413" s="539" t="s">
        <v>128</v>
      </c>
      <c r="G413" s="539" t="s">
        <v>1516</v>
      </c>
      <c r="H413" s="539" t="s">
        <v>1517</v>
      </c>
      <c r="I413" s="539" t="s">
        <v>171</v>
      </c>
      <c r="J413" s="176">
        <v>40711</v>
      </c>
      <c r="K413" s="176">
        <v>40807</v>
      </c>
      <c r="L413" s="177" t="s">
        <v>1518</v>
      </c>
      <c r="M413" s="177" t="s">
        <v>1519</v>
      </c>
      <c r="N413" s="16">
        <v>7241</v>
      </c>
      <c r="O413" s="16">
        <v>8127.4129999999996</v>
      </c>
      <c r="P413" s="176">
        <v>40829</v>
      </c>
      <c r="Q413" s="176">
        <v>41881</v>
      </c>
      <c r="R413" s="176">
        <v>41369</v>
      </c>
      <c r="S413" s="176">
        <v>41881</v>
      </c>
      <c r="T413" s="178">
        <v>1</v>
      </c>
      <c r="U413" s="16" t="s">
        <v>171</v>
      </c>
      <c r="V413" s="179" t="s">
        <v>171</v>
      </c>
      <c r="W413" s="180" t="s">
        <v>171</v>
      </c>
    </row>
    <row r="414" spans="1:23" s="167" customFormat="1" ht="17" hidden="1" thickTop="1" thickBot="1" x14ac:dyDescent="0.25">
      <c r="A414" s="161">
        <v>41973</v>
      </c>
      <c r="B414" s="535" t="s">
        <v>142</v>
      </c>
      <c r="C414" s="537" t="s">
        <v>67</v>
      </c>
      <c r="D414" s="537" t="s">
        <v>132</v>
      </c>
      <c r="E414" s="537" t="s">
        <v>30</v>
      </c>
      <c r="F414" s="537" t="s">
        <v>128</v>
      </c>
      <c r="G414" s="537" t="s">
        <v>1516</v>
      </c>
      <c r="H414" s="537" t="s">
        <v>1517</v>
      </c>
      <c r="I414" s="537" t="s">
        <v>171</v>
      </c>
      <c r="J414" s="163">
        <v>40710</v>
      </c>
      <c r="K414" s="163">
        <v>40815</v>
      </c>
      <c r="L414" s="162" t="s">
        <v>1520</v>
      </c>
      <c r="M414" s="174"/>
      <c r="N414" s="15">
        <v>280.90120999999999</v>
      </c>
      <c r="O414" s="15">
        <v>280.90120999999999</v>
      </c>
      <c r="P414" s="163">
        <v>40842</v>
      </c>
      <c r="Q414" s="163">
        <v>40938</v>
      </c>
      <c r="R414" s="163">
        <v>40905</v>
      </c>
      <c r="S414" s="163">
        <v>40938</v>
      </c>
      <c r="T414" s="164">
        <v>1</v>
      </c>
      <c r="U414" s="15"/>
      <c r="V414" s="174"/>
      <c r="W414" s="166" t="s">
        <v>171</v>
      </c>
    </row>
    <row r="415" spans="1:23" s="167" customFormat="1" ht="17" hidden="1" thickTop="1" thickBot="1" x14ac:dyDescent="0.25">
      <c r="A415" s="161">
        <v>41973</v>
      </c>
      <c r="B415" s="363" t="s">
        <v>148</v>
      </c>
      <c r="C415" s="162" t="s">
        <v>68</v>
      </c>
      <c r="D415" s="162" t="s">
        <v>132</v>
      </c>
      <c r="E415" s="162" t="s">
        <v>30</v>
      </c>
      <c r="F415" s="162" t="s">
        <v>128</v>
      </c>
      <c r="G415" s="162" t="s">
        <v>1521</v>
      </c>
      <c r="H415" s="162" t="s">
        <v>1522</v>
      </c>
      <c r="I415" s="162" t="s">
        <v>171</v>
      </c>
      <c r="J415" s="163">
        <v>41628</v>
      </c>
      <c r="K415" s="163">
        <v>41816</v>
      </c>
      <c r="L415" s="162" t="s">
        <v>1523</v>
      </c>
      <c r="M415" s="162" t="s">
        <v>1524</v>
      </c>
      <c r="N415" s="15">
        <v>7890.05</v>
      </c>
      <c r="O415" s="15">
        <v>7890.05</v>
      </c>
      <c r="P415" s="163">
        <v>41850</v>
      </c>
      <c r="Q415" s="163" t="s">
        <v>171</v>
      </c>
      <c r="R415" s="163">
        <v>42520</v>
      </c>
      <c r="S415" s="163">
        <v>42520</v>
      </c>
      <c r="T415" s="164">
        <v>0</v>
      </c>
      <c r="U415" s="15" t="s">
        <v>171</v>
      </c>
      <c r="V415" s="165" t="s">
        <v>171</v>
      </c>
      <c r="W415" s="166" t="s">
        <v>171</v>
      </c>
    </row>
    <row r="416" spans="1:23" s="167" customFormat="1" ht="17" hidden="1" thickTop="1" thickBot="1" x14ac:dyDescent="0.25">
      <c r="A416" s="161">
        <v>41973</v>
      </c>
      <c r="B416" s="363" t="s">
        <v>146</v>
      </c>
      <c r="C416" s="162" t="s">
        <v>67</v>
      </c>
      <c r="D416" s="162" t="s">
        <v>132</v>
      </c>
      <c r="E416" s="162" t="s">
        <v>30</v>
      </c>
      <c r="F416" s="162" t="s">
        <v>128</v>
      </c>
      <c r="G416" s="162" t="s">
        <v>1525</v>
      </c>
      <c r="H416" s="162" t="s">
        <v>1526</v>
      </c>
      <c r="I416" s="162" t="s">
        <v>171</v>
      </c>
      <c r="J416" s="163">
        <v>41610</v>
      </c>
      <c r="K416" s="163">
        <v>41771</v>
      </c>
      <c r="L416" s="162" t="s">
        <v>1527</v>
      </c>
      <c r="M416" s="162" t="s">
        <v>1528</v>
      </c>
      <c r="N416" s="15">
        <v>17891</v>
      </c>
      <c r="O416" s="15">
        <v>19635.809639999999</v>
      </c>
      <c r="P416" s="163">
        <v>41782</v>
      </c>
      <c r="Q416" s="163" t="s">
        <v>171</v>
      </c>
      <c r="R416" s="163">
        <v>42082</v>
      </c>
      <c r="S416" s="163">
        <v>42123</v>
      </c>
      <c r="T416" s="164">
        <v>0.35280210630500003</v>
      </c>
      <c r="U416" s="15" t="s">
        <v>171</v>
      </c>
      <c r="V416" s="165" t="s">
        <v>171</v>
      </c>
      <c r="W416" s="166" t="s">
        <v>171</v>
      </c>
    </row>
    <row r="417" spans="1:23" s="167" customFormat="1" ht="17" hidden="1" thickTop="1" thickBot="1" x14ac:dyDescent="0.25">
      <c r="A417" s="161">
        <v>41973</v>
      </c>
      <c r="B417" s="363" t="s">
        <v>148</v>
      </c>
      <c r="C417" s="162" t="s">
        <v>68</v>
      </c>
      <c r="D417" s="162" t="s">
        <v>132</v>
      </c>
      <c r="E417" s="162" t="s">
        <v>44</v>
      </c>
      <c r="F417" s="162" t="s">
        <v>128</v>
      </c>
      <c r="G417" s="162" t="s">
        <v>1529</v>
      </c>
      <c r="H417" s="162" t="s">
        <v>1530</v>
      </c>
      <c r="I417" s="162" t="s">
        <v>171</v>
      </c>
      <c r="J417" s="163">
        <v>41337</v>
      </c>
      <c r="K417" s="163">
        <v>41509</v>
      </c>
      <c r="L417" s="162" t="s">
        <v>1531</v>
      </c>
      <c r="M417" s="162" t="s">
        <v>1532</v>
      </c>
      <c r="N417" s="15">
        <v>3375.28836</v>
      </c>
      <c r="O417" s="15">
        <v>3463.9843599999999</v>
      </c>
      <c r="P417" s="163">
        <v>41590</v>
      </c>
      <c r="Q417" s="163">
        <v>41892</v>
      </c>
      <c r="R417" s="163">
        <v>41890</v>
      </c>
      <c r="S417" s="163">
        <v>41908</v>
      </c>
      <c r="T417" s="164">
        <v>0.99999931870400005</v>
      </c>
      <c r="U417" s="15" t="s">
        <v>171</v>
      </c>
      <c r="V417" s="165" t="s">
        <v>171</v>
      </c>
      <c r="W417" s="166" t="s">
        <v>171</v>
      </c>
    </row>
    <row r="418" spans="1:23" s="167" customFormat="1" ht="17" hidden="1" thickTop="1" thickBot="1" x14ac:dyDescent="0.25">
      <c r="A418" s="161">
        <v>41973</v>
      </c>
      <c r="B418" s="363" t="s">
        <v>146</v>
      </c>
      <c r="C418" s="162" t="s">
        <v>67</v>
      </c>
      <c r="D418" s="162" t="s">
        <v>79</v>
      </c>
      <c r="E418" s="162" t="s">
        <v>39</v>
      </c>
      <c r="F418" s="162" t="s">
        <v>128</v>
      </c>
      <c r="G418" s="162" t="s">
        <v>1533</v>
      </c>
      <c r="H418" s="162" t="s">
        <v>1534</v>
      </c>
      <c r="I418" s="162" t="s">
        <v>171</v>
      </c>
      <c r="J418" s="163">
        <v>41386</v>
      </c>
      <c r="K418" s="163">
        <v>41621</v>
      </c>
      <c r="L418" s="162" t="s">
        <v>1535</v>
      </c>
      <c r="M418" s="162" t="s">
        <v>1536</v>
      </c>
      <c r="N418" s="15">
        <v>2341.1570000000002</v>
      </c>
      <c r="O418" s="15">
        <v>2345.2139999999999</v>
      </c>
      <c r="P418" s="163">
        <v>41662</v>
      </c>
      <c r="Q418" s="163" t="s">
        <v>171</v>
      </c>
      <c r="R418" s="163">
        <v>42202</v>
      </c>
      <c r="S418" s="163">
        <v>42202</v>
      </c>
      <c r="T418" s="164">
        <v>0.242342063453</v>
      </c>
      <c r="U418" s="15" t="s">
        <v>171</v>
      </c>
      <c r="V418" s="165" t="s">
        <v>171</v>
      </c>
      <c r="W418" s="166" t="s">
        <v>171</v>
      </c>
    </row>
    <row r="419" spans="1:23" s="167" customFormat="1" ht="17" hidden="1" thickTop="1" thickBot="1" x14ac:dyDescent="0.25">
      <c r="A419" s="175">
        <v>41973</v>
      </c>
      <c r="B419" s="538" t="s">
        <v>148</v>
      </c>
      <c r="C419" s="539" t="s">
        <v>67</v>
      </c>
      <c r="D419" s="539" t="s">
        <v>132</v>
      </c>
      <c r="E419" s="539" t="s">
        <v>54</v>
      </c>
      <c r="F419" s="539" t="s">
        <v>128</v>
      </c>
      <c r="G419" s="539" t="s">
        <v>1537</v>
      </c>
      <c r="H419" s="539" t="s">
        <v>1538</v>
      </c>
      <c r="I419" s="539" t="s">
        <v>171</v>
      </c>
      <c r="J419" s="176">
        <v>41375</v>
      </c>
      <c r="K419" s="176">
        <v>41501</v>
      </c>
      <c r="L419" s="177" t="s">
        <v>1539</v>
      </c>
      <c r="M419" s="177" t="s">
        <v>1540</v>
      </c>
      <c r="N419" s="16">
        <v>33360</v>
      </c>
      <c r="O419" s="16">
        <v>34012.512629999997</v>
      </c>
      <c r="P419" s="176">
        <v>41529</v>
      </c>
      <c r="Q419" s="176" t="s">
        <v>171</v>
      </c>
      <c r="R419" s="176">
        <v>42259</v>
      </c>
      <c r="S419" s="176">
        <v>42293</v>
      </c>
      <c r="T419" s="178">
        <v>0.65573479509199994</v>
      </c>
      <c r="U419" s="16" t="s">
        <v>171</v>
      </c>
      <c r="V419" s="179" t="s">
        <v>171</v>
      </c>
      <c r="W419" s="180" t="s">
        <v>171</v>
      </c>
    </row>
    <row r="420" spans="1:23" s="167" customFormat="1" ht="17" hidden="1" thickTop="1" thickBot="1" x14ac:dyDescent="0.25">
      <c r="A420" s="161">
        <v>41973</v>
      </c>
      <c r="B420" s="535" t="s">
        <v>148</v>
      </c>
      <c r="C420" s="537" t="s">
        <v>67</v>
      </c>
      <c r="D420" s="537" t="s">
        <v>132</v>
      </c>
      <c r="E420" s="537" t="s">
        <v>54</v>
      </c>
      <c r="F420" s="537" t="s">
        <v>128</v>
      </c>
      <c r="G420" s="537" t="s">
        <v>1537</v>
      </c>
      <c r="H420" s="537" t="s">
        <v>1538</v>
      </c>
      <c r="I420" s="537" t="s">
        <v>171</v>
      </c>
      <c r="J420" s="163">
        <v>41292</v>
      </c>
      <c r="K420" s="163">
        <v>41425</v>
      </c>
      <c r="L420" s="162" t="s">
        <v>1541</v>
      </c>
      <c r="M420" s="174"/>
      <c r="N420" s="15">
        <v>11711</v>
      </c>
      <c r="O420" s="15">
        <v>12144.90418</v>
      </c>
      <c r="P420" s="163">
        <v>41450</v>
      </c>
      <c r="Q420" s="163" t="s">
        <v>171</v>
      </c>
      <c r="R420" s="163">
        <v>41990</v>
      </c>
      <c r="S420" s="163">
        <v>42030</v>
      </c>
      <c r="T420" s="164">
        <v>0.90418004434200006</v>
      </c>
      <c r="U420" s="15"/>
      <c r="V420" s="174"/>
      <c r="W420" s="166" t="s">
        <v>171</v>
      </c>
    </row>
    <row r="421" spans="1:23" s="167" customFormat="1" ht="17" hidden="1" thickTop="1" thickBot="1" x14ac:dyDescent="0.25">
      <c r="A421" s="175">
        <v>41973</v>
      </c>
      <c r="B421" s="538" t="s">
        <v>143</v>
      </c>
      <c r="C421" s="539" t="s">
        <v>67</v>
      </c>
      <c r="D421" s="539" t="s">
        <v>132</v>
      </c>
      <c r="E421" s="539" t="s">
        <v>54</v>
      </c>
      <c r="F421" s="539" t="s">
        <v>128</v>
      </c>
      <c r="G421" s="539" t="s">
        <v>1542</v>
      </c>
      <c r="H421" s="539" t="s">
        <v>752</v>
      </c>
      <c r="I421" s="539" t="s">
        <v>171</v>
      </c>
      <c r="J421" s="176">
        <v>40942</v>
      </c>
      <c r="K421" s="176">
        <v>41144</v>
      </c>
      <c r="L421" s="177" t="s">
        <v>1543</v>
      </c>
      <c r="M421" s="177" t="s">
        <v>1544</v>
      </c>
      <c r="N421" s="16">
        <v>30970</v>
      </c>
      <c r="O421" s="16">
        <v>32804.146999999997</v>
      </c>
      <c r="P421" s="176">
        <v>41170</v>
      </c>
      <c r="Q421" s="176">
        <v>41901</v>
      </c>
      <c r="R421" s="176">
        <v>41710</v>
      </c>
      <c r="S421" s="176">
        <v>41943</v>
      </c>
      <c r="T421" s="178">
        <v>0.97698644625599995</v>
      </c>
      <c r="U421" s="16" t="s">
        <v>171</v>
      </c>
      <c r="V421" s="179" t="s">
        <v>171</v>
      </c>
      <c r="W421" s="180" t="s">
        <v>171</v>
      </c>
    </row>
    <row r="422" spans="1:23" s="167" customFormat="1" ht="17" hidden="1" thickTop="1" thickBot="1" x14ac:dyDescent="0.25">
      <c r="A422" s="161">
        <v>41973</v>
      </c>
      <c r="B422" s="535" t="s">
        <v>143</v>
      </c>
      <c r="C422" s="537" t="s">
        <v>67</v>
      </c>
      <c r="D422" s="537" t="s">
        <v>132</v>
      </c>
      <c r="E422" s="537" t="s">
        <v>54</v>
      </c>
      <c r="F422" s="537" t="s">
        <v>128</v>
      </c>
      <c r="G422" s="537" t="s">
        <v>1542</v>
      </c>
      <c r="H422" s="537" t="s">
        <v>752</v>
      </c>
      <c r="I422" s="537" t="s">
        <v>171</v>
      </c>
      <c r="J422" s="163">
        <v>40943</v>
      </c>
      <c r="K422" s="163">
        <v>41227</v>
      </c>
      <c r="L422" s="162" t="s">
        <v>1545</v>
      </c>
      <c r="M422" s="174"/>
      <c r="N422" s="15">
        <v>8541.4609999999993</v>
      </c>
      <c r="O422" s="15">
        <v>8570.4249999999993</v>
      </c>
      <c r="P422" s="163" t="s">
        <v>171</v>
      </c>
      <c r="Q422" s="163">
        <v>41814</v>
      </c>
      <c r="R422" s="163">
        <v>41876</v>
      </c>
      <c r="S422" s="163">
        <v>42245</v>
      </c>
      <c r="T422" s="164">
        <v>0.29774462759999998</v>
      </c>
      <c r="U422" s="15"/>
      <c r="V422" s="174"/>
      <c r="W422" s="166" t="s">
        <v>171</v>
      </c>
    </row>
    <row r="423" spans="1:23" s="167" customFormat="1" ht="17" hidden="1" thickTop="1" thickBot="1" x14ac:dyDescent="0.25">
      <c r="A423" s="161">
        <v>41973</v>
      </c>
      <c r="B423" s="363" t="s">
        <v>148</v>
      </c>
      <c r="C423" s="162" t="s">
        <v>67</v>
      </c>
      <c r="D423" s="162" t="s">
        <v>132</v>
      </c>
      <c r="E423" s="162" t="s">
        <v>54</v>
      </c>
      <c r="F423" s="162" t="s">
        <v>128</v>
      </c>
      <c r="G423" s="162" t="s">
        <v>1546</v>
      </c>
      <c r="H423" s="162" t="s">
        <v>1147</v>
      </c>
      <c r="I423" s="162" t="s">
        <v>171</v>
      </c>
      <c r="J423" s="163">
        <v>41304</v>
      </c>
      <c r="K423" s="163">
        <v>41428</v>
      </c>
      <c r="L423" s="162" t="s">
        <v>1547</v>
      </c>
      <c r="M423" s="162" t="s">
        <v>1548</v>
      </c>
      <c r="N423" s="15">
        <v>18726.851999999999</v>
      </c>
      <c r="O423" s="15">
        <v>19105.258000000002</v>
      </c>
      <c r="P423" s="163">
        <v>41452</v>
      </c>
      <c r="Q423" s="163" t="s">
        <v>171</v>
      </c>
      <c r="R423" s="163">
        <v>42102</v>
      </c>
      <c r="S423" s="163">
        <v>42112</v>
      </c>
      <c r="T423" s="164">
        <v>0.67403664478100001</v>
      </c>
      <c r="U423" s="15" t="s">
        <v>171</v>
      </c>
      <c r="V423" s="165" t="s">
        <v>171</v>
      </c>
      <c r="W423" s="166" t="s">
        <v>171</v>
      </c>
    </row>
    <row r="424" spans="1:23" s="167" customFormat="1" ht="17" hidden="1" thickTop="1" thickBot="1" x14ac:dyDescent="0.25">
      <c r="A424" s="161">
        <v>41973</v>
      </c>
      <c r="B424" s="363" t="s">
        <v>148</v>
      </c>
      <c r="C424" s="162" t="s">
        <v>67</v>
      </c>
      <c r="D424" s="162" t="s">
        <v>132</v>
      </c>
      <c r="E424" s="162" t="s">
        <v>54</v>
      </c>
      <c r="F424" s="162" t="s">
        <v>128</v>
      </c>
      <c r="G424" s="162" t="s">
        <v>1549</v>
      </c>
      <c r="H424" s="162" t="s">
        <v>1550</v>
      </c>
      <c r="I424" s="162" t="s">
        <v>171</v>
      </c>
      <c r="J424" s="163">
        <v>41262</v>
      </c>
      <c r="K424" s="163">
        <v>41428</v>
      </c>
      <c r="L424" s="162" t="s">
        <v>1551</v>
      </c>
      <c r="M424" s="162" t="s">
        <v>1552</v>
      </c>
      <c r="N424" s="15">
        <v>13687</v>
      </c>
      <c r="O424" s="15">
        <v>14517.617</v>
      </c>
      <c r="P424" s="163">
        <v>41456</v>
      </c>
      <c r="Q424" s="163" t="s">
        <v>171</v>
      </c>
      <c r="R424" s="163">
        <v>41996</v>
      </c>
      <c r="S424" s="163">
        <v>42015</v>
      </c>
      <c r="T424" s="164">
        <v>0.86408967807899995</v>
      </c>
      <c r="U424" s="15" t="s">
        <v>171</v>
      </c>
      <c r="V424" s="165" t="s">
        <v>171</v>
      </c>
      <c r="W424" s="166" t="s">
        <v>171</v>
      </c>
    </row>
    <row r="425" spans="1:23" s="167" customFormat="1" ht="17" hidden="1" thickTop="1" thickBot="1" x14ac:dyDescent="0.25">
      <c r="A425" s="161">
        <v>41973</v>
      </c>
      <c r="B425" s="363" t="s">
        <v>146</v>
      </c>
      <c r="C425" s="162" t="s">
        <v>67</v>
      </c>
      <c r="D425" s="162" t="s">
        <v>132</v>
      </c>
      <c r="E425" s="162" t="s">
        <v>54</v>
      </c>
      <c r="F425" s="162" t="s">
        <v>128</v>
      </c>
      <c r="G425" s="162" t="s">
        <v>1553</v>
      </c>
      <c r="H425" s="162" t="s">
        <v>1554</v>
      </c>
      <c r="I425" s="162" t="s">
        <v>171</v>
      </c>
      <c r="J425" s="163">
        <v>41704</v>
      </c>
      <c r="K425" s="163">
        <v>41830</v>
      </c>
      <c r="L425" s="162" t="s">
        <v>1551</v>
      </c>
      <c r="M425" s="162" t="s">
        <v>1555</v>
      </c>
      <c r="N425" s="15">
        <v>47777</v>
      </c>
      <c r="O425" s="15">
        <v>48267.396000000001</v>
      </c>
      <c r="P425" s="163">
        <v>41856</v>
      </c>
      <c r="Q425" s="163" t="s">
        <v>171</v>
      </c>
      <c r="R425" s="163">
        <v>42586</v>
      </c>
      <c r="S425" s="163">
        <v>42586</v>
      </c>
      <c r="T425" s="164">
        <v>3.27756649644E-2</v>
      </c>
      <c r="U425" s="15" t="s">
        <v>171</v>
      </c>
      <c r="V425" s="165" t="s">
        <v>171</v>
      </c>
      <c r="W425" s="166" t="s">
        <v>171</v>
      </c>
    </row>
    <row r="426" spans="1:23" s="167" customFormat="1" ht="17" hidden="1" thickTop="1" thickBot="1" x14ac:dyDescent="0.25">
      <c r="A426" s="161">
        <v>41973</v>
      </c>
      <c r="B426" s="363" t="s">
        <v>146</v>
      </c>
      <c r="C426" s="162" t="s">
        <v>67</v>
      </c>
      <c r="D426" s="162" t="s">
        <v>132</v>
      </c>
      <c r="E426" s="162" t="s">
        <v>54</v>
      </c>
      <c r="F426" s="162" t="s">
        <v>128</v>
      </c>
      <c r="G426" s="162" t="s">
        <v>1556</v>
      </c>
      <c r="H426" s="162" t="s">
        <v>1333</v>
      </c>
      <c r="I426" s="162" t="s">
        <v>171</v>
      </c>
      <c r="J426" s="163">
        <v>41879</v>
      </c>
      <c r="K426" s="163">
        <v>41949</v>
      </c>
      <c r="L426" s="162" t="s">
        <v>1457</v>
      </c>
      <c r="M426" s="162" t="s">
        <v>1557</v>
      </c>
      <c r="N426" s="15">
        <v>3496.6950000000002</v>
      </c>
      <c r="O426" s="15">
        <v>3496.6950000000002</v>
      </c>
      <c r="P426" s="163">
        <v>41974</v>
      </c>
      <c r="Q426" s="163" t="s">
        <v>171</v>
      </c>
      <c r="R426" s="163">
        <v>42339</v>
      </c>
      <c r="S426" s="163">
        <v>42339</v>
      </c>
      <c r="T426" s="164">
        <v>0</v>
      </c>
      <c r="U426" s="15" t="s">
        <v>171</v>
      </c>
      <c r="V426" s="165" t="s">
        <v>171</v>
      </c>
      <c r="W426" s="166" t="s">
        <v>171</v>
      </c>
    </row>
    <row r="427" spans="1:23" s="167" customFormat="1" ht="17" hidden="1" thickTop="1" thickBot="1" x14ac:dyDescent="0.25">
      <c r="A427" s="161">
        <v>41973</v>
      </c>
      <c r="B427" s="363" t="s">
        <v>148</v>
      </c>
      <c r="C427" s="162" t="s">
        <v>67</v>
      </c>
      <c r="D427" s="162" t="s">
        <v>79</v>
      </c>
      <c r="E427" s="162" t="s">
        <v>54</v>
      </c>
      <c r="F427" s="162" t="s">
        <v>128</v>
      </c>
      <c r="G427" s="162" t="s">
        <v>1558</v>
      </c>
      <c r="H427" s="162" t="s">
        <v>1559</v>
      </c>
      <c r="I427" s="162" t="s">
        <v>171</v>
      </c>
      <c r="J427" s="163">
        <v>41411</v>
      </c>
      <c r="K427" s="163">
        <v>41472</v>
      </c>
      <c r="L427" s="162" t="s">
        <v>1560</v>
      </c>
      <c r="M427" s="162" t="s">
        <v>171</v>
      </c>
      <c r="N427" s="15">
        <v>1437.6</v>
      </c>
      <c r="O427" s="15">
        <v>1423.518</v>
      </c>
      <c r="P427" s="163">
        <v>41540</v>
      </c>
      <c r="Q427" s="163" t="s">
        <v>171</v>
      </c>
      <c r="R427" s="163">
        <v>41810</v>
      </c>
      <c r="S427" s="163">
        <v>42004</v>
      </c>
      <c r="T427" s="164">
        <v>0.86562094753999996</v>
      </c>
      <c r="U427" s="15" t="s">
        <v>171</v>
      </c>
      <c r="V427" s="165" t="s">
        <v>171</v>
      </c>
      <c r="W427" s="166" t="s">
        <v>171</v>
      </c>
    </row>
    <row r="428" spans="1:23" s="167" customFormat="1" ht="17" hidden="1" thickTop="1" thickBot="1" x14ac:dyDescent="0.25">
      <c r="A428" s="161">
        <v>41973</v>
      </c>
      <c r="B428" s="363" t="s">
        <v>148</v>
      </c>
      <c r="C428" s="162" t="s">
        <v>68</v>
      </c>
      <c r="D428" s="162" t="s">
        <v>132</v>
      </c>
      <c r="E428" s="162" t="s">
        <v>32</v>
      </c>
      <c r="F428" s="162" t="s">
        <v>128</v>
      </c>
      <c r="G428" s="162" t="s">
        <v>1561</v>
      </c>
      <c r="H428" s="162" t="s">
        <v>1562</v>
      </c>
      <c r="I428" s="162" t="s">
        <v>171</v>
      </c>
      <c r="J428" s="163">
        <v>41271</v>
      </c>
      <c r="K428" s="163">
        <v>41437</v>
      </c>
      <c r="L428" s="162" t="s">
        <v>1563</v>
      </c>
      <c r="M428" s="162" t="s">
        <v>1564</v>
      </c>
      <c r="N428" s="15">
        <v>16436.543000000001</v>
      </c>
      <c r="O428" s="15">
        <v>16830.440269999999</v>
      </c>
      <c r="P428" s="163">
        <v>41465</v>
      </c>
      <c r="Q428" s="163" t="s">
        <v>171</v>
      </c>
      <c r="R428" s="163">
        <v>42125</v>
      </c>
      <c r="S428" s="163">
        <v>42125</v>
      </c>
      <c r="T428" s="164">
        <v>0.73158822956899994</v>
      </c>
      <c r="U428" s="15" t="s">
        <v>171</v>
      </c>
      <c r="V428" s="165" t="s">
        <v>171</v>
      </c>
      <c r="W428" s="166" t="s">
        <v>171</v>
      </c>
    </row>
    <row r="429" spans="1:23" s="167" customFormat="1" ht="17" hidden="1" thickTop="1" thickBot="1" x14ac:dyDescent="0.25">
      <c r="A429" s="175">
        <v>41973</v>
      </c>
      <c r="B429" s="538" t="s">
        <v>148</v>
      </c>
      <c r="C429" s="539" t="s">
        <v>67</v>
      </c>
      <c r="D429" s="539" t="s">
        <v>132</v>
      </c>
      <c r="E429" s="539" t="s">
        <v>38</v>
      </c>
      <c r="F429" s="539" t="s">
        <v>128</v>
      </c>
      <c r="G429" s="539" t="s">
        <v>1565</v>
      </c>
      <c r="H429" s="539" t="s">
        <v>1566</v>
      </c>
      <c r="I429" s="539" t="s">
        <v>171</v>
      </c>
      <c r="J429" s="176">
        <v>41410</v>
      </c>
      <c r="K429" s="176">
        <v>41542</v>
      </c>
      <c r="L429" s="177" t="s">
        <v>1567</v>
      </c>
      <c r="M429" s="177" t="s">
        <v>1568</v>
      </c>
      <c r="N429" s="16">
        <v>5959</v>
      </c>
      <c r="O429" s="16">
        <v>6325.2039999999997</v>
      </c>
      <c r="P429" s="176">
        <v>41570</v>
      </c>
      <c r="Q429" s="176" t="s">
        <v>171</v>
      </c>
      <c r="R429" s="176">
        <v>42050</v>
      </c>
      <c r="S429" s="176">
        <v>42219</v>
      </c>
      <c r="T429" s="178">
        <v>0.66959342339000005</v>
      </c>
      <c r="U429" s="16" t="s">
        <v>171</v>
      </c>
      <c r="V429" s="179" t="s">
        <v>171</v>
      </c>
      <c r="W429" s="180" t="s">
        <v>171</v>
      </c>
    </row>
    <row r="430" spans="1:23" s="167" customFormat="1" ht="17" hidden="1" thickTop="1" thickBot="1" x14ac:dyDescent="0.25">
      <c r="A430" s="161">
        <v>41973</v>
      </c>
      <c r="B430" s="535" t="s">
        <v>148</v>
      </c>
      <c r="C430" s="537" t="s">
        <v>67</v>
      </c>
      <c r="D430" s="537" t="s">
        <v>132</v>
      </c>
      <c r="E430" s="537" t="s">
        <v>38</v>
      </c>
      <c r="F430" s="537" t="s">
        <v>128</v>
      </c>
      <c r="G430" s="537" t="s">
        <v>1565</v>
      </c>
      <c r="H430" s="537" t="s">
        <v>1566</v>
      </c>
      <c r="I430" s="537" t="s">
        <v>171</v>
      </c>
      <c r="J430" s="163">
        <v>41410</v>
      </c>
      <c r="K430" s="163">
        <v>41180</v>
      </c>
      <c r="L430" s="162" t="s">
        <v>1569</v>
      </c>
      <c r="M430" s="174"/>
      <c r="N430" s="15">
        <v>2019.1980000000001</v>
      </c>
      <c r="O430" s="15">
        <v>2019.1980000000001</v>
      </c>
      <c r="P430" s="163">
        <v>41247</v>
      </c>
      <c r="Q430" s="163" t="s">
        <v>171</v>
      </c>
      <c r="R430" s="163">
        <v>41794</v>
      </c>
      <c r="S430" s="163">
        <v>42139</v>
      </c>
      <c r="T430" s="164">
        <v>0.77929207536899991</v>
      </c>
      <c r="U430" s="15"/>
      <c r="V430" s="174"/>
      <c r="W430" s="166" t="s">
        <v>171</v>
      </c>
    </row>
    <row r="431" spans="1:23" s="167" customFormat="1" ht="17" hidden="1" thickTop="1" thickBot="1" x14ac:dyDescent="0.25">
      <c r="A431" s="161">
        <v>41973</v>
      </c>
      <c r="B431" s="363" t="s">
        <v>146</v>
      </c>
      <c r="C431" s="162" t="s">
        <v>68</v>
      </c>
      <c r="D431" s="162" t="s">
        <v>132</v>
      </c>
      <c r="E431" s="162" t="s">
        <v>38</v>
      </c>
      <c r="F431" s="162" t="s">
        <v>128</v>
      </c>
      <c r="G431" s="162" t="s">
        <v>1570</v>
      </c>
      <c r="H431" s="162" t="s">
        <v>1571</v>
      </c>
      <c r="I431" s="162" t="s">
        <v>171</v>
      </c>
      <c r="J431" s="163">
        <v>41648</v>
      </c>
      <c r="K431" s="163">
        <v>41729</v>
      </c>
      <c r="L431" s="162" t="s">
        <v>1572</v>
      </c>
      <c r="M431" s="162" t="s">
        <v>1573</v>
      </c>
      <c r="N431" s="15">
        <v>10798.9</v>
      </c>
      <c r="O431" s="15">
        <v>10798.9</v>
      </c>
      <c r="P431" s="163">
        <v>41752</v>
      </c>
      <c r="Q431" s="163" t="s">
        <v>171</v>
      </c>
      <c r="R431" s="163">
        <v>42277</v>
      </c>
      <c r="S431" s="163">
        <v>42277</v>
      </c>
      <c r="T431" s="164">
        <v>4.9893970682200001E-2</v>
      </c>
      <c r="U431" s="15" t="s">
        <v>171</v>
      </c>
      <c r="V431" s="165" t="s">
        <v>171</v>
      </c>
      <c r="W431" s="166" t="s">
        <v>171</v>
      </c>
    </row>
    <row r="432" spans="1:23" s="167" customFormat="1" ht="17" hidden="1" thickTop="1" thickBot="1" x14ac:dyDescent="0.25">
      <c r="A432" s="161">
        <v>41973</v>
      </c>
      <c r="B432" s="363" t="s">
        <v>170</v>
      </c>
      <c r="C432" s="162" t="s">
        <v>67</v>
      </c>
      <c r="D432" s="162" t="s">
        <v>132</v>
      </c>
      <c r="E432" s="162" t="s">
        <v>38</v>
      </c>
      <c r="F432" s="162" t="s">
        <v>128</v>
      </c>
      <c r="G432" s="162" t="s">
        <v>1574</v>
      </c>
      <c r="H432" s="162" t="s">
        <v>1575</v>
      </c>
      <c r="I432" s="162" t="s">
        <v>171</v>
      </c>
      <c r="J432" s="163">
        <v>41040</v>
      </c>
      <c r="K432" s="163">
        <v>41180</v>
      </c>
      <c r="L432" s="162" t="s">
        <v>1569</v>
      </c>
      <c r="M432" s="162" t="s">
        <v>1576</v>
      </c>
      <c r="N432" s="15">
        <v>7201.7280000000001</v>
      </c>
      <c r="O432" s="15">
        <v>7660.7280000000001</v>
      </c>
      <c r="P432" s="163">
        <v>41247</v>
      </c>
      <c r="Q432" s="163">
        <v>41974</v>
      </c>
      <c r="R432" s="163">
        <v>41794</v>
      </c>
      <c r="S432" s="163">
        <v>42063</v>
      </c>
      <c r="T432" s="164">
        <v>0.49114757761900002</v>
      </c>
      <c r="U432" s="15" t="s">
        <v>171</v>
      </c>
      <c r="V432" s="165" t="s">
        <v>171</v>
      </c>
      <c r="W432" s="166" t="s">
        <v>171</v>
      </c>
    </row>
    <row r="433" spans="1:23" s="167" customFormat="1" ht="17" hidden="1" thickTop="1" thickBot="1" x14ac:dyDescent="0.25">
      <c r="A433" s="161">
        <v>41973</v>
      </c>
      <c r="B433" s="363" t="s">
        <v>169</v>
      </c>
      <c r="C433" s="162" t="s">
        <v>67</v>
      </c>
      <c r="D433" s="162" t="s">
        <v>132</v>
      </c>
      <c r="E433" s="162" t="s">
        <v>38</v>
      </c>
      <c r="F433" s="162" t="s">
        <v>128</v>
      </c>
      <c r="G433" s="162" t="s">
        <v>1577</v>
      </c>
      <c r="H433" s="162" t="s">
        <v>1578</v>
      </c>
      <c r="I433" s="162" t="s">
        <v>171</v>
      </c>
      <c r="J433" s="163">
        <v>41040</v>
      </c>
      <c r="K433" s="163">
        <v>41180</v>
      </c>
      <c r="L433" s="162" t="s">
        <v>1569</v>
      </c>
      <c r="M433" s="162" t="s">
        <v>1576</v>
      </c>
      <c r="N433" s="15">
        <v>8757.2720000000008</v>
      </c>
      <c r="O433" s="15">
        <v>8954.2630000000008</v>
      </c>
      <c r="P433" s="163">
        <v>41247</v>
      </c>
      <c r="Q433" s="163" t="s">
        <v>171</v>
      </c>
      <c r="R433" s="163">
        <v>41794</v>
      </c>
      <c r="S433" s="163">
        <v>42139</v>
      </c>
      <c r="T433" s="164">
        <v>0.62917383597099996</v>
      </c>
      <c r="U433" s="15" t="s">
        <v>171</v>
      </c>
      <c r="V433" s="165" t="s">
        <v>171</v>
      </c>
      <c r="W433" s="166" t="s">
        <v>171</v>
      </c>
    </row>
    <row r="434" spans="1:23" s="167" customFormat="1" ht="17" hidden="1" thickTop="1" thickBot="1" x14ac:dyDescent="0.25">
      <c r="A434" s="161">
        <v>41973</v>
      </c>
      <c r="B434" s="363" t="s">
        <v>146</v>
      </c>
      <c r="C434" s="162" t="s">
        <v>68</v>
      </c>
      <c r="D434" s="162" t="s">
        <v>132</v>
      </c>
      <c r="E434" s="162" t="s">
        <v>38</v>
      </c>
      <c r="F434" s="162" t="s">
        <v>128</v>
      </c>
      <c r="G434" s="162" t="s">
        <v>1579</v>
      </c>
      <c r="H434" s="162" t="s">
        <v>1580</v>
      </c>
      <c r="I434" s="162" t="s">
        <v>171</v>
      </c>
      <c r="J434" s="163">
        <v>41670</v>
      </c>
      <c r="K434" s="163">
        <v>41795</v>
      </c>
      <c r="L434" s="162" t="s">
        <v>1581</v>
      </c>
      <c r="M434" s="162" t="s">
        <v>1582</v>
      </c>
      <c r="N434" s="15">
        <v>8783.2199999999993</v>
      </c>
      <c r="O434" s="15">
        <v>8783.2199999999993</v>
      </c>
      <c r="P434" s="163">
        <v>41827</v>
      </c>
      <c r="Q434" s="163" t="s">
        <v>171</v>
      </c>
      <c r="R434" s="163">
        <v>42352</v>
      </c>
      <c r="S434" s="163">
        <v>42352</v>
      </c>
      <c r="T434" s="164">
        <v>8.2394611543399991E-3</v>
      </c>
      <c r="U434" s="15" t="s">
        <v>171</v>
      </c>
      <c r="V434" s="165" t="s">
        <v>171</v>
      </c>
      <c r="W434" s="166" t="s">
        <v>171</v>
      </c>
    </row>
    <row r="435" spans="1:23" s="167" customFormat="1" ht="17" hidden="1" thickTop="1" thickBot="1" x14ac:dyDescent="0.25">
      <c r="A435" s="161">
        <v>41973</v>
      </c>
      <c r="B435" s="363" t="s">
        <v>148</v>
      </c>
      <c r="C435" s="162" t="s">
        <v>67</v>
      </c>
      <c r="D435" s="162" t="s">
        <v>132</v>
      </c>
      <c r="E435" s="162" t="s">
        <v>38</v>
      </c>
      <c r="F435" s="162" t="s">
        <v>128</v>
      </c>
      <c r="G435" s="162" t="s">
        <v>1583</v>
      </c>
      <c r="H435" s="162" t="s">
        <v>1584</v>
      </c>
      <c r="I435" s="162" t="s">
        <v>171</v>
      </c>
      <c r="J435" s="163">
        <v>41396</v>
      </c>
      <c r="K435" s="163">
        <v>41599</v>
      </c>
      <c r="L435" s="162" t="s">
        <v>1585</v>
      </c>
      <c r="M435" s="162" t="s">
        <v>1586</v>
      </c>
      <c r="N435" s="15">
        <v>42751</v>
      </c>
      <c r="O435" s="15">
        <v>42814.595000000001</v>
      </c>
      <c r="P435" s="163">
        <v>41654</v>
      </c>
      <c r="Q435" s="163" t="s">
        <v>171</v>
      </c>
      <c r="R435" s="163">
        <v>42384</v>
      </c>
      <c r="S435" s="163">
        <v>42439</v>
      </c>
      <c r="T435" s="164">
        <v>0.23790779756300001</v>
      </c>
      <c r="U435" s="15" t="s">
        <v>171</v>
      </c>
      <c r="V435" s="165" t="s">
        <v>171</v>
      </c>
      <c r="W435" s="166" t="s">
        <v>171</v>
      </c>
    </row>
    <row r="436" spans="1:23" s="167" customFormat="1" ht="17" hidden="1" thickTop="1" thickBot="1" x14ac:dyDescent="0.25">
      <c r="A436" s="161">
        <v>41973</v>
      </c>
      <c r="B436" s="363" t="s">
        <v>148</v>
      </c>
      <c r="C436" s="162" t="s">
        <v>68</v>
      </c>
      <c r="D436" s="162" t="s">
        <v>132</v>
      </c>
      <c r="E436" s="162" t="s">
        <v>38</v>
      </c>
      <c r="F436" s="162" t="s">
        <v>128</v>
      </c>
      <c r="G436" s="162" t="s">
        <v>1587</v>
      </c>
      <c r="H436" s="162" t="s">
        <v>1466</v>
      </c>
      <c r="I436" s="162" t="s">
        <v>171</v>
      </c>
      <c r="J436" s="163">
        <v>41256</v>
      </c>
      <c r="K436" s="163">
        <v>41453</v>
      </c>
      <c r="L436" s="162" t="s">
        <v>1588</v>
      </c>
      <c r="M436" s="162" t="s">
        <v>1589</v>
      </c>
      <c r="N436" s="15">
        <v>3093.8903799999998</v>
      </c>
      <c r="O436" s="15">
        <v>3311.1023799999998</v>
      </c>
      <c r="P436" s="163">
        <v>41472</v>
      </c>
      <c r="Q436" s="163" t="s">
        <v>171</v>
      </c>
      <c r="R436" s="163">
        <v>41837</v>
      </c>
      <c r="S436" s="163">
        <v>42010</v>
      </c>
      <c r="T436" s="164">
        <v>0.92889033530899989</v>
      </c>
      <c r="U436" s="15" t="s">
        <v>171</v>
      </c>
      <c r="V436" s="165" t="s">
        <v>171</v>
      </c>
      <c r="W436" s="166" t="s">
        <v>171</v>
      </c>
    </row>
    <row r="437" spans="1:23" s="167" customFormat="1" ht="17" hidden="1" thickTop="1" thickBot="1" x14ac:dyDescent="0.25">
      <c r="A437" s="161">
        <v>41973</v>
      </c>
      <c r="B437" s="363" t="s">
        <v>146</v>
      </c>
      <c r="C437" s="162" t="s">
        <v>68</v>
      </c>
      <c r="D437" s="162" t="s">
        <v>132</v>
      </c>
      <c r="E437" s="162" t="s">
        <v>38</v>
      </c>
      <c r="F437" s="162" t="s">
        <v>128</v>
      </c>
      <c r="G437" s="162" t="s">
        <v>1590</v>
      </c>
      <c r="H437" s="162" t="s">
        <v>1591</v>
      </c>
      <c r="I437" s="162" t="s">
        <v>171</v>
      </c>
      <c r="J437" s="163">
        <v>41857</v>
      </c>
      <c r="K437" s="163">
        <v>41912</v>
      </c>
      <c r="L437" s="162" t="s">
        <v>1592</v>
      </c>
      <c r="M437" s="162" t="s">
        <v>1593</v>
      </c>
      <c r="N437" s="15">
        <v>4653</v>
      </c>
      <c r="O437" s="15">
        <v>4653</v>
      </c>
      <c r="P437" s="163">
        <v>41956</v>
      </c>
      <c r="Q437" s="163" t="s">
        <v>171</v>
      </c>
      <c r="R437" s="163">
        <v>42496</v>
      </c>
      <c r="S437" s="163">
        <v>42496</v>
      </c>
      <c r="T437" s="164">
        <v>0</v>
      </c>
      <c r="U437" s="15" t="s">
        <v>171</v>
      </c>
      <c r="V437" s="165" t="s">
        <v>171</v>
      </c>
      <c r="W437" s="166" t="s">
        <v>171</v>
      </c>
    </row>
    <row r="438" spans="1:23" s="167" customFormat="1" ht="17" hidden="1" thickTop="1" thickBot="1" x14ac:dyDescent="0.25">
      <c r="A438" s="161">
        <v>41973</v>
      </c>
      <c r="B438" s="363" t="s">
        <v>142</v>
      </c>
      <c r="C438" s="162" t="s">
        <v>67</v>
      </c>
      <c r="D438" s="162" t="s">
        <v>79</v>
      </c>
      <c r="E438" s="162" t="s">
        <v>38</v>
      </c>
      <c r="F438" s="162" t="s">
        <v>128</v>
      </c>
      <c r="G438" s="162" t="s">
        <v>1594</v>
      </c>
      <c r="H438" s="162" t="s">
        <v>1595</v>
      </c>
      <c r="I438" s="162" t="s">
        <v>171</v>
      </c>
      <c r="J438" s="163">
        <v>40981</v>
      </c>
      <c r="K438" s="163">
        <v>41108</v>
      </c>
      <c r="L438" s="162" t="s">
        <v>1596</v>
      </c>
      <c r="M438" s="162" t="s">
        <v>1597</v>
      </c>
      <c r="N438" s="15">
        <v>1756.106</v>
      </c>
      <c r="O438" s="15">
        <v>1851.3293799999999</v>
      </c>
      <c r="P438" s="163">
        <v>41131</v>
      </c>
      <c r="Q438" s="163">
        <v>41562</v>
      </c>
      <c r="R438" s="163">
        <v>41462</v>
      </c>
      <c r="S438" s="163">
        <v>41774</v>
      </c>
      <c r="T438" s="164">
        <v>0.99</v>
      </c>
      <c r="U438" s="15" t="s">
        <v>171</v>
      </c>
      <c r="V438" s="165" t="s">
        <v>171</v>
      </c>
      <c r="W438" s="166" t="s">
        <v>171</v>
      </c>
    </row>
    <row r="439" spans="1:23" s="167" customFormat="1" ht="17" hidden="1" thickTop="1" thickBot="1" x14ac:dyDescent="0.25">
      <c r="A439" s="161">
        <v>41973</v>
      </c>
      <c r="B439" s="363" t="s">
        <v>142</v>
      </c>
      <c r="C439" s="162" t="s">
        <v>67</v>
      </c>
      <c r="D439" s="162" t="s">
        <v>132</v>
      </c>
      <c r="E439" s="162" t="s">
        <v>24</v>
      </c>
      <c r="F439" s="162" t="s">
        <v>128</v>
      </c>
      <c r="G439" s="162" t="s">
        <v>1598</v>
      </c>
      <c r="H439" s="162" t="s">
        <v>1599</v>
      </c>
      <c r="I439" s="162" t="s">
        <v>171</v>
      </c>
      <c r="J439" s="163">
        <v>40717</v>
      </c>
      <c r="K439" s="163">
        <v>40816</v>
      </c>
      <c r="L439" s="162" t="s">
        <v>1600</v>
      </c>
      <c r="M439" s="162" t="s">
        <v>1601</v>
      </c>
      <c r="N439" s="15">
        <v>105270</v>
      </c>
      <c r="O439" s="15">
        <v>112995.901</v>
      </c>
      <c r="P439" s="163">
        <v>40864</v>
      </c>
      <c r="Q439" s="163" t="s">
        <v>171</v>
      </c>
      <c r="R439" s="163">
        <v>42322</v>
      </c>
      <c r="S439" s="163">
        <v>42398</v>
      </c>
      <c r="T439" s="164">
        <v>0.819591208003</v>
      </c>
      <c r="U439" s="15" t="s">
        <v>171</v>
      </c>
      <c r="V439" s="165" t="s">
        <v>171</v>
      </c>
      <c r="W439" s="166" t="s">
        <v>171</v>
      </c>
    </row>
    <row r="440" spans="1:23" s="167" customFormat="1" ht="17" hidden="1" thickTop="1" thickBot="1" x14ac:dyDescent="0.25">
      <c r="A440" s="161">
        <v>41973</v>
      </c>
      <c r="B440" s="363" t="s">
        <v>170</v>
      </c>
      <c r="C440" s="162" t="s">
        <v>68</v>
      </c>
      <c r="D440" s="162" t="s">
        <v>132</v>
      </c>
      <c r="E440" s="162" t="s">
        <v>24</v>
      </c>
      <c r="F440" s="162" t="s">
        <v>128</v>
      </c>
      <c r="G440" s="162" t="s">
        <v>1602</v>
      </c>
      <c r="H440" s="162" t="s">
        <v>1522</v>
      </c>
      <c r="I440" s="162" t="s">
        <v>171</v>
      </c>
      <c r="J440" s="163">
        <v>39863</v>
      </c>
      <c r="K440" s="163">
        <v>39982</v>
      </c>
      <c r="L440" s="162" t="s">
        <v>1603</v>
      </c>
      <c r="M440" s="162" t="s">
        <v>1604</v>
      </c>
      <c r="N440" s="15">
        <v>15041.2</v>
      </c>
      <c r="O440" s="15">
        <v>16141.35025</v>
      </c>
      <c r="P440" s="163">
        <v>40015</v>
      </c>
      <c r="Q440" s="163" t="s">
        <v>171</v>
      </c>
      <c r="R440" s="163">
        <v>40735</v>
      </c>
      <c r="S440" s="163">
        <v>42034</v>
      </c>
      <c r="T440" s="164">
        <v>0.99</v>
      </c>
      <c r="U440" s="15" t="s">
        <v>171</v>
      </c>
      <c r="V440" s="165" t="s">
        <v>171</v>
      </c>
      <c r="W440" s="166" t="s">
        <v>171</v>
      </c>
    </row>
    <row r="441" spans="1:23" s="167" customFormat="1" ht="17" hidden="1" thickTop="1" thickBot="1" x14ac:dyDescent="0.25">
      <c r="A441" s="161">
        <v>41973</v>
      </c>
      <c r="B441" s="363" t="s">
        <v>143</v>
      </c>
      <c r="C441" s="162" t="s">
        <v>68</v>
      </c>
      <c r="D441" s="162" t="s">
        <v>132</v>
      </c>
      <c r="E441" s="162" t="s">
        <v>24</v>
      </c>
      <c r="F441" s="162" t="s">
        <v>128</v>
      </c>
      <c r="G441" s="162" t="s">
        <v>1605</v>
      </c>
      <c r="H441" s="162" t="s">
        <v>1305</v>
      </c>
      <c r="I441" s="162" t="s">
        <v>171</v>
      </c>
      <c r="J441" s="163">
        <v>40863</v>
      </c>
      <c r="K441" s="163">
        <v>41032</v>
      </c>
      <c r="L441" s="162" t="s">
        <v>1606</v>
      </c>
      <c r="M441" s="162" t="s">
        <v>1607</v>
      </c>
      <c r="N441" s="15">
        <v>17931</v>
      </c>
      <c r="O441" s="15">
        <v>18716.006809999999</v>
      </c>
      <c r="P441" s="163">
        <v>41061</v>
      </c>
      <c r="Q441" s="163">
        <v>41780</v>
      </c>
      <c r="R441" s="163">
        <v>41691</v>
      </c>
      <c r="S441" s="163">
        <v>42124</v>
      </c>
      <c r="T441" s="164">
        <v>0.94906537384399992</v>
      </c>
      <c r="U441" s="15" t="s">
        <v>171</v>
      </c>
      <c r="V441" s="165" t="s">
        <v>171</v>
      </c>
      <c r="W441" s="166" t="s">
        <v>171</v>
      </c>
    </row>
    <row r="442" spans="1:23" s="167" customFormat="1" ht="17" hidden="1" thickTop="1" thickBot="1" x14ac:dyDescent="0.25">
      <c r="A442" s="161">
        <v>41973</v>
      </c>
      <c r="B442" s="363" t="s">
        <v>143</v>
      </c>
      <c r="C442" s="162" t="s">
        <v>68</v>
      </c>
      <c r="D442" s="162" t="s">
        <v>132</v>
      </c>
      <c r="E442" s="162" t="s">
        <v>24</v>
      </c>
      <c r="F442" s="162" t="s">
        <v>128</v>
      </c>
      <c r="G442" s="162" t="s">
        <v>1608</v>
      </c>
      <c r="H442" s="162" t="s">
        <v>1305</v>
      </c>
      <c r="I442" s="162" t="s">
        <v>171</v>
      </c>
      <c r="J442" s="163">
        <v>41264</v>
      </c>
      <c r="K442" s="163">
        <v>41339</v>
      </c>
      <c r="L442" s="162" t="s">
        <v>1609</v>
      </c>
      <c r="M442" s="162" t="s">
        <v>1610</v>
      </c>
      <c r="N442" s="15">
        <v>14115.816999999999</v>
      </c>
      <c r="O442" s="15">
        <v>13770.06229</v>
      </c>
      <c r="P442" s="163">
        <v>41379</v>
      </c>
      <c r="Q442" s="163">
        <v>41949</v>
      </c>
      <c r="R442" s="163">
        <v>41849</v>
      </c>
      <c r="S442" s="163">
        <v>41949</v>
      </c>
      <c r="T442" s="164">
        <v>0.97245565909499998</v>
      </c>
      <c r="U442" s="15" t="s">
        <v>171</v>
      </c>
      <c r="V442" s="165" t="s">
        <v>171</v>
      </c>
      <c r="W442" s="166" t="s">
        <v>171</v>
      </c>
    </row>
    <row r="443" spans="1:23" s="167" customFormat="1" ht="17" hidden="1" thickTop="1" thickBot="1" x14ac:dyDescent="0.25">
      <c r="A443" s="161">
        <v>41973</v>
      </c>
      <c r="B443" s="363" t="s">
        <v>142</v>
      </c>
      <c r="C443" s="162" t="s">
        <v>68</v>
      </c>
      <c r="D443" s="162" t="s">
        <v>132</v>
      </c>
      <c r="E443" s="162" t="s">
        <v>24</v>
      </c>
      <c r="F443" s="162" t="s">
        <v>128</v>
      </c>
      <c r="G443" s="162" t="s">
        <v>1611</v>
      </c>
      <c r="H443" s="162" t="s">
        <v>1217</v>
      </c>
      <c r="I443" s="162" t="s">
        <v>171</v>
      </c>
      <c r="J443" s="163">
        <v>41115</v>
      </c>
      <c r="K443" s="163">
        <v>41177</v>
      </c>
      <c r="L443" s="162" t="s">
        <v>1612</v>
      </c>
      <c r="M443" s="162" t="s">
        <v>1613</v>
      </c>
      <c r="N443" s="15">
        <v>12353.9</v>
      </c>
      <c r="O443" s="15">
        <v>12881.4</v>
      </c>
      <c r="P443" s="163">
        <v>41207</v>
      </c>
      <c r="Q443" s="163" t="s">
        <v>171</v>
      </c>
      <c r="R443" s="163">
        <v>41732</v>
      </c>
      <c r="S443" s="163">
        <v>42018</v>
      </c>
      <c r="T443" s="164">
        <v>0.99</v>
      </c>
      <c r="U443" s="15" t="s">
        <v>171</v>
      </c>
      <c r="V443" s="165" t="s">
        <v>171</v>
      </c>
      <c r="W443" s="166" t="s">
        <v>171</v>
      </c>
    </row>
    <row r="444" spans="1:23" s="167" customFormat="1" ht="17" hidden="1" thickTop="1" thickBot="1" x14ac:dyDescent="0.25">
      <c r="A444" s="161">
        <v>41973</v>
      </c>
      <c r="B444" s="363" t="s">
        <v>148</v>
      </c>
      <c r="C444" s="162" t="s">
        <v>67</v>
      </c>
      <c r="D444" s="162" t="s">
        <v>132</v>
      </c>
      <c r="E444" s="162" t="s">
        <v>24</v>
      </c>
      <c r="F444" s="162" t="s">
        <v>128</v>
      </c>
      <c r="G444" s="162" t="s">
        <v>1614</v>
      </c>
      <c r="H444" s="162" t="s">
        <v>1615</v>
      </c>
      <c r="I444" s="162" t="s">
        <v>171</v>
      </c>
      <c r="J444" s="163">
        <v>41219</v>
      </c>
      <c r="K444" s="163">
        <v>41494</v>
      </c>
      <c r="L444" s="162" t="s">
        <v>1616</v>
      </c>
      <c r="M444" s="162" t="s">
        <v>1617</v>
      </c>
      <c r="N444" s="15">
        <v>72000</v>
      </c>
      <c r="O444" s="15">
        <v>72259.615999999995</v>
      </c>
      <c r="P444" s="163">
        <v>41512</v>
      </c>
      <c r="Q444" s="163" t="s">
        <v>171</v>
      </c>
      <c r="R444" s="163">
        <v>42612</v>
      </c>
      <c r="S444" s="163">
        <v>42671</v>
      </c>
      <c r="T444" s="164">
        <v>0.50198693278399997</v>
      </c>
      <c r="U444" s="15" t="s">
        <v>171</v>
      </c>
      <c r="V444" s="165" t="s">
        <v>171</v>
      </c>
      <c r="W444" s="166" t="s">
        <v>171</v>
      </c>
    </row>
    <row r="445" spans="1:23" s="167" customFormat="1" ht="17" hidden="1" thickTop="1" thickBot="1" x14ac:dyDescent="0.25">
      <c r="A445" s="175">
        <v>41973</v>
      </c>
      <c r="B445" s="538" t="s">
        <v>148</v>
      </c>
      <c r="C445" s="539" t="s">
        <v>67</v>
      </c>
      <c r="D445" s="539" t="s">
        <v>132</v>
      </c>
      <c r="E445" s="539" t="s">
        <v>24</v>
      </c>
      <c r="F445" s="539" t="s">
        <v>128</v>
      </c>
      <c r="G445" s="539" t="s">
        <v>1618</v>
      </c>
      <c r="H445" s="539" t="s">
        <v>1317</v>
      </c>
      <c r="I445" s="539" t="s">
        <v>171</v>
      </c>
      <c r="J445" s="176">
        <v>41255</v>
      </c>
      <c r="K445" s="176">
        <v>41442</v>
      </c>
      <c r="L445" s="177" t="s">
        <v>1619</v>
      </c>
      <c r="M445" s="177" t="s">
        <v>1620</v>
      </c>
      <c r="N445" s="16">
        <v>26825.867999999999</v>
      </c>
      <c r="O445" s="16">
        <v>27139.258000000002</v>
      </c>
      <c r="P445" s="176">
        <v>41452</v>
      </c>
      <c r="Q445" s="176" t="s">
        <v>171</v>
      </c>
      <c r="R445" s="176">
        <v>42172</v>
      </c>
      <c r="S445" s="176">
        <v>42172</v>
      </c>
      <c r="T445" s="178">
        <v>0.32</v>
      </c>
      <c r="U445" s="16" t="s">
        <v>171</v>
      </c>
      <c r="V445" s="179" t="s">
        <v>171</v>
      </c>
      <c r="W445" s="180" t="s">
        <v>171</v>
      </c>
    </row>
    <row r="446" spans="1:23" s="167" customFormat="1" ht="17" hidden="1" thickTop="1" thickBot="1" x14ac:dyDescent="0.25">
      <c r="A446" s="161">
        <v>41973</v>
      </c>
      <c r="B446" s="535" t="s">
        <v>148</v>
      </c>
      <c r="C446" s="537" t="s">
        <v>67</v>
      </c>
      <c r="D446" s="537" t="s">
        <v>132</v>
      </c>
      <c r="E446" s="537" t="s">
        <v>24</v>
      </c>
      <c r="F446" s="537" t="s">
        <v>128</v>
      </c>
      <c r="G446" s="537" t="s">
        <v>1618</v>
      </c>
      <c r="H446" s="537" t="s">
        <v>1317</v>
      </c>
      <c r="I446" s="537" t="s">
        <v>171</v>
      </c>
      <c r="J446" s="163">
        <v>41255</v>
      </c>
      <c r="K446" s="163">
        <v>41603</v>
      </c>
      <c r="L446" s="162" t="s">
        <v>1619</v>
      </c>
      <c r="M446" s="174"/>
      <c r="N446" s="15">
        <v>21577.776999999998</v>
      </c>
      <c r="O446" s="15">
        <v>21390.013999999999</v>
      </c>
      <c r="P446" s="163">
        <v>41457</v>
      </c>
      <c r="Q446" s="163" t="s">
        <v>171</v>
      </c>
      <c r="R446" s="163">
        <v>42177</v>
      </c>
      <c r="S446" s="163">
        <v>42177</v>
      </c>
      <c r="T446" s="164">
        <v>0.16</v>
      </c>
      <c r="U446" s="15"/>
      <c r="V446" s="174"/>
      <c r="W446" s="166" t="s">
        <v>171</v>
      </c>
    </row>
    <row r="447" spans="1:23" s="167" customFormat="1" ht="17" hidden="1" thickTop="1" thickBot="1" x14ac:dyDescent="0.25">
      <c r="A447" s="161">
        <v>41973</v>
      </c>
      <c r="B447" s="363" t="s">
        <v>146</v>
      </c>
      <c r="C447" s="162" t="s">
        <v>67</v>
      </c>
      <c r="D447" s="162" t="s">
        <v>132</v>
      </c>
      <c r="E447" s="162" t="s">
        <v>24</v>
      </c>
      <c r="F447" s="162" t="s">
        <v>128</v>
      </c>
      <c r="G447" s="162" t="s">
        <v>1621</v>
      </c>
      <c r="H447" s="162" t="s">
        <v>1622</v>
      </c>
      <c r="I447" s="162" t="s">
        <v>1614</v>
      </c>
      <c r="J447" s="163">
        <v>41219</v>
      </c>
      <c r="K447" s="163">
        <v>41494</v>
      </c>
      <c r="L447" s="162" t="s">
        <v>1616</v>
      </c>
      <c r="M447" s="162" t="s">
        <v>1617</v>
      </c>
      <c r="N447" s="15">
        <v>40000</v>
      </c>
      <c r="O447" s="15">
        <v>40119.542000000001</v>
      </c>
      <c r="P447" s="163">
        <v>41512</v>
      </c>
      <c r="Q447" s="163" t="s">
        <v>171</v>
      </c>
      <c r="R447" s="163">
        <v>42559</v>
      </c>
      <c r="S447" s="163">
        <v>42559</v>
      </c>
      <c r="T447" s="164">
        <v>0</v>
      </c>
      <c r="U447" s="15" t="s">
        <v>171</v>
      </c>
      <c r="V447" s="165" t="s">
        <v>171</v>
      </c>
      <c r="W447" s="166" t="s">
        <v>171</v>
      </c>
    </row>
    <row r="448" spans="1:23" s="167" customFormat="1" ht="17" hidden="1" thickTop="1" thickBot="1" x14ac:dyDescent="0.25">
      <c r="A448" s="161">
        <v>41973</v>
      </c>
      <c r="B448" s="363" t="s">
        <v>143</v>
      </c>
      <c r="C448" s="162" t="s">
        <v>67</v>
      </c>
      <c r="D448" s="162" t="s">
        <v>132</v>
      </c>
      <c r="E448" s="162" t="s">
        <v>20</v>
      </c>
      <c r="F448" s="162" t="s">
        <v>128</v>
      </c>
      <c r="G448" s="162" t="s">
        <v>1623</v>
      </c>
      <c r="H448" s="162" t="s">
        <v>1624</v>
      </c>
      <c r="I448" s="162" t="s">
        <v>171</v>
      </c>
      <c r="J448" s="163">
        <v>41037</v>
      </c>
      <c r="K448" s="163">
        <v>41120</v>
      </c>
      <c r="L448" s="162" t="s">
        <v>1625</v>
      </c>
      <c r="M448" s="162" t="s">
        <v>1362</v>
      </c>
      <c r="N448" s="15">
        <v>34647</v>
      </c>
      <c r="O448" s="15">
        <v>34719.941529999996</v>
      </c>
      <c r="P448" s="163">
        <v>41185</v>
      </c>
      <c r="Q448" s="163" t="s">
        <v>171</v>
      </c>
      <c r="R448" s="163">
        <v>41835</v>
      </c>
      <c r="S448" s="163">
        <v>41910</v>
      </c>
      <c r="T448" s="164">
        <v>0.99453162875199996</v>
      </c>
      <c r="U448" s="15" t="s">
        <v>171</v>
      </c>
      <c r="V448" s="165" t="s">
        <v>171</v>
      </c>
      <c r="W448" s="166" t="s">
        <v>171</v>
      </c>
    </row>
    <row r="449" spans="1:23" s="167" customFormat="1" ht="17" hidden="1" thickTop="1" thickBot="1" x14ac:dyDescent="0.25">
      <c r="A449" s="175">
        <v>41973</v>
      </c>
      <c r="B449" s="538" t="s">
        <v>142</v>
      </c>
      <c r="C449" s="539" t="s">
        <v>67</v>
      </c>
      <c r="D449" s="539" t="s">
        <v>132</v>
      </c>
      <c r="E449" s="539" t="s">
        <v>20</v>
      </c>
      <c r="F449" s="539" t="s">
        <v>128</v>
      </c>
      <c r="G449" s="539" t="s">
        <v>1626</v>
      </c>
      <c r="H449" s="539" t="s">
        <v>1419</v>
      </c>
      <c r="I449" s="539" t="s">
        <v>171</v>
      </c>
      <c r="J449" s="176">
        <v>40687</v>
      </c>
      <c r="K449" s="176">
        <v>40809</v>
      </c>
      <c r="L449" s="177" t="s">
        <v>1627</v>
      </c>
      <c r="M449" s="177" t="s">
        <v>1628</v>
      </c>
      <c r="N449" s="16">
        <v>15752.37342</v>
      </c>
      <c r="O449" s="16">
        <v>16600.814419999999</v>
      </c>
      <c r="P449" s="176">
        <v>40868</v>
      </c>
      <c r="Q449" s="176">
        <v>41465</v>
      </c>
      <c r="R449" s="176">
        <v>41668</v>
      </c>
      <c r="S449" s="176">
        <v>41985</v>
      </c>
      <c r="T449" s="178">
        <v>0.98670990383900004</v>
      </c>
      <c r="U449" s="16" t="s">
        <v>171</v>
      </c>
      <c r="V449" s="179" t="s">
        <v>171</v>
      </c>
      <c r="W449" s="180" t="s">
        <v>171</v>
      </c>
    </row>
    <row r="450" spans="1:23" s="167" customFormat="1" ht="17" hidden="1" thickTop="1" thickBot="1" x14ac:dyDescent="0.25">
      <c r="A450" s="161">
        <v>41973</v>
      </c>
      <c r="B450" s="535" t="s">
        <v>142</v>
      </c>
      <c r="C450" s="537" t="s">
        <v>67</v>
      </c>
      <c r="D450" s="537" t="s">
        <v>132</v>
      </c>
      <c r="E450" s="537" t="s">
        <v>20</v>
      </c>
      <c r="F450" s="537" t="s">
        <v>128</v>
      </c>
      <c r="G450" s="537" t="s">
        <v>1626</v>
      </c>
      <c r="H450" s="537" t="s">
        <v>1419</v>
      </c>
      <c r="I450" s="537" t="s">
        <v>171</v>
      </c>
      <c r="J450" s="163">
        <v>40686</v>
      </c>
      <c r="K450" s="163">
        <v>41379</v>
      </c>
      <c r="L450" s="162" t="s">
        <v>1629</v>
      </c>
      <c r="M450" s="174"/>
      <c r="N450" s="15">
        <v>10869</v>
      </c>
      <c r="O450" s="15">
        <v>11254.757799999999</v>
      </c>
      <c r="P450" s="163">
        <v>41393</v>
      </c>
      <c r="Q450" s="163">
        <v>41759</v>
      </c>
      <c r="R450" s="163">
        <v>41603</v>
      </c>
      <c r="S450" s="163">
        <v>42112</v>
      </c>
      <c r="T450" s="164">
        <v>0.96022137411100006</v>
      </c>
      <c r="U450" s="15"/>
      <c r="V450" s="174"/>
      <c r="W450" s="166" t="s">
        <v>171</v>
      </c>
    </row>
    <row r="451" spans="1:23" s="167" customFormat="1" ht="17" hidden="1" thickTop="1" thickBot="1" x14ac:dyDescent="0.25">
      <c r="A451" s="161">
        <v>41973</v>
      </c>
      <c r="B451" s="363" t="s">
        <v>142</v>
      </c>
      <c r="C451" s="162" t="s">
        <v>67</v>
      </c>
      <c r="D451" s="162" t="s">
        <v>132</v>
      </c>
      <c r="E451" s="162" t="s">
        <v>20</v>
      </c>
      <c r="F451" s="162" t="s">
        <v>128</v>
      </c>
      <c r="G451" s="162" t="s">
        <v>1630</v>
      </c>
      <c r="H451" s="162" t="s">
        <v>1423</v>
      </c>
      <c r="I451" s="162" t="s">
        <v>171</v>
      </c>
      <c r="J451" s="163">
        <v>40686</v>
      </c>
      <c r="K451" s="163">
        <v>40809</v>
      </c>
      <c r="L451" s="162" t="s">
        <v>1629</v>
      </c>
      <c r="M451" s="162"/>
      <c r="N451" s="15">
        <v>13850.41958</v>
      </c>
      <c r="O451" s="15">
        <v>14717.246580000001</v>
      </c>
      <c r="P451" s="163">
        <v>40983</v>
      </c>
      <c r="Q451" s="163">
        <v>41759</v>
      </c>
      <c r="R451" s="163">
        <v>41668</v>
      </c>
      <c r="S451" s="163">
        <v>41985</v>
      </c>
      <c r="T451" s="164">
        <v>0.98414359787099992</v>
      </c>
      <c r="U451" s="15"/>
      <c r="V451" s="165"/>
      <c r="W451" s="166" t="s">
        <v>171</v>
      </c>
    </row>
    <row r="452" spans="1:23" s="167" customFormat="1" ht="17" hidden="1" thickTop="1" thickBot="1" x14ac:dyDescent="0.25">
      <c r="A452" s="161">
        <v>41973</v>
      </c>
      <c r="B452" s="363" t="s">
        <v>143</v>
      </c>
      <c r="C452" s="162" t="s">
        <v>68</v>
      </c>
      <c r="D452" s="162" t="s">
        <v>132</v>
      </c>
      <c r="E452" s="162" t="s">
        <v>20</v>
      </c>
      <c r="F452" s="162" t="s">
        <v>128</v>
      </c>
      <c r="G452" s="162" t="s">
        <v>1631</v>
      </c>
      <c r="H452" s="162" t="s">
        <v>1217</v>
      </c>
      <c r="I452" s="162" t="s">
        <v>171</v>
      </c>
      <c r="J452" s="163">
        <v>41045</v>
      </c>
      <c r="K452" s="163">
        <v>41170</v>
      </c>
      <c r="L452" s="162" t="s">
        <v>1632</v>
      </c>
      <c r="M452" s="162" t="s">
        <v>1633</v>
      </c>
      <c r="N452" s="15">
        <v>15942</v>
      </c>
      <c r="O452" s="15">
        <v>15977.218999999999</v>
      </c>
      <c r="P452" s="163">
        <v>41192</v>
      </c>
      <c r="Q452" s="163" t="s">
        <v>171</v>
      </c>
      <c r="R452" s="163">
        <v>41717</v>
      </c>
      <c r="S452" s="163">
        <v>42129</v>
      </c>
      <c r="T452" s="164">
        <v>0.66709857328699995</v>
      </c>
      <c r="U452" s="15" t="s">
        <v>171</v>
      </c>
      <c r="V452" s="165" t="s">
        <v>171</v>
      </c>
      <c r="W452" s="166" t="s">
        <v>171</v>
      </c>
    </row>
    <row r="453" spans="1:23" s="167" customFormat="1" ht="17" hidden="1" thickTop="1" thickBot="1" x14ac:dyDescent="0.25">
      <c r="A453" s="161">
        <v>41973</v>
      </c>
      <c r="B453" s="363" t="s">
        <v>146</v>
      </c>
      <c r="C453" s="162" t="s">
        <v>67</v>
      </c>
      <c r="D453" s="162" t="s">
        <v>132</v>
      </c>
      <c r="E453" s="162" t="s">
        <v>20</v>
      </c>
      <c r="F453" s="162" t="s">
        <v>128</v>
      </c>
      <c r="G453" s="162" t="s">
        <v>1634</v>
      </c>
      <c r="H453" s="162" t="s">
        <v>1635</v>
      </c>
      <c r="I453" s="162" t="s">
        <v>171</v>
      </c>
      <c r="J453" s="163">
        <v>41800</v>
      </c>
      <c r="K453" s="163">
        <v>41841</v>
      </c>
      <c r="L453" s="162" t="s">
        <v>1636</v>
      </c>
      <c r="M453" s="162" t="s">
        <v>1637</v>
      </c>
      <c r="N453" s="15">
        <v>4720.25</v>
      </c>
      <c r="O453" s="15">
        <v>4726.2690000000002</v>
      </c>
      <c r="P453" s="163">
        <v>41878</v>
      </c>
      <c r="Q453" s="163" t="s">
        <v>171</v>
      </c>
      <c r="R453" s="163">
        <v>42243</v>
      </c>
      <c r="S453" s="163">
        <v>42243</v>
      </c>
      <c r="T453" s="164">
        <v>0.11736847818</v>
      </c>
      <c r="U453" s="15" t="s">
        <v>171</v>
      </c>
      <c r="V453" s="165" t="s">
        <v>171</v>
      </c>
      <c r="W453" s="166" t="s">
        <v>171</v>
      </c>
    </row>
    <row r="454" spans="1:23" s="167" customFormat="1" ht="17" hidden="1" thickTop="1" thickBot="1" x14ac:dyDescent="0.25">
      <c r="A454" s="161">
        <v>41973</v>
      </c>
      <c r="B454" s="363" t="s">
        <v>143</v>
      </c>
      <c r="C454" s="162" t="s">
        <v>67</v>
      </c>
      <c r="D454" s="162" t="s">
        <v>132</v>
      </c>
      <c r="E454" s="162" t="s">
        <v>20</v>
      </c>
      <c r="F454" s="162" t="s">
        <v>128</v>
      </c>
      <c r="G454" s="162" t="s">
        <v>1638</v>
      </c>
      <c r="H454" s="162" t="s">
        <v>1639</v>
      </c>
      <c r="I454" s="162" t="s">
        <v>171</v>
      </c>
      <c r="J454" s="163">
        <v>41018</v>
      </c>
      <c r="K454" s="163">
        <v>41089</v>
      </c>
      <c r="L454" s="162" t="s">
        <v>1636</v>
      </c>
      <c r="M454" s="162"/>
      <c r="N454" s="15">
        <v>11681.588</v>
      </c>
      <c r="O454" s="15">
        <v>12284.927</v>
      </c>
      <c r="P454" s="163">
        <v>41121</v>
      </c>
      <c r="Q454" s="163">
        <v>41717</v>
      </c>
      <c r="R454" s="163">
        <v>41841</v>
      </c>
      <c r="S454" s="163">
        <v>41856</v>
      </c>
      <c r="T454" s="164">
        <v>0.99</v>
      </c>
      <c r="U454" s="15"/>
      <c r="V454" s="165"/>
      <c r="W454" s="166" t="s">
        <v>171</v>
      </c>
    </row>
    <row r="455" spans="1:23" s="167" customFormat="1" ht="17" hidden="1" thickTop="1" thickBot="1" x14ac:dyDescent="0.25">
      <c r="A455" s="161">
        <v>41973</v>
      </c>
      <c r="B455" s="363" t="s">
        <v>146</v>
      </c>
      <c r="C455" s="162" t="s">
        <v>68</v>
      </c>
      <c r="D455" s="162" t="s">
        <v>132</v>
      </c>
      <c r="E455" s="162" t="s">
        <v>20</v>
      </c>
      <c r="F455" s="162" t="s">
        <v>128</v>
      </c>
      <c r="G455" s="162" t="s">
        <v>1640</v>
      </c>
      <c r="H455" s="162" t="s">
        <v>1305</v>
      </c>
      <c r="I455" s="162" t="s">
        <v>171</v>
      </c>
      <c r="J455" s="163">
        <v>41849</v>
      </c>
      <c r="K455" s="163">
        <v>41912</v>
      </c>
      <c r="L455" s="162" t="s">
        <v>1641</v>
      </c>
      <c r="M455" s="162" t="s">
        <v>1642</v>
      </c>
      <c r="N455" s="15">
        <v>22129.201000000001</v>
      </c>
      <c r="O455" s="15">
        <v>22129.201000000001</v>
      </c>
      <c r="P455" s="163">
        <v>41975</v>
      </c>
      <c r="Q455" s="163" t="s">
        <v>171</v>
      </c>
      <c r="R455" s="163">
        <v>42675</v>
      </c>
      <c r="S455" s="163">
        <v>42675</v>
      </c>
      <c r="T455" s="164">
        <v>0</v>
      </c>
      <c r="U455" s="15" t="s">
        <v>171</v>
      </c>
      <c r="V455" s="165" t="s">
        <v>171</v>
      </c>
      <c r="W455" s="166" t="s">
        <v>171</v>
      </c>
    </row>
    <row r="456" spans="1:23" s="167" customFormat="1" ht="17" hidden="1" thickTop="1" thickBot="1" x14ac:dyDescent="0.25">
      <c r="A456" s="161">
        <v>41973</v>
      </c>
      <c r="B456" s="363" t="s">
        <v>148</v>
      </c>
      <c r="C456" s="162" t="s">
        <v>67</v>
      </c>
      <c r="D456" s="162" t="s">
        <v>132</v>
      </c>
      <c r="E456" s="162" t="s">
        <v>20</v>
      </c>
      <c r="F456" s="162" t="s">
        <v>128</v>
      </c>
      <c r="G456" s="162" t="s">
        <v>1643</v>
      </c>
      <c r="H456" s="162" t="s">
        <v>1644</v>
      </c>
      <c r="I456" s="162" t="s">
        <v>171</v>
      </c>
      <c r="J456" s="163">
        <v>41229</v>
      </c>
      <c r="K456" s="163">
        <v>41537</v>
      </c>
      <c r="L456" s="162" t="s">
        <v>1645</v>
      </c>
      <c r="M456" s="162" t="s">
        <v>1646</v>
      </c>
      <c r="N456" s="15">
        <v>6726.9870000000001</v>
      </c>
      <c r="O456" s="15">
        <v>6769.3467300000002</v>
      </c>
      <c r="P456" s="163">
        <v>41584</v>
      </c>
      <c r="Q456" s="163" t="s">
        <v>171</v>
      </c>
      <c r="R456" s="163">
        <v>42064</v>
      </c>
      <c r="S456" s="163">
        <v>42102</v>
      </c>
      <c r="T456" s="164">
        <v>0.538110270502</v>
      </c>
      <c r="U456" s="15">
        <v>8600</v>
      </c>
      <c r="V456" s="165" t="s">
        <v>1647</v>
      </c>
      <c r="W456" s="166" t="s">
        <v>171</v>
      </c>
    </row>
    <row r="457" spans="1:23" s="167" customFormat="1" ht="17" hidden="1" thickTop="1" thickBot="1" x14ac:dyDescent="0.25">
      <c r="A457" s="161">
        <v>41973</v>
      </c>
      <c r="B457" s="363" t="s">
        <v>148</v>
      </c>
      <c r="C457" s="162" t="s">
        <v>67</v>
      </c>
      <c r="D457" s="162" t="s">
        <v>132</v>
      </c>
      <c r="E457" s="162" t="s">
        <v>20</v>
      </c>
      <c r="F457" s="162" t="s">
        <v>128</v>
      </c>
      <c r="G457" s="162" t="s">
        <v>1648</v>
      </c>
      <c r="H457" s="162" t="s">
        <v>1649</v>
      </c>
      <c r="I457" s="162" t="s">
        <v>171</v>
      </c>
      <c r="J457" s="163">
        <v>41106</v>
      </c>
      <c r="K457" s="163">
        <v>41355</v>
      </c>
      <c r="L457" s="162" t="s">
        <v>795</v>
      </c>
      <c r="M457" s="162" t="s">
        <v>1646</v>
      </c>
      <c r="N457" s="15">
        <v>9037.5920000000006</v>
      </c>
      <c r="O457" s="15">
        <v>9003.5259999999998</v>
      </c>
      <c r="P457" s="163">
        <v>41382</v>
      </c>
      <c r="Q457" s="163" t="s">
        <v>171</v>
      </c>
      <c r="R457" s="163">
        <v>41862</v>
      </c>
      <c r="S457" s="163">
        <v>42023</v>
      </c>
      <c r="T457" s="164">
        <v>0.77969531048199991</v>
      </c>
      <c r="U457" s="15">
        <v>12600</v>
      </c>
      <c r="V457" s="165" t="s">
        <v>1202</v>
      </c>
      <c r="W457" s="166" t="s">
        <v>171</v>
      </c>
    </row>
    <row r="458" spans="1:23" s="167" customFormat="1" ht="17" hidden="1" thickTop="1" thickBot="1" x14ac:dyDescent="0.25">
      <c r="A458" s="161">
        <v>41973</v>
      </c>
      <c r="B458" s="363" t="s">
        <v>142</v>
      </c>
      <c r="C458" s="162" t="s">
        <v>67</v>
      </c>
      <c r="D458" s="162" t="s">
        <v>79</v>
      </c>
      <c r="E458" s="162" t="s">
        <v>43</v>
      </c>
      <c r="F458" s="162" t="s">
        <v>128</v>
      </c>
      <c r="G458" s="162" t="s">
        <v>1650</v>
      </c>
      <c r="H458" s="162" t="s">
        <v>1651</v>
      </c>
      <c r="I458" s="162" t="s">
        <v>171</v>
      </c>
      <c r="J458" s="163">
        <v>40927</v>
      </c>
      <c r="K458" s="163">
        <v>41127</v>
      </c>
      <c r="L458" s="162" t="s">
        <v>1652</v>
      </c>
      <c r="M458" s="162" t="s">
        <v>1653</v>
      </c>
      <c r="N458" s="15">
        <v>1763.338</v>
      </c>
      <c r="O458" s="15">
        <v>1782.20162</v>
      </c>
      <c r="P458" s="163">
        <v>41157</v>
      </c>
      <c r="Q458" s="163" t="s">
        <v>171</v>
      </c>
      <c r="R458" s="163">
        <v>41487</v>
      </c>
      <c r="S458" s="163">
        <v>42083</v>
      </c>
      <c r="T458" s="164">
        <v>0.78890512959999992</v>
      </c>
      <c r="U458" s="15" t="s">
        <v>171</v>
      </c>
      <c r="V458" s="165" t="s">
        <v>171</v>
      </c>
      <c r="W458" s="166" t="s">
        <v>171</v>
      </c>
    </row>
    <row r="459" spans="1:23" s="167" customFormat="1" ht="17" hidden="1" thickTop="1" thickBot="1" x14ac:dyDescent="0.25">
      <c r="A459" s="161">
        <v>41973</v>
      </c>
      <c r="B459" s="363" t="s">
        <v>143</v>
      </c>
      <c r="C459" s="162" t="s">
        <v>67</v>
      </c>
      <c r="D459" s="162" t="s">
        <v>132</v>
      </c>
      <c r="E459" s="162" t="s">
        <v>45</v>
      </c>
      <c r="F459" s="162" t="s">
        <v>128</v>
      </c>
      <c r="G459" s="162" t="s">
        <v>163</v>
      </c>
      <c r="H459" s="162" t="s">
        <v>1229</v>
      </c>
      <c r="I459" s="162" t="s">
        <v>171</v>
      </c>
      <c r="J459" s="163">
        <v>40913</v>
      </c>
      <c r="K459" s="163">
        <v>41079</v>
      </c>
      <c r="L459" s="162" t="s">
        <v>1654</v>
      </c>
      <c r="M459" s="162" t="s">
        <v>1655</v>
      </c>
      <c r="N459" s="15">
        <v>23138.91</v>
      </c>
      <c r="O459" s="15">
        <v>23149.050999999999</v>
      </c>
      <c r="P459" s="163">
        <v>41102</v>
      </c>
      <c r="Q459" s="163" t="s">
        <v>171</v>
      </c>
      <c r="R459" s="163">
        <v>41739</v>
      </c>
      <c r="S459" s="163">
        <v>42069</v>
      </c>
      <c r="T459" s="164">
        <v>0.71173677918799994</v>
      </c>
      <c r="U459" s="15" t="s">
        <v>171</v>
      </c>
      <c r="V459" s="165" t="s">
        <v>171</v>
      </c>
      <c r="W459" s="166" t="s">
        <v>171</v>
      </c>
    </row>
    <row r="460" spans="1:23" s="167" customFormat="1" ht="17" hidden="1" thickTop="1" thickBot="1" x14ac:dyDescent="0.25">
      <c r="A460" s="161">
        <v>41973</v>
      </c>
      <c r="B460" s="363" t="s">
        <v>143</v>
      </c>
      <c r="C460" s="162" t="s">
        <v>67</v>
      </c>
      <c r="D460" s="162" t="s">
        <v>132</v>
      </c>
      <c r="E460" s="162" t="s">
        <v>45</v>
      </c>
      <c r="F460" s="162" t="s">
        <v>128</v>
      </c>
      <c r="G460" s="162" t="s">
        <v>1656</v>
      </c>
      <c r="H460" s="162" t="s">
        <v>1118</v>
      </c>
      <c r="I460" s="162" t="s">
        <v>171</v>
      </c>
      <c r="J460" s="163">
        <v>40935</v>
      </c>
      <c r="K460" s="163">
        <v>41151</v>
      </c>
      <c r="L460" s="162" t="s">
        <v>1306</v>
      </c>
      <c r="M460" s="162" t="s">
        <v>1657</v>
      </c>
      <c r="N460" s="15">
        <v>12999.823</v>
      </c>
      <c r="O460" s="15">
        <v>13082.662</v>
      </c>
      <c r="P460" s="163">
        <v>41172</v>
      </c>
      <c r="Q460" s="163" t="s">
        <v>171</v>
      </c>
      <c r="R460" s="163">
        <v>41667</v>
      </c>
      <c r="S460" s="163">
        <v>42124</v>
      </c>
      <c r="T460" s="164">
        <v>0.49530042127500001</v>
      </c>
      <c r="U460" s="15" t="s">
        <v>171</v>
      </c>
      <c r="V460" s="165" t="s">
        <v>171</v>
      </c>
      <c r="W460" s="166" t="s">
        <v>171</v>
      </c>
    </row>
    <row r="461" spans="1:23" s="167" customFormat="1" ht="17" hidden="1" thickTop="1" thickBot="1" x14ac:dyDescent="0.25">
      <c r="A461" s="161">
        <v>41973</v>
      </c>
      <c r="B461" s="363" t="s">
        <v>143</v>
      </c>
      <c r="C461" s="162" t="s">
        <v>67</v>
      </c>
      <c r="D461" s="162" t="s">
        <v>132</v>
      </c>
      <c r="E461" s="162" t="s">
        <v>45</v>
      </c>
      <c r="F461" s="162" t="s">
        <v>128</v>
      </c>
      <c r="G461" s="162" t="s">
        <v>1658</v>
      </c>
      <c r="H461" s="162" t="s">
        <v>1659</v>
      </c>
      <c r="I461" s="162" t="s">
        <v>171</v>
      </c>
      <c r="J461" s="163">
        <v>40876</v>
      </c>
      <c r="K461" s="163">
        <v>40994</v>
      </c>
      <c r="L461" s="162" t="s">
        <v>1660</v>
      </c>
      <c r="M461" s="162" t="s">
        <v>1661</v>
      </c>
      <c r="N461" s="15">
        <v>6323.7744700000003</v>
      </c>
      <c r="O461" s="15">
        <v>6323.7744700000003</v>
      </c>
      <c r="P461" s="163">
        <v>41038</v>
      </c>
      <c r="Q461" s="163">
        <v>41975</v>
      </c>
      <c r="R461" s="163">
        <v>41553</v>
      </c>
      <c r="S461" s="163">
        <v>41897</v>
      </c>
      <c r="T461" s="164">
        <v>0</v>
      </c>
      <c r="U461" s="15" t="s">
        <v>171</v>
      </c>
      <c r="V461" s="165" t="s">
        <v>171</v>
      </c>
      <c r="W461" s="166" t="s">
        <v>171</v>
      </c>
    </row>
    <row r="462" spans="1:23" s="167" customFormat="1" ht="17" hidden="1" thickTop="1" thickBot="1" x14ac:dyDescent="0.25">
      <c r="A462" s="161">
        <v>41973</v>
      </c>
      <c r="B462" s="363" t="s">
        <v>143</v>
      </c>
      <c r="C462" s="162" t="s">
        <v>67</v>
      </c>
      <c r="D462" s="162" t="s">
        <v>132</v>
      </c>
      <c r="E462" s="162" t="s">
        <v>45</v>
      </c>
      <c r="F462" s="162" t="s">
        <v>128</v>
      </c>
      <c r="G462" s="162" t="s">
        <v>1662</v>
      </c>
      <c r="H462" s="162" t="s">
        <v>1663</v>
      </c>
      <c r="I462" s="162" t="s">
        <v>171</v>
      </c>
      <c r="J462" s="163">
        <v>40868</v>
      </c>
      <c r="K462" s="163">
        <v>41052</v>
      </c>
      <c r="L462" s="162" t="s">
        <v>1664</v>
      </c>
      <c r="M462" s="162" t="s">
        <v>1665</v>
      </c>
      <c r="N462" s="15">
        <v>32234.495999999999</v>
      </c>
      <c r="O462" s="15">
        <v>33035.398000000001</v>
      </c>
      <c r="P462" s="163">
        <v>41075</v>
      </c>
      <c r="Q462" s="163">
        <v>41934</v>
      </c>
      <c r="R462" s="163">
        <v>41724</v>
      </c>
      <c r="S462" s="163">
        <v>41934</v>
      </c>
      <c r="T462" s="164">
        <v>0.99</v>
      </c>
      <c r="U462" s="15" t="s">
        <v>171</v>
      </c>
      <c r="V462" s="165" t="s">
        <v>171</v>
      </c>
      <c r="W462" s="166" t="s">
        <v>171</v>
      </c>
    </row>
    <row r="463" spans="1:23" s="167" customFormat="1" ht="17" hidden="1" thickTop="1" thickBot="1" x14ac:dyDescent="0.25">
      <c r="A463" s="175">
        <v>41973</v>
      </c>
      <c r="B463" s="538" t="s">
        <v>143</v>
      </c>
      <c r="C463" s="539" t="s">
        <v>67</v>
      </c>
      <c r="D463" s="539" t="s">
        <v>132</v>
      </c>
      <c r="E463" s="539" t="s">
        <v>45</v>
      </c>
      <c r="F463" s="539" t="s">
        <v>128</v>
      </c>
      <c r="G463" s="539" t="s">
        <v>1666</v>
      </c>
      <c r="H463" s="539" t="s">
        <v>752</v>
      </c>
      <c r="I463" s="539" t="s">
        <v>171</v>
      </c>
      <c r="J463" s="176">
        <v>40925</v>
      </c>
      <c r="K463" s="176">
        <v>41089</v>
      </c>
      <c r="L463" s="177" t="s">
        <v>1667</v>
      </c>
      <c r="M463" s="177" t="s">
        <v>1668</v>
      </c>
      <c r="N463" s="16">
        <v>37867.635000000002</v>
      </c>
      <c r="O463" s="16">
        <v>38213.796999999999</v>
      </c>
      <c r="P463" s="176">
        <v>41109</v>
      </c>
      <c r="Q463" s="176">
        <v>41866</v>
      </c>
      <c r="R463" s="176">
        <v>41740</v>
      </c>
      <c r="S463" s="176">
        <v>41823</v>
      </c>
      <c r="T463" s="178">
        <v>0.85458563565400003</v>
      </c>
      <c r="U463" s="16" t="s">
        <v>171</v>
      </c>
      <c r="V463" s="179" t="s">
        <v>171</v>
      </c>
      <c r="W463" s="180" t="s">
        <v>171</v>
      </c>
    </row>
    <row r="464" spans="1:23" s="167" customFormat="1" ht="17" hidden="1" thickTop="1" thickBot="1" x14ac:dyDescent="0.25">
      <c r="A464" s="161">
        <v>41973</v>
      </c>
      <c r="B464" s="535" t="s">
        <v>143</v>
      </c>
      <c r="C464" s="537" t="s">
        <v>67</v>
      </c>
      <c r="D464" s="537" t="s">
        <v>132</v>
      </c>
      <c r="E464" s="537" t="s">
        <v>45</v>
      </c>
      <c r="F464" s="537" t="s">
        <v>128</v>
      </c>
      <c r="G464" s="537" t="s">
        <v>1666</v>
      </c>
      <c r="H464" s="537" t="s">
        <v>752</v>
      </c>
      <c r="I464" s="537" t="s">
        <v>171</v>
      </c>
      <c r="J464" s="163">
        <v>40925</v>
      </c>
      <c r="K464" s="163">
        <v>41103</v>
      </c>
      <c r="L464" s="162" t="s">
        <v>1669</v>
      </c>
      <c r="M464" s="174"/>
      <c r="N464" s="15">
        <v>6094.7219999999998</v>
      </c>
      <c r="O464" s="15">
        <v>6094.7219999999998</v>
      </c>
      <c r="P464" s="163">
        <v>41178</v>
      </c>
      <c r="Q464" s="163" t="s">
        <v>171</v>
      </c>
      <c r="R464" s="163">
        <v>41673</v>
      </c>
      <c r="S464" s="163">
        <v>42266</v>
      </c>
      <c r="T464" s="164">
        <v>0.43900640587099998</v>
      </c>
      <c r="U464" s="15"/>
      <c r="V464" s="174"/>
      <c r="W464" s="166" t="s">
        <v>171</v>
      </c>
    </row>
    <row r="465" spans="1:23" s="167" customFormat="1" ht="17" hidden="1" thickTop="1" thickBot="1" x14ac:dyDescent="0.25">
      <c r="A465" s="161">
        <v>41973</v>
      </c>
      <c r="B465" s="363" t="s">
        <v>148</v>
      </c>
      <c r="C465" s="162" t="s">
        <v>67</v>
      </c>
      <c r="D465" s="162" t="s">
        <v>132</v>
      </c>
      <c r="E465" s="162" t="s">
        <v>45</v>
      </c>
      <c r="F465" s="162" t="s">
        <v>128</v>
      </c>
      <c r="G465" s="162" t="s">
        <v>1670</v>
      </c>
      <c r="H465" s="162" t="s">
        <v>1591</v>
      </c>
      <c r="I465" s="162" t="s">
        <v>171</v>
      </c>
      <c r="J465" s="163">
        <v>41250</v>
      </c>
      <c r="K465" s="163">
        <v>41438</v>
      </c>
      <c r="L465" s="162" t="s">
        <v>1671</v>
      </c>
      <c r="M465" s="162" t="s">
        <v>1672</v>
      </c>
      <c r="N465" s="15">
        <v>4160.33979</v>
      </c>
      <c r="O465" s="15">
        <v>4160.33979</v>
      </c>
      <c r="P465" s="163">
        <v>41533</v>
      </c>
      <c r="Q465" s="163">
        <v>41946</v>
      </c>
      <c r="R465" s="163">
        <v>41861</v>
      </c>
      <c r="S465" s="163">
        <v>41894</v>
      </c>
      <c r="T465" s="164">
        <v>0.93084512214799997</v>
      </c>
      <c r="U465" s="15" t="s">
        <v>171</v>
      </c>
      <c r="V465" s="165" t="s">
        <v>171</v>
      </c>
      <c r="W465" s="166" t="s">
        <v>171</v>
      </c>
    </row>
    <row r="466" spans="1:23" s="167" customFormat="1" ht="17" hidden="1" thickTop="1" thickBot="1" x14ac:dyDescent="0.25">
      <c r="A466" s="161">
        <v>41973</v>
      </c>
      <c r="B466" s="363" t="s">
        <v>143</v>
      </c>
      <c r="C466" s="162" t="s">
        <v>67</v>
      </c>
      <c r="D466" s="162" t="s">
        <v>132</v>
      </c>
      <c r="E466" s="162" t="s">
        <v>45</v>
      </c>
      <c r="F466" s="162" t="s">
        <v>128</v>
      </c>
      <c r="G466" s="162" t="s">
        <v>1673</v>
      </c>
      <c r="H466" s="162" t="s">
        <v>1674</v>
      </c>
      <c r="I466" s="162" t="s">
        <v>171</v>
      </c>
      <c r="J466" s="163">
        <v>40917</v>
      </c>
      <c r="K466" s="163">
        <v>40997</v>
      </c>
      <c r="L466" s="162" t="s">
        <v>1675</v>
      </c>
      <c r="M466" s="162" t="s">
        <v>1676</v>
      </c>
      <c r="N466" s="15">
        <v>25942</v>
      </c>
      <c r="O466" s="15">
        <v>26669.243299999998</v>
      </c>
      <c r="P466" s="163">
        <v>41116</v>
      </c>
      <c r="Q466" s="163">
        <v>41884</v>
      </c>
      <c r="R466" s="163">
        <v>41745</v>
      </c>
      <c r="S466" s="163">
        <v>41943</v>
      </c>
      <c r="T466" s="164">
        <v>0.97149768025100003</v>
      </c>
      <c r="U466" s="15" t="s">
        <v>171</v>
      </c>
      <c r="V466" s="165" t="s">
        <v>171</v>
      </c>
      <c r="W466" s="166" t="s">
        <v>171</v>
      </c>
    </row>
    <row r="467" spans="1:23" s="167" customFormat="1" ht="17" hidden="1" thickTop="1" thickBot="1" x14ac:dyDescent="0.25">
      <c r="A467" s="161">
        <v>41973</v>
      </c>
      <c r="B467" s="363" t="s">
        <v>169</v>
      </c>
      <c r="C467" s="162" t="s">
        <v>68</v>
      </c>
      <c r="D467" s="162" t="s">
        <v>132</v>
      </c>
      <c r="E467" s="162" t="s">
        <v>33</v>
      </c>
      <c r="F467" s="162" t="s">
        <v>128</v>
      </c>
      <c r="G467" s="162" t="s">
        <v>1677</v>
      </c>
      <c r="H467" s="162" t="s">
        <v>1217</v>
      </c>
      <c r="I467" s="162" t="s">
        <v>171</v>
      </c>
      <c r="J467" s="163">
        <v>40752</v>
      </c>
      <c r="K467" s="163">
        <v>40815</v>
      </c>
      <c r="L467" s="162" t="s">
        <v>1678</v>
      </c>
      <c r="M467" s="162" t="s">
        <v>1679</v>
      </c>
      <c r="N467" s="15">
        <v>18272</v>
      </c>
      <c r="O467" s="15">
        <v>18791.879000000001</v>
      </c>
      <c r="P467" s="163">
        <v>40926</v>
      </c>
      <c r="Q467" s="163" t="s">
        <v>171</v>
      </c>
      <c r="R467" s="163">
        <v>41586</v>
      </c>
      <c r="S467" s="163">
        <v>42101</v>
      </c>
      <c r="T467" s="164">
        <v>0.79126871772599994</v>
      </c>
      <c r="U467" s="15" t="s">
        <v>171</v>
      </c>
      <c r="V467" s="165" t="s">
        <v>171</v>
      </c>
      <c r="W467" s="166" t="s">
        <v>171</v>
      </c>
    </row>
    <row r="468" spans="1:23" s="167" customFormat="1" ht="17" hidden="1" thickTop="1" thickBot="1" x14ac:dyDescent="0.25">
      <c r="A468" s="161">
        <v>41973</v>
      </c>
      <c r="B468" s="363" t="s">
        <v>143</v>
      </c>
      <c r="C468" s="162" t="s">
        <v>68</v>
      </c>
      <c r="D468" s="162" t="s">
        <v>79</v>
      </c>
      <c r="E468" s="162" t="s">
        <v>33</v>
      </c>
      <c r="F468" s="162" t="s">
        <v>128</v>
      </c>
      <c r="G468" s="162" t="s">
        <v>1680</v>
      </c>
      <c r="H468" s="162" t="s">
        <v>1681</v>
      </c>
      <c r="I468" s="162" t="s">
        <v>171</v>
      </c>
      <c r="J468" s="163">
        <v>41241</v>
      </c>
      <c r="K468" s="163">
        <v>41330</v>
      </c>
      <c r="L468" s="162" t="s">
        <v>1682</v>
      </c>
      <c r="M468" s="162" t="s">
        <v>1683</v>
      </c>
      <c r="N468" s="15">
        <v>1560.1606899999999</v>
      </c>
      <c r="O468" s="15">
        <v>1698.0766900000001</v>
      </c>
      <c r="P468" s="163">
        <v>41380</v>
      </c>
      <c r="Q468" s="163">
        <v>41789</v>
      </c>
      <c r="R468" s="163">
        <v>41745</v>
      </c>
      <c r="S468" s="163">
        <v>42034</v>
      </c>
      <c r="T468" s="164">
        <v>0.97953585359000006</v>
      </c>
      <c r="U468" s="15" t="s">
        <v>171</v>
      </c>
      <c r="V468" s="165" t="s">
        <v>171</v>
      </c>
      <c r="W468" s="166" t="s">
        <v>171</v>
      </c>
    </row>
    <row r="469" spans="1:23" s="167" customFormat="1" ht="17" hidden="1" thickTop="1" thickBot="1" x14ac:dyDescent="0.25">
      <c r="A469" s="161">
        <v>41973</v>
      </c>
      <c r="B469" s="363" t="s">
        <v>148</v>
      </c>
      <c r="C469" s="162" t="s">
        <v>67</v>
      </c>
      <c r="D469" s="162" t="s">
        <v>132</v>
      </c>
      <c r="E469" s="162" t="s">
        <v>35</v>
      </c>
      <c r="F469" s="162" t="s">
        <v>128</v>
      </c>
      <c r="G469" s="162" t="s">
        <v>1684</v>
      </c>
      <c r="H469" s="162" t="s">
        <v>1685</v>
      </c>
      <c r="I469" s="162" t="s">
        <v>171</v>
      </c>
      <c r="J469" s="163">
        <v>41393</v>
      </c>
      <c r="K469" s="163">
        <v>41577</v>
      </c>
      <c r="L469" s="162" t="s">
        <v>1686</v>
      </c>
      <c r="M469" s="162" t="s">
        <v>1687</v>
      </c>
      <c r="N469" s="15">
        <v>21786.026999999998</v>
      </c>
      <c r="O469" s="15">
        <v>21850.968000000001</v>
      </c>
      <c r="P469" s="163">
        <v>41612</v>
      </c>
      <c r="Q469" s="163" t="s">
        <v>171</v>
      </c>
      <c r="R469" s="163">
        <v>42152</v>
      </c>
      <c r="S469" s="163">
        <v>42162</v>
      </c>
      <c r="T469" s="164">
        <v>0.46628309555900005</v>
      </c>
      <c r="U469" s="15" t="s">
        <v>171</v>
      </c>
      <c r="V469" s="165" t="s">
        <v>171</v>
      </c>
      <c r="W469" s="166" t="s">
        <v>171</v>
      </c>
    </row>
    <row r="470" spans="1:23" s="167" customFormat="1" ht="17" hidden="1" thickTop="1" thickBot="1" x14ac:dyDescent="0.25">
      <c r="A470" s="161">
        <v>41973</v>
      </c>
      <c r="B470" s="363" t="s">
        <v>143</v>
      </c>
      <c r="C470" s="162" t="s">
        <v>67</v>
      </c>
      <c r="D470" s="162" t="s">
        <v>132</v>
      </c>
      <c r="E470" s="162" t="s">
        <v>35</v>
      </c>
      <c r="F470" s="162" t="s">
        <v>128</v>
      </c>
      <c r="G470" s="162" t="s">
        <v>1647</v>
      </c>
      <c r="H470" s="162" t="s">
        <v>1688</v>
      </c>
      <c r="I470" s="162" t="s">
        <v>171</v>
      </c>
      <c r="J470" s="163">
        <v>40961</v>
      </c>
      <c r="K470" s="163">
        <v>40996</v>
      </c>
      <c r="L470" s="162" t="s">
        <v>1689</v>
      </c>
      <c r="M470" s="162" t="s">
        <v>1690</v>
      </c>
      <c r="N470" s="15">
        <v>44267</v>
      </c>
      <c r="O470" s="15">
        <v>48060.633999999998</v>
      </c>
      <c r="P470" s="163">
        <v>41113</v>
      </c>
      <c r="Q470" s="163">
        <v>41956</v>
      </c>
      <c r="R470" s="163">
        <v>41653</v>
      </c>
      <c r="S470" s="163">
        <v>41949</v>
      </c>
      <c r="T470" s="164">
        <v>0.97283148616000004</v>
      </c>
      <c r="U470" s="15" t="s">
        <v>171</v>
      </c>
      <c r="V470" s="165" t="s">
        <v>171</v>
      </c>
      <c r="W470" s="166" t="s">
        <v>171</v>
      </c>
    </row>
    <row r="471" spans="1:23" s="167" customFormat="1" ht="17" hidden="1" thickTop="1" thickBot="1" x14ac:dyDescent="0.25">
      <c r="A471" s="161">
        <v>41973</v>
      </c>
      <c r="B471" s="363" t="s">
        <v>143</v>
      </c>
      <c r="C471" s="162" t="s">
        <v>68</v>
      </c>
      <c r="D471" s="162" t="s">
        <v>132</v>
      </c>
      <c r="E471" s="162" t="s">
        <v>35</v>
      </c>
      <c r="F471" s="162" t="s">
        <v>128</v>
      </c>
      <c r="G471" s="162" t="s">
        <v>1691</v>
      </c>
      <c r="H471" s="162" t="s">
        <v>1217</v>
      </c>
      <c r="I471" s="162" t="s">
        <v>171</v>
      </c>
      <c r="J471" s="163">
        <v>40864</v>
      </c>
      <c r="K471" s="163">
        <v>40997</v>
      </c>
      <c r="L471" s="162" t="s">
        <v>1692</v>
      </c>
      <c r="M471" s="162" t="s">
        <v>1693</v>
      </c>
      <c r="N471" s="15">
        <v>10122.796</v>
      </c>
      <c r="O471" s="15">
        <v>10709.552</v>
      </c>
      <c r="P471" s="163">
        <v>41050</v>
      </c>
      <c r="Q471" s="163">
        <v>41936</v>
      </c>
      <c r="R471" s="163">
        <v>41540</v>
      </c>
      <c r="S471" s="163">
        <v>41914</v>
      </c>
      <c r="T471" s="164">
        <v>0.93966432956299994</v>
      </c>
      <c r="U471" s="15" t="s">
        <v>171</v>
      </c>
      <c r="V471" s="165" t="s">
        <v>171</v>
      </c>
      <c r="W471" s="166" t="s">
        <v>171</v>
      </c>
    </row>
    <row r="472" spans="1:23" s="167" customFormat="1" ht="17" hidden="1" thickTop="1" thickBot="1" x14ac:dyDescent="0.25">
      <c r="A472" s="161">
        <v>41973</v>
      </c>
      <c r="B472" s="363" t="s">
        <v>169</v>
      </c>
      <c r="C472" s="162" t="s">
        <v>67</v>
      </c>
      <c r="D472" s="162" t="s">
        <v>132</v>
      </c>
      <c r="E472" s="162" t="s">
        <v>35</v>
      </c>
      <c r="F472" s="162" t="s">
        <v>128</v>
      </c>
      <c r="G472" s="162" t="s">
        <v>1694</v>
      </c>
      <c r="H472" s="162" t="s">
        <v>1695</v>
      </c>
      <c r="I472" s="162" t="s">
        <v>171</v>
      </c>
      <c r="J472" s="163">
        <v>40220</v>
      </c>
      <c r="K472" s="163">
        <v>40445</v>
      </c>
      <c r="L472" s="162" t="s">
        <v>1696</v>
      </c>
      <c r="M472" s="162"/>
      <c r="N472" s="15">
        <v>43613.85</v>
      </c>
      <c r="O472" s="15">
        <v>49882.585740000002</v>
      </c>
      <c r="P472" s="163">
        <v>40479</v>
      </c>
      <c r="Q472" s="163">
        <v>41239</v>
      </c>
      <c r="R472" s="163">
        <v>41428</v>
      </c>
      <c r="S472" s="163">
        <v>42004</v>
      </c>
      <c r="T472" s="164">
        <v>0.97503522077799998</v>
      </c>
      <c r="U472" s="15"/>
      <c r="V472" s="165"/>
      <c r="W472" s="166" t="s">
        <v>171</v>
      </c>
    </row>
    <row r="473" spans="1:23" s="167" customFormat="1" ht="17" hidden="1" thickTop="1" thickBot="1" x14ac:dyDescent="0.25">
      <c r="A473" s="161">
        <v>41973</v>
      </c>
      <c r="B473" s="363" t="s">
        <v>142</v>
      </c>
      <c r="C473" s="162" t="s">
        <v>67</v>
      </c>
      <c r="D473" s="162" t="s">
        <v>132</v>
      </c>
      <c r="E473" s="162" t="s">
        <v>35</v>
      </c>
      <c r="F473" s="162" t="s">
        <v>128</v>
      </c>
      <c r="G473" s="162" t="s">
        <v>1697</v>
      </c>
      <c r="H473" s="162" t="s">
        <v>1404</v>
      </c>
      <c r="I473" s="162" t="s">
        <v>171</v>
      </c>
      <c r="J473" s="163">
        <v>40697</v>
      </c>
      <c r="K473" s="163">
        <v>40758</v>
      </c>
      <c r="L473" s="162" t="s">
        <v>1698</v>
      </c>
      <c r="M473" s="162" t="s">
        <v>1699</v>
      </c>
      <c r="N473" s="15">
        <v>14999.9</v>
      </c>
      <c r="O473" s="15">
        <v>15915.29212</v>
      </c>
      <c r="P473" s="163">
        <v>40794</v>
      </c>
      <c r="Q473" s="163">
        <v>41926</v>
      </c>
      <c r="R473" s="163">
        <v>41334</v>
      </c>
      <c r="S473" s="163">
        <v>41926</v>
      </c>
      <c r="T473" s="164">
        <v>0.95307795079300006</v>
      </c>
      <c r="U473" s="15" t="s">
        <v>171</v>
      </c>
      <c r="V473" s="165" t="s">
        <v>171</v>
      </c>
      <c r="W473" s="166" t="s">
        <v>171</v>
      </c>
    </row>
    <row r="474" spans="1:23" s="167" customFormat="1" ht="17" hidden="1" thickTop="1" thickBot="1" x14ac:dyDescent="0.25">
      <c r="A474" s="175">
        <v>41973</v>
      </c>
      <c r="B474" s="538" t="s">
        <v>143</v>
      </c>
      <c r="C474" s="539" t="s">
        <v>67</v>
      </c>
      <c r="D474" s="539" t="s">
        <v>132</v>
      </c>
      <c r="E474" s="539" t="s">
        <v>36</v>
      </c>
      <c r="F474" s="539" t="s">
        <v>128</v>
      </c>
      <c r="G474" s="539" t="s">
        <v>147</v>
      </c>
      <c r="H474" s="539" t="s">
        <v>752</v>
      </c>
      <c r="I474" s="539" t="s">
        <v>171</v>
      </c>
      <c r="J474" s="176">
        <v>41204</v>
      </c>
      <c r="K474" s="176">
        <v>41270</v>
      </c>
      <c r="L474" s="177" t="s">
        <v>1700</v>
      </c>
      <c r="M474" s="177" t="s">
        <v>1701</v>
      </c>
      <c r="N474" s="16">
        <v>8603</v>
      </c>
      <c r="O474" s="16">
        <v>9101.83</v>
      </c>
      <c r="P474" s="176">
        <v>41298</v>
      </c>
      <c r="Q474" s="176" t="s">
        <v>171</v>
      </c>
      <c r="R474" s="176">
        <v>41838</v>
      </c>
      <c r="S474" s="176">
        <v>42108</v>
      </c>
      <c r="T474" s="178">
        <v>0.55245483600599998</v>
      </c>
      <c r="U474" s="16">
        <v>3900</v>
      </c>
      <c r="V474" s="179" t="s">
        <v>1487</v>
      </c>
      <c r="W474" s="180" t="s">
        <v>171</v>
      </c>
    </row>
    <row r="475" spans="1:23" s="167" customFormat="1" ht="17" hidden="1" thickTop="1" thickBot="1" x14ac:dyDescent="0.25">
      <c r="A475" s="161">
        <v>41973</v>
      </c>
      <c r="B475" s="535" t="s">
        <v>143</v>
      </c>
      <c r="C475" s="537" t="s">
        <v>67</v>
      </c>
      <c r="D475" s="537" t="s">
        <v>132</v>
      </c>
      <c r="E475" s="537" t="s">
        <v>36</v>
      </c>
      <c r="F475" s="537" t="s">
        <v>128</v>
      </c>
      <c r="G475" s="537" t="s">
        <v>147</v>
      </c>
      <c r="H475" s="537" t="s">
        <v>752</v>
      </c>
      <c r="I475" s="537" t="s">
        <v>171</v>
      </c>
      <c r="J475" s="163">
        <v>41205</v>
      </c>
      <c r="K475" s="163">
        <v>41544</v>
      </c>
      <c r="L475" s="162" t="s">
        <v>1700</v>
      </c>
      <c r="M475" s="174"/>
      <c r="N475" s="15">
        <v>4150</v>
      </c>
      <c r="O475" s="15">
        <v>4150</v>
      </c>
      <c r="P475" s="163">
        <v>41298</v>
      </c>
      <c r="Q475" s="163" t="s">
        <v>171</v>
      </c>
      <c r="R475" s="163">
        <v>41838</v>
      </c>
      <c r="S475" s="163">
        <v>42108</v>
      </c>
      <c r="T475" s="164">
        <v>0.32607590361400002</v>
      </c>
      <c r="U475" s="15"/>
      <c r="V475" s="174"/>
      <c r="W475" s="166" t="s">
        <v>171</v>
      </c>
    </row>
    <row r="476" spans="1:23" s="167" customFormat="1" ht="17" hidden="1" thickTop="1" thickBot="1" x14ac:dyDescent="0.25">
      <c r="A476" s="161">
        <v>41973</v>
      </c>
      <c r="B476" s="363" t="s">
        <v>142</v>
      </c>
      <c r="C476" s="162" t="s">
        <v>67</v>
      </c>
      <c r="D476" s="162" t="s">
        <v>132</v>
      </c>
      <c r="E476" s="162" t="s">
        <v>36</v>
      </c>
      <c r="F476" s="162" t="s">
        <v>128</v>
      </c>
      <c r="G476" s="162" t="s">
        <v>1702</v>
      </c>
      <c r="H476" s="162" t="s">
        <v>1703</v>
      </c>
      <c r="I476" s="162" t="s">
        <v>171</v>
      </c>
      <c r="J476" s="163">
        <v>40763</v>
      </c>
      <c r="K476" s="163">
        <v>40800</v>
      </c>
      <c r="L476" s="162" t="s">
        <v>1704</v>
      </c>
      <c r="M476" s="162" t="s">
        <v>1705</v>
      </c>
      <c r="N476" s="15">
        <v>13606.4</v>
      </c>
      <c r="O476" s="15">
        <v>13808.217000000001</v>
      </c>
      <c r="P476" s="163">
        <v>40834</v>
      </c>
      <c r="Q476" s="163">
        <v>41403</v>
      </c>
      <c r="R476" s="163">
        <v>41282</v>
      </c>
      <c r="S476" s="163">
        <v>41403</v>
      </c>
      <c r="T476" s="164">
        <v>0.99</v>
      </c>
      <c r="U476" s="15" t="s">
        <v>171</v>
      </c>
      <c r="V476" s="165" t="s">
        <v>171</v>
      </c>
      <c r="W476" s="166" t="s">
        <v>171</v>
      </c>
    </row>
    <row r="477" spans="1:23" s="167" customFormat="1" ht="17" hidden="1" thickTop="1" thickBot="1" x14ac:dyDescent="0.25">
      <c r="A477" s="161">
        <v>41973</v>
      </c>
      <c r="B477" s="363" t="s">
        <v>169</v>
      </c>
      <c r="C477" s="162" t="s">
        <v>67</v>
      </c>
      <c r="D477" s="162" t="s">
        <v>132</v>
      </c>
      <c r="E477" s="162" t="s">
        <v>36</v>
      </c>
      <c r="F477" s="162" t="s">
        <v>128</v>
      </c>
      <c r="G477" s="162" t="s">
        <v>1706</v>
      </c>
      <c r="H477" s="162" t="s">
        <v>1707</v>
      </c>
      <c r="I477" s="162" t="s">
        <v>171</v>
      </c>
      <c r="J477" s="163">
        <v>40193</v>
      </c>
      <c r="K477" s="163">
        <v>40374</v>
      </c>
      <c r="L477" s="162" t="s">
        <v>1708</v>
      </c>
      <c r="M477" s="162" t="s">
        <v>1709</v>
      </c>
      <c r="N477" s="15">
        <v>9839.6579999999994</v>
      </c>
      <c r="O477" s="15">
        <v>11751.451999999999</v>
      </c>
      <c r="P477" s="163">
        <v>40393</v>
      </c>
      <c r="Q477" s="163">
        <v>41213</v>
      </c>
      <c r="R477" s="163">
        <v>40933</v>
      </c>
      <c r="S477" s="163">
        <v>41912</v>
      </c>
      <c r="T477" s="164">
        <v>0.98173783120600011</v>
      </c>
      <c r="U477" s="15" t="s">
        <v>171</v>
      </c>
      <c r="V477" s="165" t="s">
        <v>171</v>
      </c>
      <c r="W477" s="166" t="s">
        <v>171</v>
      </c>
    </row>
    <row r="478" spans="1:23" s="167" customFormat="1" ht="17" hidden="1" thickTop="1" thickBot="1" x14ac:dyDescent="0.25">
      <c r="A478" s="175">
        <v>41973</v>
      </c>
      <c r="B478" s="538" t="s">
        <v>143</v>
      </c>
      <c r="C478" s="539" t="s">
        <v>67</v>
      </c>
      <c r="D478" s="539" t="s">
        <v>132</v>
      </c>
      <c r="E478" s="539" t="s">
        <v>36</v>
      </c>
      <c r="F478" s="539" t="s">
        <v>128</v>
      </c>
      <c r="G478" s="539" t="s">
        <v>1710</v>
      </c>
      <c r="H478" s="539" t="s">
        <v>1711</v>
      </c>
      <c r="I478" s="539" t="s">
        <v>171</v>
      </c>
      <c r="J478" s="176">
        <v>40913</v>
      </c>
      <c r="K478" s="176">
        <v>41110</v>
      </c>
      <c r="L478" s="177" t="s">
        <v>1712</v>
      </c>
      <c r="M478" s="177" t="s">
        <v>1713</v>
      </c>
      <c r="N478" s="16">
        <v>38503</v>
      </c>
      <c r="O478" s="16">
        <v>39614.900759999997</v>
      </c>
      <c r="P478" s="176">
        <v>41157</v>
      </c>
      <c r="Q478" s="176" t="s">
        <v>171</v>
      </c>
      <c r="R478" s="176">
        <v>41848</v>
      </c>
      <c r="S478" s="176">
        <v>42185</v>
      </c>
      <c r="T478" s="178">
        <v>0.70008068852700012</v>
      </c>
      <c r="U478" s="16" t="s">
        <v>171</v>
      </c>
      <c r="V478" s="179" t="s">
        <v>171</v>
      </c>
      <c r="W478" s="180" t="s">
        <v>171</v>
      </c>
    </row>
    <row r="479" spans="1:23" s="167" customFormat="1" ht="17" hidden="1" thickTop="1" thickBot="1" x14ac:dyDescent="0.25">
      <c r="A479" s="161">
        <v>41973</v>
      </c>
      <c r="B479" s="535" t="s">
        <v>143</v>
      </c>
      <c r="C479" s="537" t="s">
        <v>67</v>
      </c>
      <c r="D479" s="537" t="s">
        <v>132</v>
      </c>
      <c r="E479" s="537" t="s">
        <v>36</v>
      </c>
      <c r="F479" s="537" t="s">
        <v>128</v>
      </c>
      <c r="G479" s="537" t="s">
        <v>1710</v>
      </c>
      <c r="H479" s="537" t="s">
        <v>1711</v>
      </c>
      <c r="I479" s="537" t="s">
        <v>171</v>
      </c>
      <c r="J479" s="163">
        <v>41109</v>
      </c>
      <c r="K479" s="163">
        <v>41281</v>
      </c>
      <c r="L479" s="162" t="s">
        <v>1714</v>
      </c>
      <c r="M479" s="174"/>
      <c r="N479" s="15">
        <v>8195.2019999999993</v>
      </c>
      <c r="O479" s="15">
        <v>8267.6589999999997</v>
      </c>
      <c r="P479" s="163">
        <v>41341</v>
      </c>
      <c r="Q479" s="163" t="s">
        <v>171</v>
      </c>
      <c r="R479" s="163">
        <v>41971</v>
      </c>
      <c r="S479" s="163">
        <v>42060</v>
      </c>
      <c r="T479" s="164">
        <v>0.817536862611</v>
      </c>
      <c r="U479" s="15"/>
      <c r="V479" s="174"/>
      <c r="W479" s="166" t="s">
        <v>171</v>
      </c>
    </row>
    <row r="480" spans="1:23" s="167" customFormat="1" ht="17" hidden="1" thickTop="1" thickBot="1" x14ac:dyDescent="0.25">
      <c r="A480" s="175">
        <v>41973</v>
      </c>
      <c r="B480" s="538" t="s">
        <v>143</v>
      </c>
      <c r="C480" s="539" t="s">
        <v>67</v>
      </c>
      <c r="D480" s="539" t="s">
        <v>132</v>
      </c>
      <c r="E480" s="539" t="s">
        <v>36</v>
      </c>
      <c r="F480" s="539" t="s">
        <v>128</v>
      </c>
      <c r="G480" s="539" t="s">
        <v>1715</v>
      </c>
      <c r="H480" s="539" t="s">
        <v>1716</v>
      </c>
      <c r="I480" s="539" t="s">
        <v>171</v>
      </c>
      <c r="J480" s="176">
        <v>40901</v>
      </c>
      <c r="K480" s="176">
        <v>40991</v>
      </c>
      <c r="L480" s="177" t="s">
        <v>1717</v>
      </c>
      <c r="M480" s="177" t="s">
        <v>1718</v>
      </c>
      <c r="N480" s="16">
        <v>40532.114000000001</v>
      </c>
      <c r="O480" s="16">
        <v>40793.320229999998</v>
      </c>
      <c r="P480" s="176">
        <v>41023</v>
      </c>
      <c r="Q480" s="176" t="s">
        <v>171</v>
      </c>
      <c r="R480" s="176">
        <v>41753</v>
      </c>
      <c r="S480" s="176">
        <v>42195</v>
      </c>
      <c r="T480" s="178">
        <v>0.66590688982500001</v>
      </c>
      <c r="U480" s="16" t="s">
        <v>171</v>
      </c>
      <c r="V480" s="179" t="s">
        <v>171</v>
      </c>
      <c r="W480" s="180" t="s">
        <v>171</v>
      </c>
    </row>
    <row r="481" spans="1:23" s="167" customFormat="1" ht="17" hidden="1" thickTop="1" thickBot="1" x14ac:dyDescent="0.25">
      <c r="A481" s="161">
        <v>41973</v>
      </c>
      <c r="B481" s="535" t="s">
        <v>143</v>
      </c>
      <c r="C481" s="537" t="s">
        <v>67</v>
      </c>
      <c r="D481" s="537" t="s">
        <v>132</v>
      </c>
      <c r="E481" s="537" t="s">
        <v>36</v>
      </c>
      <c r="F481" s="537" t="s">
        <v>128</v>
      </c>
      <c r="G481" s="537" t="s">
        <v>1715</v>
      </c>
      <c r="H481" s="537" t="s">
        <v>1716</v>
      </c>
      <c r="I481" s="537" t="s">
        <v>171</v>
      </c>
      <c r="J481" s="163">
        <v>40901</v>
      </c>
      <c r="K481" s="163">
        <v>41702</v>
      </c>
      <c r="L481" s="162" t="s">
        <v>1719</v>
      </c>
      <c r="M481" s="174"/>
      <c r="N481" s="15">
        <v>35.659509999999997</v>
      </c>
      <c r="O481" s="15">
        <v>43.190289999999997</v>
      </c>
      <c r="P481" s="163">
        <v>41702</v>
      </c>
      <c r="Q481" s="163">
        <v>41806</v>
      </c>
      <c r="R481" s="163">
        <v>41792</v>
      </c>
      <c r="S481" s="163">
        <v>41806</v>
      </c>
      <c r="T481" s="164">
        <v>0.99</v>
      </c>
      <c r="U481" s="15"/>
      <c r="V481" s="174"/>
      <c r="W481" s="166" t="s">
        <v>171</v>
      </c>
    </row>
    <row r="482" spans="1:23" s="167" customFormat="1" ht="17" hidden="1" thickTop="1" thickBot="1" x14ac:dyDescent="0.25">
      <c r="A482" s="161">
        <v>41973</v>
      </c>
      <c r="B482" s="363" t="s">
        <v>148</v>
      </c>
      <c r="C482" s="162" t="s">
        <v>67</v>
      </c>
      <c r="D482" s="162" t="s">
        <v>132</v>
      </c>
      <c r="E482" s="162" t="s">
        <v>36</v>
      </c>
      <c r="F482" s="162" t="s">
        <v>128</v>
      </c>
      <c r="G482" s="162" t="s">
        <v>1720</v>
      </c>
      <c r="H482" s="162" t="s">
        <v>1364</v>
      </c>
      <c r="I482" s="162" t="s">
        <v>171</v>
      </c>
      <c r="J482" s="163">
        <v>41264</v>
      </c>
      <c r="K482" s="163">
        <v>41407</v>
      </c>
      <c r="L482" s="162" t="s">
        <v>1493</v>
      </c>
      <c r="M482" s="162" t="s">
        <v>1721</v>
      </c>
      <c r="N482" s="15">
        <v>6397</v>
      </c>
      <c r="O482" s="15">
        <v>6434.6049999999996</v>
      </c>
      <c r="P482" s="163">
        <v>41435</v>
      </c>
      <c r="Q482" s="163">
        <v>41817</v>
      </c>
      <c r="R482" s="163">
        <v>41825</v>
      </c>
      <c r="S482" s="163">
        <v>41830</v>
      </c>
      <c r="T482" s="164">
        <v>0.99</v>
      </c>
      <c r="U482" s="15" t="s">
        <v>171</v>
      </c>
      <c r="V482" s="165" t="s">
        <v>171</v>
      </c>
      <c r="W482" s="166" t="s">
        <v>171</v>
      </c>
    </row>
    <row r="483" spans="1:23" s="167" customFormat="1" ht="17" hidden="1" thickTop="1" thickBot="1" x14ac:dyDescent="0.25">
      <c r="A483" s="161">
        <v>41973</v>
      </c>
      <c r="B483" s="363" t="s">
        <v>148</v>
      </c>
      <c r="C483" s="162" t="s">
        <v>67</v>
      </c>
      <c r="D483" s="162" t="s">
        <v>132</v>
      </c>
      <c r="E483" s="162" t="s">
        <v>36</v>
      </c>
      <c r="F483" s="162" t="s">
        <v>128</v>
      </c>
      <c r="G483" s="162" t="s">
        <v>1722</v>
      </c>
      <c r="H483" s="162" t="s">
        <v>1591</v>
      </c>
      <c r="I483" s="162" t="s">
        <v>171</v>
      </c>
      <c r="J483" s="163">
        <v>41243</v>
      </c>
      <c r="K483" s="163">
        <v>41425</v>
      </c>
      <c r="L483" s="162" t="s">
        <v>1723</v>
      </c>
      <c r="M483" s="162" t="s">
        <v>1724</v>
      </c>
      <c r="N483" s="15">
        <v>4094.6840000000002</v>
      </c>
      <c r="O483" s="15">
        <v>4099.3545299999996</v>
      </c>
      <c r="P483" s="163">
        <v>41488</v>
      </c>
      <c r="Q483" s="163">
        <v>41898</v>
      </c>
      <c r="R483" s="163">
        <v>41887</v>
      </c>
      <c r="S483" s="163">
        <v>41887</v>
      </c>
      <c r="T483" s="164">
        <v>0.84998552198900001</v>
      </c>
      <c r="U483" s="15" t="s">
        <v>171</v>
      </c>
      <c r="V483" s="165" t="s">
        <v>171</v>
      </c>
      <c r="W483" s="166" t="s">
        <v>171</v>
      </c>
    </row>
    <row r="484" spans="1:23" s="167" customFormat="1" ht="17" hidden="1" thickTop="1" thickBot="1" x14ac:dyDescent="0.25">
      <c r="A484" s="161">
        <v>41973</v>
      </c>
      <c r="B484" s="363" t="s">
        <v>142</v>
      </c>
      <c r="C484" s="162" t="s">
        <v>67</v>
      </c>
      <c r="D484" s="162" t="s">
        <v>132</v>
      </c>
      <c r="E484" s="162" t="s">
        <v>36</v>
      </c>
      <c r="F484" s="162" t="s">
        <v>128</v>
      </c>
      <c r="G484" s="162" t="s">
        <v>1725</v>
      </c>
      <c r="H484" s="162" t="s">
        <v>1225</v>
      </c>
      <c r="I484" s="162" t="s">
        <v>171</v>
      </c>
      <c r="J484" s="163">
        <v>40500</v>
      </c>
      <c r="K484" s="163">
        <v>40694</v>
      </c>
      <c r="L484" s="162" t="s">
        <v>1726</v>
      </c>
      <c r="M484" s="162" t="s">
        <v>1721</v>
      </c>
      <c r="N484" s="15">
        <v>14554.1</v>
      </c>
      <c r="O484" s="15">
        <v>15176.58311</v>
      </c>
      <c r="P484" s="163">
        <v>41009</v>
      </c>
      <c r="Q484" s="163">
        <v>41897</v>
      </c>
      <c r="R484" s="163">
        <v>41495</v>
      </c>
      <c r="S484" s="163">
        <v>41851</v>
      </c>
      <c r="T484" s="164">
        <v>0.98168282623400005</v>
      </c>
      <c r="U484" s="15" t="s">
        <v>171</v>
      </c>
      <c r="V484" s="165" t="s">
        <v>171</v>
      </c>
      <c r="W484" s="166" t="s">
        <v>171</v>
      </c>
    </row>
    <row r="485" spans="1:23" s="167" customFormat="1" ht="17" hidden="1" thickTop="1" thickBot="1" x14ac:dyDescent="0.25">
      <c r="A485" s="175">
        <v>41973</v>
      </c>
      <c r="B485" s="538" t="s">
        <v>143</v>
      </c>
      <c r="C485" s="539" t="s">
        <v>67</v>
      </c>
      <c r="D485" s="539" t="s">
        <v>132</v>
      </c>
      <c r="E485" s="539" t="s">
        <v>36</v>
      </c>
      <c r="F485" s="539" t="s">
        <v>128</v>
      </c>
      <c r="G485" s="539" t="s">
        <v>1727</v>
      </c>
      <c r="H485" s="539" t="s">
        <v>1728</v>
      </c>
      <c r="I485" s="539" t="s">
        <v>171</v>
      </c>
      <c r="J485" s="176">
        <v>40893</v>
      </c>
      <c r="K485" s="176">
        <v>40998</v>
      </c>
      <c r="L485" s="177" t="s">
        <v>1729</v>
      </c>
      <c r="M485" s="177" t="s">
        <v>1730</v>
      </c>
      <c r="N485" s="16">
        <v>9573</v>
      </c>
      <c r="O485" s="16">
        <v>9589.6720000000005</v>
      </c>
      <c r="P485" s="176">
        <v>41129</v>
      </c>
      <c r="Q485" s="176">
        <v>41834</v>
      </c>
      <c r="R485" s="176">
        <v>41624</v>
      </c>
      <c r="S485" s="176">
        <v>41834</v>
      </c>
      <c r="T485" s="178">
        <v>1</v>
      </c>
      <c r="U485" s="16" t="s">
        <v>171</v>
      </c>
      <c r="V485" s="179" t="s">
        <v>171</v>
      </c>
      <c r="W485" s="180" t="s">
        <v>171</v>
      </c>
    </row>
    <row r="486" spans="1:23" s="167" customFormat="1" ht="17" hidden="1" thickTop="1" thickBot="1" x14ac:dyDescent="0.25">
      <c r="A486" s="161">
        <v>41973</v>
      </c>
      <c r="B486" s="535" t="s">
        <v>143</v>
      </c>
      <c r="C486" s="537" t="s">
        <v>67</v>
      </c>
      <c r="D486" s="537" t="s">
        <v>132</v>
      </c>
      <c r="E486" s="537" t="s">
        <v>36</v>
      </c>
      <c r="F486" s="537" t="s">
        <v>128</v>
      </c>
      <c r="G486" s="537" t="s">
        <v>1727</v>
      </c>
      <c r="H486" s="537" t="s">
        <v>1728</v>
      </c>
      <c r="I486" s="537" t="s">
        <v>171</v>
      </c>
      <c r="J486" s="163">
        <v>40894</v>
      </c>
      <c r="K486" s="163">
        <v>41537</v>
      </c>
      <c r="L486" s="162" t="s">
        <v>1731</v>
      </c>
      <c r="M486" s="174"/>
      <c r="N486" s="15">
        <v>5117.9650000000001</v>
      </c>
      <c r="O486" s="15">
        <v>5117.9650000000001</v>
      </c>
      <c r="P486" s="163">
        <v>41129</v>
      </c>
      <c r="Q486" s="163" t="s">
        <v>171</v>
      </c>
      <c r="R486" s="163">
        <v>41764</v>
      </c>
      <c r="S486" s="163">
        <v>42003</v>
      </c>
      <c r="T486" s="164">
        <v>0.97761805717700001</v>
      </c>
      <c r="U486" s="15"/>
      <c r="V486" s="174"/>
      <c r="W486" s="166" t="s">
        <v>171</v>
      </c>
    </row>
    <row r="487" spans="1:23" s="167" customFormat="1" ht="17" hidden="1" thickTop="1" thickBot="1" x14ac:dyDescent="0.25">
      <c r="A487" s="161">
        <v>41973</v>
      </c>
      <c r="B487" s="363" t="s">
        <v>143</v>
      </c>
      <c r="C487" s="162" t="s">
        <v>67</v>
      </c>
      <c r="D487" s="162" t="s">
        <v>132</v>
      </c>
      <c r="E487" s="162" t="s">
        <v>36</v>
      </c>
      <c r="F487" s="162" t="s">
        <v>128</v>
      </c>
      <c r="G487" s="162" t="s">
        <v>1732</v>
      </c>
      <c r="H487" s="162" t="s">
        <v>1733</v>
      </c>
      <c r="I487" s="162" t="s">
        <v>171</v>
      </c>
      <c r="J487" s="163">
        <v>40802</v>
      </c>
      <c r="K487" s="163">
        <v>41116</v>
      </c>
      <c r="L487" s="162" t="s">
        <v>1731</v>
      </c>
      <c r="M487" s="162" t="s">
        <v>1734</v>
      </c>
      <c r="N487" s="15">
        <v>9008.4110000000001</v>
      </c>
      <c r="O487" s="15">
        <v>8732.5660000000007</v>
      </c>
      <c r="P487" s="163">
        <v>41141</v>
      </c>
      <c r="Q487" s="163" t="s">
        <v>171</v>
      </c>
      <c r="R487" s="163">
        <v>41530</v>
      </c>
      <c r="S487" s="163">
        <v>42003</v>
      </c>
      <c r="T487" s="164">
        <v>0.97558483955300002</v>
      </c>
      <c r="U487" s="15" t="s">
        <v>171</v>
      </c>
      <c r="V487" s="165" t="s">
        <v>171</v>
      </c>
      <c r="W487" s="166" t="s">
        <v>171</v>
      </c>
    </row>
    <row r="488" spans="1:23" s="167" customFormat="1" ht="17" hidden="1" thickTop="1" thickBot="1" x14ac:dyDescent="0.25">
      <c r="A488" s="161">
        <v>41973</v>
      </c>
      <c r="B488" s="363" t="s">
        <v>142</v>
      </c>
      <c r="C488" s="162" t="s">
        <v>68</v>
      </c>
      <c r="D488" s="162" t="s">
        <v>132</v>
      </c>
      <c r="E488" s="162" t="s">
        <v>36</v>
      </c>
      <c r="F488" s="162" t="s">
        <v>128</v>
      </c>
      <c r="G488" s="162" t="s">
        <v>1735</v>
      </c>
      <c r="H488" s="162" t="s">
        <v>1217</v>
      </c>
      <c r="I488" s="162" t="s">
        <v>171</v>
      </c>
      <c r="J488" s="163">
        <v>40918</v>
      </c>
      <c r="K488" s="163">
        <v>41114</v>
      </c>
      <c r="L488" s="162" t="s">
        <v>1736</v>
      </c>
      <c r="M488" s="162" t="s">
        <v>1737</v>
      </c>
      <c r="N488" s="15">
        <v>4454</v>
      </c>
      <c r="O488" s="15">
        <v>4454</v>
      </c>
      <c r="P488" s="163">
        <v>41142</v>
      </c>
      <c r="Q488" s="163" t="s">
        <v>171</v>
      </c>
      <c r="R488" s="163">
        <v>41719</v>
      </c>
      <c r="S488" s="163">
        <v>42369</v>
      </c>
      <c r="T488" s="164">
        <v>6.89303996408E-2</v>
      </c>
      <c r="U488" s="15" t="s">
        <v>171</v>
      </c>
      <c r="V488" s="165" t="s">
        <v>171</v>
      </c>
      <c r="W488" s="166" t="s">
        <v>171</v>
      </c>
    </row>
    <row r="489" spans="1:23" s="167" customFormat="1" ht="17" hidden="1" thickTop="1" thickBot="1" x14ac:dyDescent="0.25">
      <c r="A489" s="161">
        <v>41973</v>
      </c>
      <c r="B489" s="363" t="s">
        <v>143</v>
      </c>
      <c r="C489" s="162" t="s">
        <v>67</v>
      </c>
      <c r="D489" s="162" t="s">
        <v>132</v>
      </c>
      <c r="E489" s="162" t="s">
        <v>36</v>
      </c>
      <c r="F489" s="162" t="s">
        <v>128</v>
      </c>
      <c r="G489" s="162" t="s">
        <v>1738</v>
      </c>
      <c r="H489" s="162" t="s">
        <v>1459</v>
      </c>
      <c r="I489" s="162" t="s">
        <v>171</v>
      </c>
      <c r="J489" s="163">
        <v>41471</v>
      </c>
      <c r="K489" s="163">
        <v>41788</v>
      </c>
      <c r="L489" s="162" t="s">
        <v>1739</v>
      </c>
      <c r="M489" s="162" t="s">
        <v>1740</v>
      </c>
      <c r="N489" s="15">
        <v>8829.8070000000007</v>
      </c>
      <c r="O489" s="15">
        <v>8829.8070000000007</v>
      </c>
      <c r="P489" s="163">
        <v>41878</v>
      </c>
      <c r="Q489" s="163" t="s">
        <v>171</v>
      </c>
      <c r="R489" s="163">
        <v>42373</v>
      </c>
      <c r="S489" s="163">
        <v>42387</v>
      </c>
      <c r="T489" s="164">
        <v>0</v>
      </c>
      <c r="U489" s="15" t="s">
        <v>171</v>
      </c>
      <c r="V489" s="165" t="s">
        <v>171</v>
      </c>
      <c r="W489" s="166" t="s">
        <v>171</v>
      </c>
    </row>
    <row r="490" spans="1:23" s="167" customFormat="1" ht="17" hidden="1" thickTop="1" thickBot="1" x14ac:dyDescent="0.25">
      <c r="A490" s="175">
        <v>41973</v>
      </c>
      <c r="B490" s="538" t="s">
        <v>143</v>
      </c>
      <c r="C490" s="539" t="s">
        <v>67</v>
      </c>
      <c r="D490" s="539" t="s">
        <v>132</v>
      </c>
      <c r="E490" s="539" t="s">
        <v>36</v>
      </c>
      <c r="F490" s="539" t="s">
        <v>128</v>
      </c>
      <c r="G490" s="539" t="s">
        <v>1741</v>
      </c>
      <c r="H490" s="539" t="s">
        <v>752</v>
      </c>
      <c r="I490" s="539" t="s">
        <v>171</v>
      </c>
      <c r="J490" s="176">
        <v>40892</v>
      </c>
      <c r="K490" s="176">
        <v>40998</v>
      </c>
      <c r="L490" s="177" t="s">
        <v>1742</v>
      </c>
      <c r="M490" s="177" t="s">
        <v>1743</v>
      </c>
      <c r="N490" s="16">
        <v>9815.8700000000008</v>
      </c>
      <c r="O490" s="16">
        <v>10561.552</v>
      </c>
      <c r="P490" s="176">
        <v>41059</v>
      </c>
      <c r="Q490" s="176">
        <v>41759</v>
      </c>
      <c r="R490" s="176">
        <v>41530</v>
      </c>
      <c r="S490" s="176">
        <v>41649</v>
      </c>
      <c r="T490" s="178">
        <v>0.99</v>
      </c>
      <c r="U490" s="16" t="s">
        <v>171</v>
      </c>
      <c r="V490" s="179" t="s">
        <v>171</v>
      </c>
      <c r="W490" s="180" t="s">
        <v>171</v>
      </c>
    </row>
    <row r="491" spans="1:23" s="167" customFormat="1" ht="17" hidden="1" thickTop="1" thickBot="1" x14ac:dyDescent="0.25">
      <c r="A491" s="161">
        <v>41973</v>
      </c>
      <c r="B491" s="535" t="s">
        <v>143</v>
      </c>
      <c r="C491" s="537" t="s">
        <v>67</v>
      </c>
      <c r="D491" s="537" t="s">
        <v>132</v>
      </c>
      <c r="E491" s="537" t="s">
        <v>36</v>
      </c>
      <c r="F491" s="537" t="s">
        <v>128</v>
      </c>
      <c r="G491" s="537" t="s">
        <v>1741</v>
      </c>
      <c r="H491" s="537" t="s">
        <v>752</v>
      </c>
      <c r="I491" s="537" t="s">
        <v>171</v>
      </c>
      <c r="J491" s="163">
        <v>40892</v>
      </c>
      <c r="K491" s="163">
        <v>41766</v>
      </c>
      <c r="L491" s="162" t="s">
        <v>1744</v>
      </c>
      <c r="M491" s="174"/>
      <c r="N491" s="15">
        <v>3921.5</v>
      </c>
      <c r="O491" s="15">
        <v>3931.5</v>
      </c>
      <c r="P491" s="163">
        <v>41564</v>
      </c>
      <c r="Q491" s="163">
        <v>41705</v>
      </c>
      <c r="R491" s="163">
        <v>41764</v>
      </c>
      <c r="S491" s="163">
        <v>41804</v>
      </c>
      <c r="T491" s="164">
        <v>0.99</v>
      </c>
      <c r="U491" s="15"/>
      <c r="V491" s="174"/>
      <c r="W491" s="166" t="s">
        <v>171</v>
      </c>
    </row>
    <row r="492" spans="1:23" s="167" customFormat="1" ht="17" hidden="1" thickTop="1" thickBot="1" x14ac:dyDescent="0.25">
      <c r="A492" s="161">
        <v>41973</v>
      </c>
      <c r="B492" s="363" t="s">
        <v>148</v>
      </c>
      <c r="C492" s="162" t="s">
        <v>67</v>
      </c>
      <c r="D492" s="162" t="s">
        <v>132</v>
      </c>
      <c r="E492" s="162" t="s">
        <v>36</v>
      </c>
      <c r="F492" s="162" t="s">
        <v>128</v>
      </c>
      <c r="G492" s="162" t="s">
        <v>1745</v>
      </c>
      <c r="H492" s="162" t="s">
        <v>1404</v>
      </c>
      <c r="I492" s="162" t="s">
        <v>171</v>
      </c>
      <c r="J492" s="163">
        <v>41341</v>
      </c>
      <c r="K492" s="163">
        <v>41521</v>
      </c>
      <c r="L492" s="162" t="s">
        <v>1698</v>
      </c>
      <c r="M492" s="162" t="s">
        <v>1746</v>
      </c>
      <c r="N492" s="15">
        <v>21912</v>
      </c>
      <c r="O492" s="15">
        <v>22001.757000000001</v>
      </c>
      <c r="P492" s="163">
        <v>41564</v>
      </c>
      <c r="Q492" s="163" t="s">
        <v>171</v>
      </c>
      <c r="R492" s="163">
        <v>42104</v>
      </c>
      <c r="S492" s="163">
        <v>42149</v>
      </c>
      <c r="T492" s="164">
        <v>0.28898028461999997</v>
      </c>
      <c r="U492" s="15" t="s">
        <v>171</v>
      </c>
      <c r="V492" s="165" t="s">
        <v>171</v>
      </c>
      <c r="W492" s="166" t="s">
        <v>171</v>
      </c>
    </row>
    <row r="493" spans="1:23" s="167" customFormat="1" ht="17" hidden="1" thickTop="1" thickBot="1" x14ac:dyDescent="0.25">
      <c r="A493" s="175">
        <v>41973</v>
      </c>
      <c r="B493" s="538" t="s">
        <v>142</v>
      </c>
      <c r="C493" s="539" t="s">
        <v>67</v>
      </c>
      <c r="D493" s="539" t="s">
        <v>132</v>
      </c>
      <c r="E493" s="539" t="s">
        <v>36</v>
      </c>
      <c r="F493" s="539" t="s">
        <v>128</v>
      </c>
      <c r="G493" s="539" t="s">
        <v>1747</v>
      </c>
      <c r="H493" s="539" t="s">
        <v>1423</v>
      </c>
      <c r="I493" s="539" t="s">
        <v>171</v>
      </c>
      <c r="J493" s="176">
        <v>40567</v>
      </c>
      <c r="K493" s="176">
        <v>40816</v>
      </c>
      <c r="L493" s="177" t="s">
        <v>1748</v>
      </c>
      <c r="M493" s="177" t="s">
        <v>1552</v>
      </c>
      <c r="N493" s="16">
        <v>6572.777</v>
      </c>
      <c r="O493" s="16">
        <v>8448.4511999999995</v>
      </c>
      <c r="P493" s="176">
        <v>41120</v>
      </c>
      <c r="Q493" s="176" t="s">
        <v>171</v>
      </c>
      <c r="R493" s="176">
        <v>41660</v>
      </c>
      <c r="S493" s="176">
        <v>42009</v>
      </c>
      <c r="T493" s="178">
        <v>0.896752413034</v>
      </c>
      <c r="U493" s="16" t="s">
        <v>171</v>
      </c>
      <c r="V493" s="179" t="s">
        <v>171</v>
      </c>
      <c r="W493" s="180" t="s">
        <v>171</v>
      </c>
    </row>
    <row r="494" spans="1:23" s="167" customFormat="1" ht="17" hidden="1" thickTop="1" thickBot="1" x14ac:dyDescent="0.25">
      <c r="A494" s="161">
        <v>41973</v>
      </c>
      <c r="B494" s="535" t="s">
        <v>142</v>
      </c>
      <c r="C494" s="537" t="s">
        <v>67</v>
      </c>
      <c r="D494" s="537" t="s">
        <v>132</v>
      </c>
      <c r="E494" s="537" t="s">
        <v>36</v>
      </c>
      <c r="F494" s="537" t="s">
        <v>128</v>
      </c>
      <c r="G494" s="537" t="s">
        <v>1747</v>
      </c>
      <c r="H494" s="537" t="s">
        <v>1423</v>
      </c>
      <c r="I494" s="537" t="s">
        <v>171</v>
      </c>
      <c r="J494" s="163">
        <v>40757</v>
      </c>
      <c r="K494" s="163">
        <v>41089</v>
      </c>
      <c r="L494" s="162" t="s">
        <v>1749</v>
      </c>
      <c r="M494" s="174"/>
      <c r="N494" s="15">
        <v>8779.7119999999995</v>
      </c>
      <c r="O494" s="15">
        <v>9297.0101300000006</v>
      </c>
      <c r="P494" s="163">
        <v>41079</v>
      </c>
      <c r="Q494" s="163">
        <v>41778</v>
      </c>
      <c r="R494" s="163">
        <v>41589</v>
      </c>
      <c r="S494" s="163">
        <v>42035</v>
      </c>
      <c r="T494" s="164">
        <v>0.96915781245900012</v>
      </c>
      <c r="U494" s="15"/>
      <c r="V494" s="174"/>
      <c r="W494" s="166" t="s">
        <v>171</v>
      </c>
    </row>
    <row r="495" spans="1:23" s="167" customFormat="1" ht="17" hidden="1" thickTop="1" thickBot="1" x14ac:dyDescent="0.25">
      <c r="A495" s="175">
        <v>41973</v>
      </c>
      <c r="B495" s="538" t="s">
        <v>142</v>
      </c>
      <c r="C495" s="539" t="s">
        <v>67</v>
      </c>
      <c r="D495" s="539" t="s">
        <v>132</v>
      </c>
      <c r="E495" s="539" t="s">
        <v>36</v>
      </c>
      <c r="F495" s="539" t="s">
        <v>128</v>
      </c>
      <c r="G495" s="539" t="s">
        <v>1750</v>
      </c>
      <c r="H495" s="539" t="s">
        <v>1751</v>
      </c>
      <c r="I495" s="539" t="s">
        <v>171</v>
      </c>
      <c r="J495" s="176">
        <v>40623</v>
      </c>
      <c r="K495" s="176">
        <v>40815</v>
      </c>
      <c r="L495" s="177" t="s">
        <v>1752</v>
      </c>
      <c r="M495" s="177" t="s">
        <v>1552</v>
      </c>
      <c r="N495" s="16">
        <v>3048.91</v>
      </c>
      <c r="O495" s="16">
        <v>3461.2134000000001</v>
      </c>
      <c r="P495" s="176">
        <v>41079</v>
      </c>
      <c r="Q495" s="176">
        <v>41743</v>
      </c>
      <c r="R495" s="176">
        <v>41589</v>
      </c>
      <c r="S495" s="176">
        <v>42225</v>
      </c>
      <c r="T495" s="178">
        <v>0.90035563828600007</v>
      </c>
      <c r="U495" s="16" t="s">
        <v>171</v>
      </c>
      <c r="V495" s="179" t="s">
        <v>171</v>
      </c>
      <c r="W495" s="180" t="s">
        <v>171</v>
      </c>
    </row>
    <row r="496" spans="1:23" s="167" customFormat="1" ht="17" hidden="1" thickTop="1" thickBot="1" x14ac:dyDescent="0.25">
      <c r="A496" s="161">
        <v>41973</v>
      </c>
      <c r="B496" s="535" t="s">
        <v>142</v>
      </c>
      <c r="C496" s="537" t="s">
        <v>67</v>
      </c>
      <c r="D496" s="537" t="s">
        <v>132</v>
      </c>
      <c r="E496" s="537" t="s">
        <v>36</v>
      </c>
      <c r="F496" s="537" t="s">
        <v>128</v>
      </c>
      <c r="G496" s="537" t="s">
        <v>1750</v>
      </c>
      <c r="H496" s="537" t="s">
        <v>1751</v>
      </c>
      <c r="I496" s="537" t="s">
        <v>171</v>
      </c>
      <c r="J496" s="163">
        <v>40528</v>
      </c>
      <c r="K496" s="163">
        <v>41089</v>
      </c>
      <c r="L496" s="162" t="s">
        <v>1749</v>
      </c>
      <c r="M496" s="174"/>
      <c r="N496" s="15">
        <v>289.36811999999998</v>
      </c>
      <c r="O496" s="15">
        <v>362.81214</v>
      </c>
      <c r="P496" s="163">
        <v>40737</v>
      </c>
      <c r="Q496" s="163">
        <v>41281</v>
      </c>
      <c r="R496" s="163">
        <v>41277</v>
      </c>
      <c r="S496" s="163">
        <v>41298</v>
      </c>
      <c r="T496" s="164">
        <v>0.98625420858300006</v>
      </c>
      <c r="U496" s="15"/>
      <c r="V496" s="174"/>
      <c r="W496" s="166" t="s">
        <v>171</v>
      </c>
    </row>
    <row r="497" spans="1:23" s="167" customFormat="1" ht="17" hidden="1" thickTop="1" thickBot="1" x14ac:dyDescent="0.25">
      <c r="A497" s="175">
        <v>41973</v>
      </c>
      <c r="B497" s="538" t="s">
        <v>142</v>
      </c>
      <c r="C497" s="539" t="s">
        <v>67</v>
      </c>
      <c r="D497" s="539" t="s">
        <v>132</v>
      </c>
      <c r="E497" s="539" t="s">
        <v>36</v>
      </c>
      <c r="F497" s="539" t="s">
        <v>128</v>
      </c>
      <c r="G497" s="539" t="s">
        <v>1753</v>
      </c>
      <c r="H497" s="539" t="s">
        <v>1419</v>
      </c>
      <c r="I497" s="539" t="s">
        <v>171</v>
      </c>
      <c r="J497" s="176">
        <v>41262</v>
      </c>
      <c r="K497" s="176">
        <v>40815</v>
      </c>
      <c r="L497" s="177" t="s">
        <v>1752</v>
      </c>
      <c r="M497" s="177" t="s">
        <v>1754</v>
      </c>
      <c r="N497" s="16">
        <v>11652.378000000001</v>
      </c>
      <c r="O497" s="16">
        <v>12094.063469999999</v>
      </c>
      <c r="P497" s="176">
        <v>41079</v>
      </c>
      <c r="Q497" s="176">
        <v>41764</v>
      </c>
      <c r="R497" s="176">
        <v>41589</v>
      </c>
      <c r="S497" s="176">
        <v>41893</v>
      </c>
      <c r="T497" s="178">
        <v>0.98992270296100005</v>
      </c>
      <c r="U497" s="16">
        <v>3289</v>
      </c>
      <c r="V497" s="179" t="s">
        <v>1487</v>
      </c>
      <c r="W497" s="180" t="s">
        <v>171</v>
      </c>
    </row>
    <row r="498" spans="1:23" s="167" customFormat="1" ht="17" hidden="1" thickTop="1" thickBot="1" x14ac:dyDescent="0.25">
      <c r="A498" s="161">
        <v>41973</v>
      </c>
      <c r="B498" s="535" t="s">
        <v>142</v>
      </c>
      <c r="C498" s="537" t="s">
        <v>67</v>
      </c>
      <c r="D498" s="537" t="s">
        <v>132</v>
      </c>
      <c r="E498" s="537" t="s">
        <v>36</v>
      </c>
      <c r="F498" s="537" t="s">
        <v>128</v>
      </c>
      <c r="G498" s="537" t="s">
        <v>1753</v>
      </c>
      <c r="H498" s="537" t="s">
        <v>1419</v>
      </c>
      <c r="I498" s="537" t="s">
        <v>171</v>
      </c>
      <c r="J498" s="163">
        <v>41262</v>
      </c>
      <c r="K498" s="163">
        <v>41547</v>
      </c>
      <c r="L498" s="162" t="s">
        <v>1230</v>
      </c>
      <c r="M498" s="174"/>
      <c r="N498" s="15">
        <v>15175</v>
      </c>
      <c r="O498" s="15">
        <v>15225</v>
      </c>
      <c r="P498" s="163">
        <v>41584</v>
      </c>
      <c r="Q498" s="163" t="s">
        <v>171</v>
      </c>
      <c r="R498" s="163">
        <v>42034</v>
      </c>
      <c r="S498" s="163">
        <v>42082</v>
      </c>
      <c r="T498" s="164">
        <v>0.21</v>
      </c>
      <c r="U498" s="15"/>
      <c r="V498" s="174"/>
      <c r="W498" s="166" t="s">
        <v>171</v>
      </c>
    </row>
    <row r="499" spans="1:23" s="167" customFormat="1" ht="17" hidden="1" thickTop="1" thickBot="1" x14ac:dyDescent="0.25">
      <c r="A499" s="175">
        <v>41973</v>
      </c>
      <c r="B499" s="538" t="s">
        <v>143</v>
      </c>
      <c r="C499" s="539" t="s">
        <v>67</v>
      </c>
      <c r="D499" s="539" t="s">
        <v>132</v>
      </c>
      <c r="E499" s="539" t="s">
        <v>36</v>
      </c>
      <c r="F499" s="539" t="s">
        <v>128</v>
      </c>
      <c r="G499" s="539" t="s">
        <v>1755</v>
      </c>
      <c r="H499" s="539" t="s">
        <v>752</v>
      </c>
      <c r="I499" s="539" t="s">
        <v>171</v>
      </c>
      <c r="J499" s="176">
        <v>40896</v>
      </c>
      <c r="K499" s="176">
        <v>40998</v>
      </c>
      <c r="L499" s="177" t="s">
        <v>1756</v>
      </c>
      <c r="M499" s="177" t="s">
        <v>1757</v>
      </c>
      <c r="N499" s="16">
        <v>9669.4344999999994</v>
      </c>
      <c r="O499" s="16">
        <v>10104.662039999999</v>
      </c>
      <c r="P499" s="176">
        <v>41082</v>
      </c>
      <c r="Q499" s="176" t="s">
        <v>171</v>
      </c>
      <c r="R499" s="176">
        <v>41622</v>
      </c>
      <c r="S499" s="176">
        <v>41893</v>
      </c>
      <c r="T499" s="178">
        <v>0.86848604785200001</v>
      </c>
      <c r="U499" s="16" t="s">
        <v>171</v>
      </c>
      <c r="V499" s="179" t="s">
        <v>171</v>
      </c>
      <c r="W499" s="180" t="s">
        <v>171</v>
      </c>
    </row>
    <row r="500" spans="1:23" s="167" customFormat="1" ht="17" hidden="1" thickTop="1" thickBot="1" x14ac:dyDescent="0.25">
      <c r="A500" s="161">
        <v>41973</v>
      </c>
      <c r="B500" s="535" t="s">
        <v>143</v>
      </c>
      <c r="C500" s="537" t="s">
        <v>67</v>
      </c>
      <c r="D500" s="537" t="s">
        <v>132</v>
      </c>
      <c r="E500" s="537" t="s">
        <v>36</v>
      </c>
      <c r="F500" s="537" t="s">
        <v>128</v>
      </c>
      <c r="G500" s="537" t="s">
        <v>1755</v>
      </c>
      <c r="H500" s="537" t="s">
        <v>752</v>
      </c>
      <c r="I500" s="537" t="s">
        <v>171</v>
      </c>
      <c r="J500" s="163">
        <v>40896</v>
      </c>
      <c r="K500" s="163">
        <v>41612</v>
      </c>
      <c r="L500" s="162" t="s">
        <v>1758</v>
      </c>
      <c r="M500" s="174"/>
      <c r="N500" s="15">
        <v>5786.3090000000002</v>
      </c>
      <c r="O500" s="15">
        <v>5786.3090000000002</v>
      </c>
      <c r="P500" s="163">
        <v>41654</v>
      </c>
      <c r="Q500" s="163" t="s">
        <v>171</v>
      </c>
      <c r="R500" s="163">
        <v>42029</v>
      </c>
      <c r="S500" s="163">
        <v>42049</v>
      </c>
      <c r="T500" s="164">
        <v>0.32959059047799999</v>
      </c>
      <c r="U500" s="15"/>
      <c r="V500" s="174"/>
      <c r="W500" s="166" t="s">
        <v>171</v>
      </c>
    </row>
    <row r="501" spans="1:23" s="167" customFormat="1" ht="17" hidden="1" thickTop="1" thickBot="1" x14ac:dyDescent="0.25">
      <c r="A501" s="161">
        <v>41973</v>
      </c>
      <c r="B501" s="363" t="s">
        <v>169</v>
      </c>
      <c r="C501" s="162" t="s">
        <v>68</v>
      </c>
      <c r="D501" s="162" t="s">
        <v>132</v>
      </c>
      <c r="E501" s="162" t="s">
        <v>36</v>
      </c>
      <c r="F501" s="162" t="s">
        <v>128</v>
      </c>
      <c r="G501" s="162" t="s">
        <v>1759</v>
      </c>
      <c r="H501" s="162" t="s">
        <v>1760</v>
      </c>
      <c r="I501" s="162" t="s">
        <v>171</v>
      </c>
      <c r="J501" s="163">
        <v>40820</v>
      </c>
      <c r="K501" s="163">
        <v>40934</v>
      </c>
      <c r="L501" s="162" t="s">
        <v>1761</v>
      </c>
      <c r="M501" s="162" t="s">
        <v>1762</v>
      </c>
      <c r="N501" s="15">
        <v>9433.5769999999993</v>
      </c>
      <c r="O501" s="15">
        <v>9433.5769999999993</v>
      </c>
      <c r="P501" s="163">
        <v>41004</v>
      </c>
      <c r="Q501" s="163" t="s">
        <v>171</v>
      </c>
      <c r="R501" s="163">
        <v>41529</v>
      </c>
      <c r="S501" s="163">
        <v>41991</v>
      </c>
      <c r="T501" s="164">
        <v>0.95569146252799997</v>
      </c>
      <c r="U501" s="15" t="s">
        <v>171</v>
      </c>
      <c r="V501" s="165" t="s">
        <v>171</v>
      </c>
      <c r="W501" s="166" t="s">
        <v>171</v>
      </c>
    </row>
    <row r="502" spans="1:23" s="167" customFormat="1" ht="17" hidden="1" thickTop="1" thickBot="1" x14ac:dyDescent="0.25">
      <c r="A502" s="175">
        <v>41973</v>
      </c>
      <c r="B502" s="538" t="s">
        <v>143</v>
      </c>
      <c r="C502" s="539" t="s">
        <v>67</v>
      </c>
      <c r="D502" s="539" t="s">
        <v>132</v>
      </c>
      <c r="E502" s="539" t="s">
        <v>36</v>
      </c>
      <c r="F502" s="539" t="s">
        <v>128</v>
      </c>
      <c r="G502" s="539" t="s">
        <v>1763</v>
      </c>
      <c r="H502" s="539" t="s">
        <v>752</v>
      </c>
      <c r="I502" s="539" t="s">
        <v>171</v>
      </c>
      <c r="J502" s="176">
        <v>40896</v>
      </c>
      <c r="K502" s="176">
        <v>40998</v>
      </c>
      <c r="L502" s="177" t="s">
        <v>1756</v>
      </c>
      <c r="M502" s="177" t="s">
        <v>1757</v>
      </c>
      <c r="N502" s="16">
        <v>7472.9454999999998</v>
      </c>
      <c r="O502" s="16">
        <v>7802.2462500000001</v>
      </c>
      <c r="P502" s="176">
        <v>41082</v>
      </c>
      <c r="Q502" s="176" t="s">
        <v>171</v>
      </c>
      <c r="R502" s="176">
        <v>41622</v>
      </c>
      <c r="S502" s="176">
        <v>41882</v>
      </c>
      <c r="T502" s="178">
        <v>0.84446309291999999</v>
      </c>
      <c r="U502" s="16" t="s">
        <v>171</v>
      </c>
      <c r="V502" s="179" t="s">
        <v>171</v>
      </c>
      <c r="W502" s="180" t="s">
        <v>171</v>
      </c>
    </row>
    <row r="503" spans="1:23" s="167" customFormat="1" ht="17" hidden="1" thickTop="1" thickBot="1" x14ac:dyDescent="0.25">
      <c r="A503" s="161">
        <v>41973</v>
      </c>
      <c r="B503" s="535" t="s">
        <v>143</v>
      </c>
      <c r="C503" s="537" t="s">
        <v>67</v>
      </c>
      <c r="D503" s="537" t="s">
        <v>132</v>
      </c>
      <c r="E503" s="537" t="s">
        <v>36</v>
      </c>
      <c r="F503" s="537" t="s">
        <v>128</v>
      </c>
      <c r="G503" s="537" t="s">
        <v>1763</v>
      </c>
      <c r="H503" s="537" t="s">
        <v>752</v>
      </c>
      <c r="I503" s="537" t="s">
        <v>171</v>
      </c>
      <c r="J503" s="163">
        <v>40896</v>
      </c>
      <c r="K503" s="163">
        <v>41612</v>
      </c>
      <c r="L503" s="162" t="s">
        <v>1758</v>
      </c>
      <c r="M503" s="174"/>
      <c r="N503" s="15">
        <v>5378.7079999999996</v>
      </c>
      <c r="O503" s="15">
        <v>4774.5860000000002</v>
      </c>
      <c r="P503" s="163">
        <v>41654</v>
      </c>
      <c r="Q503" s="163" t="s">
        <v>171</v>
      </c>
      <c r="R503" s="163">
        <v>42194</v>
      </c>
      <c r="S503" s="163">
        <v>42214</v>
      </c>
      <c r="T503" s="164">
        <v>0.99</v>
      </c>
      <c r="U503" s="15"/>
      <c r="V503" s="174"/>
      <c r="W503" s="166" t="s">
        <v>171</v>
      </c>
    </row>
    <row r="504" spans="1:23" s="167" customFormat="1" ht="17" hidden="1" thickTop="1" thickBot="1" x14ac:dyDescent="0.25">
      <c r="A504" s="175">
        <v>41973</v>
      </c>
      <c r="B504" s="538" t="s">
        <v>148</v>
      </c>
      <c r="C504" s="539" t="s">
        <v>67</v>
      </c>
      <c r="D504" s="539" t="s">
        <v>132</v>
      </c>
      <c r="E504" s="539" t="s">
        <v>36</v>
      </c>
      <c r="F504" s="539" t="s">
        <v>128</v>
      </c>
      <c r="G504" s="539" t="s">
        <v>1764</v>
      </c>
      <c r="H504" s="539" t="s">
        <v>1372</v>
      </c>
      <c r="I504" s="539" t="s">
        <v>171</v>
      </c>
      <c r="J504" s="176">
        <v>41389</v>
      </c>
      <c r="K504" s="176">
        <v>41501</v>
      </c>
      <c r="L504" s="177" t="s">
        <v>1765</v>
      </c>
      <c r="M504" s="177" t="s">
        <v>1766</v>
      </c>
      <c r="N504" s="16">
        <v>11491.27</v>
      </c>
      <c r="O504" s="16">
        <v>11423.509</v>
      </c>
      <c r="P504" s="176">
        <v>41554</v>
      </c>
      <c r="Q504" s="176" t="s">
        <v>171</v>
      </c>
      <c r="R504" s="176">
        <v>42154</v>
      </c>
      <c r="S504" s="176">
        <v>42170</v>
      </c>
      <c r="T504" s="178">
        <v>0.54943100232999997</v>
      </c>
      <c r="U504" s="16" t="s">
        <v>171</v>
      </c>
      <c r="V504" s="179" t="s">
        <v>171</v>
      </c>
      <c r="W504" s="180" t="s">
        <v>171</v>
      </c>
    </row>
    <row r="505" spans="1:23" s="167" customFormat="1" ht="17" hidden="1" thickTop="1" thickBot="1" x14ac:dyDescent="0.25">
      <c r="A505" s="161">
        <v>41973</v>
      </c>
      <c r="B505" s="535" t="s">
        <v>148</v>
      </c>
      <c r="C505" s="537" t="s">
        <v>67</v>
      </c>
      <c r="D505" s="537" t="s">
        <v>132</v>
      </c>
      <c r="E505" s="537" t="s">
        <v>36</v>
      </c>
      <c r="F505" s="537" t="s">
        <v>128</v>
      </c>
      <c r="G505" s="537" t="s">
        <v>1764</v>
      </c>
      <c r="H505" s="537" t="s">
        <v>1372</v>
      </c>
      <c r="I505" s="537" t="s">
        <v>171</v>
      </c>
      <c r="J505" s="163">
        <v>41345</v>
      </c>
      <c r="K505" s="163">
        <v>41788</v>
      </c>
      <c r="L505" s="162" t="s">
        <v>1739</v>
      </c>
      <c r="M505" s="174"/>
      <c r="N505" s="15">
        <v>5994.4340000000002</v>
      </c>
      <c r="O505" s="15">
        <v>5994.4340000000002</v>
      </c>
      <c r="P505" s="163">
        <v>41878</v>
      </c>
      <c r="Q505" s="163" t="s">
        <v>171</v>
      </c>
      <c r="R505" s="163">
        <v>42373</v>
      </c>
      <c r="S505" s="163">
        <v>42373</v>
      </c>
      <c r="T505" s="164">
        <v>0.68028758011199997</v>
      </c>
      <c r="U505" s="15"/>
      <c r="V505" s="174"/>
      <c r="W505" s="166" t="s">
        <v>171</v>
      </c>
    </row>
    <row r="506" spans="1:23" s="167" customFormat="1" ht="17" hidden="1" thickTop="1" thickBot="1" x14ac:dyDescent="0.25">
      <c r="A506" s="161">
        <v>41973</v>
      </c>
      <c r="B506" s="363" t="s">
        <v>146</v>
      </c>
      <c r="C506" s="162" t="s">
        <v>67</v>
      </c>
      <c r="D506" s="162" t="s">
        <v>132</v>
      </c>
      <c r="E506" s="162" t="s">
        <v>36</v>
      </c>
      <c r="F506" s="162" t="s">
        <v>128</v>
      </c>
      <c r="G506" s="162" t="s">
        <v>1767</v>
      </c>
      <c r="H506" s="162" t="s">
        <v>1372</v>
      </c>
      <c r="I506" s="162" t="s">
        <v>171</v>
      </c>
      <c r="J506" s="163">
        <v>41761</v>
      </c>
      <c r="K506" s="163">
        <v>41844</v>
      </c>
      <c r="L506" s="162" t="s">
        <v>1474</v>
      </c>
      <c r="M506" s="162" t="s">
        <v>1768</v>
      </c>
      <c r="N506" s="15">
        <v>30197</v>
      </c>
      <c r="O506" s="15">
        <v>30197</v>
      </c>
      <c r="P506" s="163" t="s">
        <v>171</v>
      </c>
      <c r="Q506" s="163" t="s">
        <v>171</v>
      </c>
      <c r="R506" s="163">
        <v>42483</v>
      </c>
      <c r="S506" s="163">
        <v>42483</v>
      </c>
      <c r="T506" s="164">
        <v>0</v>
      </c>
      <c r="U506" s="15" t="s">
        <v>171</v>
      </c>
      <c r="V506" s="165" t="s">
        <v>171</v>
      </c>
      <c r="W506" s="166" t="s">
        <v>171</v>
      </c>
    </row>
    <row r="507" spans="1:23" s="167" customFormat="1" ht="17" hidden="1" thickTop="1" thickBot="1" x14ac:dyDescent="0.25">
      <c r="A507" s="161">
        <v>41973</v>
      </c>
      <c r="B507" s="363" t="s">
        <v>143</v>
      </c>
      <c r="C507" s="162" t="s">
        <v>67</v>
      </c>
      <c r="D507" s="162" t="s">
        <v>132</v>
      </c>
      <c r="E507" s="162" t="s">
        <v>40</v>
      </c>
      <c r="F507" s="162" t="s">
        <v>128</v>
      </c>
      <c r="G507" s="162" t="s">
        <v>1769</v>
      </c>
      <c r="H507" s="162" t="s">
        <v>1770</v>
      </c>
      <c r="I507" s="162" t="s">
        <v>171</v>
      </c>
      <c r="J507" s="163">
        <v>41011</v>
      </c>
      <c r="K507" s="163">
        <v>41116</v>
      </c>
      <c r="L507" s="162" t="s">
        <v>1771</v>
      </c>
      <c r="M507" s="162" t="s">
        <v>1772</v>
      </c>
      <c r="N507" s="15">
        <v>22608.565999999999</v>
      </c>
      <c r="O507" s="15">
        <v>29440.870999999999</v>
      </c>
      <c r="P507" s="163">
        <v>41150</v>
      </c>
      <c r="Q507" s="163" t="s">
        <v>171</v>
      </c>
      <c r="R507" s="163">
        <v>42050</v>
      </c>
      <c r="S507" s="163">
        <v>42341</v>
      </c>
      <c r="T507" s="164">
        <v>0.77055057236600011</v>
      </c>
      <c r="U507" s="15" t="s">
        <v>171</v>
      </c>
      <c r="V507" s="165" t="s">
        <v>171</v>
      </c>
      <c r="W507" s="166" t="s">
        <v>171</v>
      </c>
    </row>
    <row r="508" spans="1:23" s="167" customFormat="1" ht="17" hidden="1" thickTop="1" thickBot="1" x14ac:dyDescent="0.25">
      <c r="A508" s="161">
        <v>41973</v>
      </c>
      <c r="B508" s="363" t="s">
        <v>148</v>
      </c>
      <c r="C508" s="162" t="s">
        <v>67</v>
      </c>
      <c r="D508" s="162" t="s">
        <v>79</v>
      </c>
      <c r="E508" s="162" t="s">
        <v>40</v>
      </c>
      <c r="F508" s="162" t="s">
        <v>128</v>
      </c>
      <c r="G508" s="162" t="s">
        <v>1773</v>
      </c>
      <c r="H508" s="162" t="s">
        <v>1774</v>
      </c>
      <c r="I508" s="162" t="s">
        <v>171</v>
      </c>
      <c r="J508" s="163">
        <v>41436</v>
      </c>
      <c r="K508" s="163">
        <v>41544</v>
      </c>
      <c r="L508" s="162" t="s">
        <v>859</v>
      </c>
      <c r="M508" s="162" t="s">
        <v>1775</v>
      </c>
      <c r="N508" s="15">
        <v>1768.28</v>
      </c>
      <c r="O508" s="15">
        <v>1768.28</v>
      </c>
      <c r="P508" s="163">
        <v>41565</v>
      </c>
      <c r="Q508" s="163" t="s">
        <v>171</v>
      </c>
      <c r="R508" s="163">
        <v>41990</v>
      </c>
      <c r="S508" s="163">
        <v>42086</v>
      </c>
      <c r="T508" s="164">
        <v>0.323105503653</v>
      </c>
      <c r="U508" s="15" t="s">
        <v>171</v>
      </c>
      <c r="V508" s="165" t="s">
        <v>171</v>
      </c>
      <c r="W508" s="166" t="s">
        <v>171</v>
      </c>
    </row>
    <row r="509" spans="1:23" s="167" customFormat="1" ht="17" hidden="1" thickTop="1" thickBot="1" x14ac:dyDescent="0.25">
      <c r="A509" s="175">
        <v>41973</v>
      </c>
      <c r="B509" s="538" t="s">
        <v>148</v>
      </c>
      <c r="C509" s="539" t="s">
        <v>67</v>
      </c>
      <c r="D509" s="539" t="s">
        <v>132</v>
      </c>
      <c r="E509" s="539" t="s">
        <v>22</v>
      </c>
      <c r="F509" s="539" t="s">
        <v>128</v>
      </c>
      <c r="G509" s="539" t="s">
        <v>1776</v>
      </c>
      <c r="H509" s="539" t="s">
        <v>1777</v>
      </c>
      <c r="I509" s="539" t="s">
        <v>171</v>
      </c>
      <c r="J509" s="176">
        <v>41472</v>
      </c>
      <c r="K509" s="176">
        <v>41547</v>
      </c>
      <c r="L509" s="177" t="s">
        <v>1778</v>
      </c>
      <c r="M509" s="177" t="s">
        <v>1779</v>
      </c>
      <c r="N509" s="16">
        <v>46650</v>
      </c>
      <c r="O509" s="16">
        <v>46659.07387</v>
      </c>
      <c r="P509" s="176">
        <v>41562</v>
      </c>
      <c r="Q509" s="176" t="s">
        <v>171</v>
      </c>
      <c r="R509" s="176">
        <v>42292</v>
      </c>
      <c r="S509" s="176">
        <v>42292</v>
      </c>
      <c r="T509" s="178">
        <v>0.516835076221</v>
      </c>
      <c r="U509" s="16" t="s">
        <v>171</v>
      </c>
      <c r="V509" s="179" t="s">
        <v>171</v>
      </c>
      <c r="W509" s="180" t="s">
        <v>171</v>
      </c>
    </row>
    <row r="510" spans="1:23" s="167" customFormat="1" ht="17" hidden="1" thickTop="1" thickBot="1" x14ac:dyDescent="0.25">
      <c r="A510" s="161">
        <v>41973</v>
      </c>
      <c r="B510" s="535" t="s">
        <v>148</v>
      </c>
      <c r="C510" s="537" t="s">
        <v>67</v>
      </c>
      <c r="D510" s="537" t="s">
        <v>132</v>
      </c>
      <c r="E510" s="537" t="s">
        <v>22</v>
      </c>
      <c r="F510" s="537" t="s">
        <v>128</v>
      </c>
      <c r="G510" s="537" t="s">
        <v>1776</v>
      </c>
      <c r="H510" s="537" t="s">
        <v>1777</v>
      </c>
      <c r="I510" s="537" t="s">
        <v>171</v>
      </c>
      <c r="J510" s="163">
        <v>41472</v>
      </c>
      <c r="K510" s="163">
        <v>41885</v>
      </c>
      <c r="L510" s="162" t="s">
        <v>1780</v>
      </c>
      <c r="M510" s="174"/>
      <c r="N510" s="15">
        <v>4055.4</v>
      </c>
      <c r="O510" s="15">
        <v>4055.4</v>
      </c>
      <c r="P510" s="163">
        <v>41898</v>
      </c>
      <c r="Q510" s="163" t="s">
        <v>171</v>
      </c>
      <c r="R510" s="163">
        <v>42263</v>
      </c>
      <c r="S510" s="163">
        <v>42263</v>
      </c>
      <c r="T510" s="164">
        <v>8.0768851407999991E-3</v>
      </c>
      <c r="U510" s="15"/>
      <c r="V510" s="174"/>
      <c r="W510" s="166" t="s">
        <v>171</v>
      </c>
    </row>
    <row r="511" spans="1:23" s="167" customFormat="1" ht="17" hidden="1" thickTop="1" thickBot="1" x14ac:dyDescent="0.25">
      <c r="A511" s="161">
        <v>41973</v>
      </c>
      <c r="B511" s="363" t="s">
        <v>146</v>
      </c>
      <c r="C511" s="162" t="s">
        <v>67</v>
      </c>
      <c r="D511" s="162" t="s">
        <v>132</v>
      </c>
      <c r="E511" s="162" t="s">
        <v>22</v>
      </c>
      <c r="F511" s="162" t="s">
        <v>128</v>
      </c>
      <c r="G511" s="162" t="s">
        <v>1781</v>
      </c>
      <c r="H511" s="162" t="s">
        <v>1782</v>
      </c>
      <c r="I511" s="162" t="s">
        <v>171</v>
      </c>
      <c r="J511" s="163">
        <v>41772</v>
      </c>
      <c r="K511" s="163">
        <v>41900</v>
      </c>
      <c r="L511" s="162" t="s">
        <v>1778</v>
      </c>
      <c r="M511" s="162" t="s">
        <v>1783</v>
      </c>
      <c r="N511" s="15">
        <v>40036.480000000003</v>
      </c>
      <c r="O511" s="15">
        <v>40036.480000000003</v>
      </c>
      <c r="P511" s="163">
        <v>41921</v>
      </c>
      <c r="Q511" s="163" t="s">
        <v>171</v>
      </c>
      <c r="R511" s="163">
        <v>42921</v>
      </c>
      <c r="S511" s="163">
        <v>42921</v>
      </c>
      <c r="T511" s="164">
        <v>0</v>
      </c>
      <c r="U511" s="15" t="s">
        <v>171</v>
      </c>
      <c r="V511" s="165" t="s">
        <v>171</v>
      </c>
      <c r="W511" s="166" t="s">
        <v>171</v>
      </c>
    </row>
    <row r="512" spans="1:23" s="167" customFormat="1" ht="17" hidden="1" thickTop="1" thickBot="1" x14ac:dyDescent="0.25">
      <c r="A512" s="161">
        <v>41973</v>
      </c>
      <c r="B512" s="363" t="s">
        <v>169</v>
      </c>
      <c r="C512" s="162" t="s">
        <v>67</v>
      </c>
      <c r="D512" s="162" t="s">
        <v>132</v>
      </c>
      <c r="E512" s="162" t="s">
        <v>22</v>
      </c>
      <c r="F512" s="162" t="s">
        <v>128</v>
      </c>
      <c r="G512" s="162" t="s">
        <v>1784</v>
      </c>
      <c r="H512" s="162" t="s">
        <v>1785</v>
      </c>
      <c r="I512" s="162" t="s">
        <v>171</v>
      </c>
      <c r="J512" s="163">
        <v>40387</v>
      </c>
      <c r="K512" s="163">
        <v>40450</v>
      </c>
      <c r="L512" s="162" t="s">
        <v>1370</v>
      </c>
      <c r="M512" s="162" t="s">
        <v>1786</v>
      </c>
      <c r="N512" s="15">
        <v>6330.28</v>
      </c>
      <c r="O512" s="15">
        <v>7129.33</v>
      </c>
      <c r="P512" s="163">
        <v>40486</v>
      </c>
      <c r="Q512" s="163">
        <v>41240</v>
      </c>
      <c r="R512" s="163">
        <v>40861</v>
      </c>
      <c r="S512" s="163">
        <v>41970</v>
      </c>
      <c r="T512" s="164">
        <v>0.99</v>
      </c>
      <c r="U512" s="15" t="s">
        <v>171</v>
      </c>
      <c r="V512" s="165" t="s">
        <v>171</v>
      </c>
      <c r="W512" s="166" t="s">
        <v>171</v>
      </c>
    </row>
    <row r="513" spans="1:23" s="167" customFormat="1" ht="17" hidden="1" thickTop="1" thickBot="1" x14ac:dyDescent="0.25">
      <c r="A513" s="161">
        <v>41973</v>
      </c>
      <c r="B513" s="363" t="s">
        <v>143</v>
      </c>
      <c r="C513" s="162" t="s">
        <v>67</v>
      </c>
      <c r="D513" s="162" t="s">
        <v>132</v>
      </c>
      <c r="E513" s="162" t="s">
        <v>22</v>
      </c>
      <c r="F513" s="162" t="s">
        <v>128</v>
      </c>
      <c r="G513" s="162" t="s">
        <v>1787</v>
      </c>
      <c r="H513" s="162" t="s">
        <v>1788</v>
      </c>
      <c r="I513" s="162" t="s">
        <v>171</v>
      </c>
      <c r="J513" s="163">
        <v>41348</v>
      </c>
      <c r="K513" s="163">
        <v>41477</v>
      </c>
      <c r="L513" s="162" t="s">
        <v>1322</v>
      </c>
      <c r="M513" s="162" t="s">
        <v>1789</v>
      </c>
      <c r="N513" s="15">
        <v>39700.01</v>
      </c>
      <c r="O513" s="15">
        <v>40664.2065</v>
      </c>
      <c r="P513" s="163">
        <v>41505</v>
      </c>
      <c r="Q513" s="163" t="s">
        <v>171</v>
      </c>
      <c r="R513" s="163">
        <v>42075</v>
      </c>
      <c r="S513" s="163">
        <v>42118</v>
      </c>
      <c r="T513" s="164">
        <v>0.65923629912699999</v>
      </c>
      <c r="U513" s="15" t="s">
        <v>171</v>
      </c>
      <c r="V513" s="165" t="s">
        <v>171</v>
      </c>
      <c r="W513" s="166" t="s">
        <v>171</v>
      </c>
    </row>
    <row r="514" spans="1:23" s="167" customFormat="1" ht="17" hidden="1" thickTop="1" thickBot="1" x14ac:dyDescent="0.25">
      <c r="A514" s="161">
        <v>41973</v>
      </c>
      <c r="B514" s="363" t="s">
        <v>143</v>
      </c>
      <c r="C514" s="162" t="s">
        <v>67</v>
      </c>
      <c r="D514" s="162" t="s">
        <v>132</v>
      </c>
      <c r="E514" s="162" t="s">
        <v>22</v>
      </c>
      <c r="F514" s="162" t="s">
        <v>128</v>
      </c>
      <c r="G514" s="162" t="s">
        <v>1790</v>
      </c>
      <c r="H514" s="162" t="s">
        <v>1791</v>
      </c>
      <c r="I514" s="162" t="s">
        <v>171</v>
      </c>
      <c r="J514" s="163">
        <v>40988</v>
      </c>
      <c r="K514" s="163">
        <v>41045</v>
      </c>
      <c r="L514" s="162" t="s">
        <v>1792</v>
      </c>
      <c r="M514" s="162" t="s">
        <v>1793</v>
      </c>
      <c r="N514" s="15">
        <v>13849</v>
      </c>
      <c r="O514" s="15">
        <v>14321.249</v>
      </c>
      <c r="P514" s="163">
        <v>41074</v>
      </c>
      <c r="Q514" s="163">
        <v>41907</v>
      </c>
      <c r="R514" s="163">
        <v>41614</v>
      </c>
      <c r="S514" s="163">
        <v>41804</v>
      </c>
      <c r="T514" s="164">
        <v>0.99</v>
      </c>
      <c r="U514" s="15" t="s">
        <v>171</v>
      </c>
      <c r="V514" s="165" t="s">
        <v>171</v>
      </c>
      <c r="W514" s="166" t="s">
        <v>171</v>
      </c>
    </row>
    <row r="515" spans="1:23" s="167" customFormat="1" ht="17" hidden="1" thickTop="1" thickBot="1" x14ac:dyDescent="0.25">
      <c r="A515" s="161">
        <v>41973</v>
      </c>
      <c r="B515" s="363" t="s">
        <v>142</v>
      </c>
      <c r="C515" s="162" t="s">
        <v>67</v>
      </c>
      <c r="D515" s="162" t="s">
        <v>132</v>
      </c>
      <c r="E515" s="162" t="s">
        <v>22</v>
      </c>
      <c r="F515" s="162" t="s">
        <v>128</v>
      </c>
      <c r="G515" s="162" t="s">
        <v>1794</v>
      </c>
      <c r="H515" s="162" t="s">
        <v>323</v>
      </c>
      <c r="I515" s="162" t="s">
        <v>171</v>
      </c>
      <c r="J515" s="163">
        <v>41127</v>
      </c>
      <c r="K515" s="163">
        <v>41417</v>
      </c>
      <c r="L515" s="162" t="s">
        <v>1795</v>
      </c>
      <c r="M515" s="162" t="s">
        <v>1796</v>
      </c>
      <c r="N515" s="15">
        <v>6189</v>
      </c>
      <c r="O515" s="15">
        <v>6378.06</v>
      </c>
      <c r="P515" s="163">
        <v>41430</v>
      </c>
      <c r="Q515" s="163" t="s">
        <v>171</v>
      </c>
      <c r="R515" s="163">
        <v>41970</v>
      </c>
      <c r="S515" s="163">
        <v>42139</v>
      </c>
      <c r="T515" s="164">
        <v>0.548023066575</v>
      </c>
      <c r="U515" s="15">
        <v>2580</v>
      </c>
      <c r="V515" s="165" t="s">
        <v>1797</v>
      </c>
      <c r="W515" s="166" t="s">
        <v>171</v>
      </c>
    </row>
    <row r="516" spans="1:23" s="167" customFormat="1" ht="17" hidden="1" thickTop="1" thickBot="1" x14ac:dyDescent="0.25">
      <c r="A516" s="161">
        <v>41973</v>
      </c>
      <c r="B516" s="363" t="s">
        <v>142</v>
      </c>
      <c r="C516" s="162" t="s">
        <v>67</v>
      </c>
      <c r="D516" s="162" t="s">
        <v>132</v>
      </c>
      <c r="E516" s="162" t="s">
        <v>22</v>
      </c>
      <c r="F516" s="162" t="s">
        <v>128</v>
      </c>
      <c r="G516" s="162" t="s">
        <v>1798</v>
      </c>
      <c r="H516" s="162" t="s">
        <v>1517</v>
      </c>
      <c r="I516" s="162" t="s">
        <v>171</v>
      </c>
      <c r="J516" s="163">
        <v>40861</v>
      </c>
      <c r="K516" s="163">
        <v>40911</v>
      </c>
      <c r="L516" s="162" t="s">
        <v>1799</v>
      </c>
      <c r="M516" s="162" t="s">
        <v>1800</v>
      </c>
      <c r="N516" s="15">
        <v>6520</v>
      </c>
      <c r="O516" s="15">
        <v>6749.174</v>
      </c>
      <c r="P516" s="163">
        <v>40928</v>
      </c>
      <c r="Q516" s="163">
        <v>41571</v>
      </c>
      <c r="R516" s="163">
        <v>41568</v>
      </c>
      <c r="S516" s="163">
        <v>41571</v>
      </c>
      <c r="T516" s="164">
        <v>0.99</v>
      </c>
      <c r="U516" s="15" t="s">
        <v>171</v>
      </c>
      <c r="V516" s="165" t="s">
        <v>171</v>
      </c>
      <c r="W516" s="166" t="s">
        <v>171</v>
      </c>
    </row>
    <row r="517" spans="1:23" s="167" customFormat="1" ht="17" hidden="1" thickTop="1" thickBot="1" x14ac:dyDescent="0.25">
      <c r="A517" s="161">
        <v>41973</v>
      </c>
      <c r="B517" s="363" t="s">
        <v>142</v>
      </c>
      <c r="C517" s="162" t="s">
        <v>68</v>
      </c>
      <c r="D517" s="162" t="s">
        <v>132</v>
      </c>
      <c r="E517" s="162" t="s">
        <v>22</v>
      </c>
      <c r="F517" s="162" t="s">
        <v>128</v>
      </c>
      <c r="G517" s="162" t="s">
        <v>1801</v>
      </c>
      <c r="H517" s="162" t="s">
        <v>1217</v>
      </c>
      <c r="I517" s="162" t="s">
        <v>171</v>
      </c>
      <c r="J517" s="163">
        <v>40773</v>
      </c>
      <c r="K517" s="163">
        <v>40870</v>
      </c>
      <c r="L517" s="162" t="s">
        <v>1802</v>
      </c>
      <c r="M517" s="162" t="s">
        <v>1803</v>
      </c>
      <c r="N517" s="15">
        <v>13345</v>
      </c>
      <c r="O517" s="15">
        <v>13570.305</v>
      </c>
      <c r="P517" s="163">
        <v>40920</v>
      </c>
      <c r="Q517" s="163">
        <v>41943</v>
      </c>
      <c r="R517" s="163">
        <v>41400</v>
      </c>
      <c r="S517" s="163">
        <v>41943</v>
      </c>
      <c r="T517" s="164">
        <v>0.988283240502</v>
      </c>
      <c r="U517" s="15" t="s">
        <v>171</v>
      </c>
      <c r="V517" s="165" t="s">
        <v>171</v>
      </c>
      <c r="W517" s="166" t="s">
        <v>171</v>
      </c>
    </row>
    <row r="518" spans="1:23" s="167" customFormat="1" ht="17" hidden="1" thickTop="1" thickBot="1" x14ac:dyDescent="0.25">
      <c r="A518" s="161">
        <v>41973</v>
      </c>
      <c r="B518" s="363" t="s">
        <v>169</v>
      </c>
      <c r="C518" s="162" t="s">
        <v>67</v>
      </c>
      <c r="D518" s="162" t="s">
        <v>79</v>
      </c>
      <c r="E518" s="162" t="s">
        <v>22</v>
      </c>
      <c r="F518" s="162" t="s">
        <v>128</v>
      </c>
      <c r="G518" s="162" t="s">
        <v>1804</v>
      </c>
      <c r="H518" s="162" t="s">
        <v>1309</v>
      </c>
      <c r="I518" s="162" t="s">
        <v>171</v>
      </c>
      <c r="J518" s="163">
        <v>40780</v>
      </c>
      <c r="K518" s="163">
        <v>41107</v>
      </c>
      <c r="L518" s="162" t="s">
        <v>1805</v>
      </c>
      <c r="M518" s="162" t="s">
        <v>1806</v>
      </c>
      <c r="N518" s="15">
        <v>1636.8889999999999</v>
      </c>
      <c r="O518" s="15">
        <v>1647.6590000000001</v>
      </c>
      <c r="P518" s="163">
        <v>41124</v>
      </c>
      <c r="Q518" s="163">
        <v>41849</v>
      </c>
      <c r="R518" s="163">
        <v>41664</v>
      </c>
      <c r="S518" s="163">
        <v>41754</v>
      </c>
      <c r="T518" s="164">
        <v>0.99</v>
      </c>
      <c r="U518" s="15" t="s">
        <v>171</v>
      </c>
      <c r="V518" s="165" t="s">
        <v>171</v>
      </c>
      <c r="W518" s="166" t="s">
        <v>171</v>
      </c>
    </row>
    <row r="519" spans="1:23" s="167" customFormat="1" ht="17" hidden="1" thickTop="1" thickBot="1" x14ac:dyDescent="0.25">
      <c r="A519" s="161">
        <v>41973</v>
      </c>
      <c r="B519" s="363" t="s">
        <v>148</v>
      </c>
      <c r="C519" s="162" t="s">
        <v>67</v>
      </c>
      <c r="D519" s="162" t="s">
        <v>79</v>
      </c>
      <c r="E519" s="162" t="s">
        <v>22</v>
      </c>
      <c r="F519" s="162" t="s">
        <v>128</v>
      </c>
      <c r="G519" s="162" t="s">
        <v>1807</v>
      </c>
      <c r="H519" s="162" t="s">
        <v>1808</v>
      </c>
      <c r="I519" s="162" t="s">
        <v>171</v>
      </c>
      <c r="J519" s="163">
        <v>41500</v>
      </c>
      <c r="K519" s="163">
        <v>41604</v>
      </c>
      <c r="L519" s="162" t="s">
        <v>1809</v>
      </c>
      <c r="M519" s="162" t="s">
        <v>1810</v>
      </c>
      <c r="N519" s="15">
        <v>1790.8389999999999</v>
      </c>
      <c r="O519" s="15">
        <v>1790.8389999999999</v>
      </c>
      <c r="P519" s="163">
        <v>41652</v>
      </c>
      <c r="Q519" s="163">
        <v>41983</v>
      </c>
      <c r="R519" s="163">
        <v>41892</v>
      </c>
      <c r="S519" s="163">
        <v>41983</v>
      </c>
      <c r="T519" s="164">
        <v>6.23417292118E-2</v>
      </c>
      <c r="U519" s="15" t="s">
        <v>171</v>
      </c>
      <c r="V519" s="165" t="s">
        <v>171</v>
      </c>
      <c r="W519" s="166" t="s">
        <v>171</v>
      </c>
    </row>
    <row r="520" spans="1:23" s="167" customFormat="1" ht="17" hidden="1" thickTop="1" thickBot="1" x14ac:dyDescent="0.25">
      <c r="A520" s="161">
        <v>41973</v>
      </c>
      <c r="B520" s="363" t="s">
        <v>148</v>
      </c>
      <c r="C520" s="162" t="s">
        <v>67</v>
      </c>
      <c r="D520" s="162" t="s">
        <v>79</v>
      </c>
      <c r="E520" s="162" t="s">
        <v>22</v>
      </c>
      <c r="F520" s="162" t="s">
        <v>128</v>
      </c>
      <c r="G520" s="162" t="s">
        <v>1811</v>
      </c>
      <c r="H520" s="162" t="s">
        <v>1812</v>
      </c>
      <c r="I520" s="162" t="s">
        <v>171</v>
      </c>
      <c r="J520" s="163">
        <v>41470</v>
      </c>
      <c r="K520" s="163">
        <v>41544</v>
      </c>
      <c r="L520" s="162" t="s">
        <v>1813</v>
      </c>
      <c r="M520" s="162" t="s">
        <v>171</v>
      </c>
      <c r="N520" s="15">
        <v>1089.18345</v>
      </c>
      <c r="O520" s="15">
        <v>1132.5334499999999</v>
      </c>
      <c r="P520" s="163">
        <v>41564</v>
      </c>
      <c r="Q520" s="163">
        <v>41954</v>
      </c>
      <c r="R520" s="163">
        <v>41864</v>
      </c>
      <c r="S520" s="163">
        <v>41954</v>
      </c>
      <c r="T520" s="164">
        <v>0.90951662398999999</v>
      </c>
      <c r="U520" s="15" t="s">
        <v>171</v>
      </c>
      <c r="V520" s="165" t="s">
        <v>171</v>
      </c>
      <c r="W520" s="166" t="s">
        <v>171</v>
      </c>
    </row>
    <row r="521" spans="1:23" s="167" customFormat="1" ht="17" hidden="1" thickTop="1" thickBot="1" x14ac:dyDescent="0.25">
      <c r="A521" s="161">
        <v>41973</v>
      </c>
      <c r="B521" s="363" t="s">
        <v>146</v>
      </c>
      <c r="C521" s="162" t="s">
        <v>67</v>
      </c>
      <c r="D521" s="162" t="s">
        <v>132</v>
      </c>
      <c r="E521" s="162" t="s">
        <v>23</v>
      </c>
      <c r="F521" s="162" t="s">
        <v>128</v>
      </c>
      <c r="G521" s="162" t="s">
        <v>1814</v>
      </c>
      <c r="H521" s="162" t="s">
        <v>1815</v>
      </c>
      <c r="I521" s="162" t="s">
        <v>171</v>
      </c>
      <c r="J521" s="163">
        <v>41632</v>
      </c>
      <c r="K521" s="163">
        <v>41787</v>
      </c>
      <c r="L521" s="162" t="s">
        <v>1816</v>
      </c>
      <c r="M521" s="162" t="s">
        <v>1817</v>
      </c>
      <c r="N521" s="15">
        <v>7716</v>
      </c>
      <c r="O521" s="15">
        <v>7716</v>
      </c>
      <c r="P521" s="163">
        <v>41869</v>
      </c>
      <c r="Q521" s="163" t="s">
        <v>171</v>
      </c>
      <c r="R521" s="163">
        <v>42409</v>
      </c>
      <c r="S521" s="163">
        <v>42409</v>
      </c>
      <c r="T521" s="164">
        <v>6.0000000000000001E-3</v>
      </c>
      <c r="U521" s="15" t="s">
        <v>171</v>
      </c>
      <c r="V521" s="165" t="s">
        <v>171</v>
      </c>
      <c r="W521" s="166" t="s">
        <v>171</v>
      </c>
    </row>
    <row r="522" spans="1:23" s="167" customFormat="1" ht="17" hidden="1" thickTop="1" thickBot="1" x14ac:dyDescent="0.25">
      <c r="A522" s="161">
        <v>41973</v>
      </c>
      <c r="B522" s="363" t="s">
        <v>143</v>
      </c>
      <c r="C522" s="162" t="s">
        <v>67</v>
      </c>
      <c r="D522" s="162" t="s">
        <v>132</v>
      </c>
      <c r="E522" s="162" t="s">
        <v>23</v>
      </c>
      <c r="F522" s="162" t="s">
        <v>128</v>
      </c>
      <c r="G522" s="162" t="s">
        <v>1818</v>
      </c>
      <c r="H522" s="162" t="s">
        <v>1819</v>
      </c>
      <c r="I522" s="162" t="s">
        <v>171</v>
      </c>
      <c r="J522" s="163">
        <v>41089</v>
      </c>
      <c r="K522" s="163">
        <v>41365</v>
      </c>
      <c r="L522" s="162" t="s">
        <v>1816</v>
      </c>
      <c r="M522" s="162" t="s">
        <v>1820</v>
      </c>
      <c r="N522" s="15">
        <v>16416</v>
      </c>
      <c r="O522" s="15">
        <v>16268.76</v>
      </c>
      <c r="P522" s="163">
        <v>41415</v>
      </c>
      <c r="Q522" s="163" t="s">
        <v>171</v>
      </c>
      <c r="R522" s="163">
        <v>41955</v>
      </c>
      <c r="S522" s="163">
        <v>42088</v>
      </c>
      <c r="T522" s="164">
        <v>0.49710051657299997</v>
      </c>
      <c r="U522" s="15" t="s">
        <v>171</v>
      </c>
      <c r="V522" s="165" t="s">
        <v>171</v>
      </c>
      <c r="W522" s="166" t="s">
        <v>171</v>
      </c>
    </row>
    <row r="523" spans="1:23" s="167" customFormat="1" ht="17" hidden="1" thickTop="1" thickBot="1" x14ac:dyDescent="0.25">
      <c r="A523" s="175">
        <v>41973</v>
      </c>
      <c r="B523" s="538" t="s">
        <v>143</v>
      </c>
      <c r="C523" s="539" t="s">
        <v>67</v>
      </c>
      <c r="D523" s="539" t="s">
        <v>132</v>
      </c>
      <c r="E523" s="539" t="s">
        <v>23</v>
      </c>
      <c r="F523" s="539" t="s">
        <v>128</v>
      </c>
      <c r="G523" s="539" t="s">
        <v>1821</v>
      </c>
      <c r="H523" s="539" t="s">
        <v>1423</v>
      </c>
      <c r="I523" s="539" t="s">
        <v>171</v>
      </c>
      <c r="J523" s="176">
        <v>41135</v>
      </c>
      <c r="K523" s="176">
        <v>41173</v>
      </c>
      <c r="L523" s="177" t="s">
        <v>1822</v>
      </c>
      <c r="M523" s="177" t="s">
        <v>1823</v>
      </c>
      <c r="N523" s="16">
        <v>19332</v>
      </c>
      <c r="O523" s="16">
        <v>19731.034</v>
      </c>
      <c r="P523" s="176">
        <v>41243</v>
      </c>
      <c r="Q523" s="176">
        <v>41952</v>
      </c>
      <c r="R523" s="176">
        <v>41783</v>
      </c>
      <c r="S523" s="176">
        <v>41922</v>
      </c>
      <c r="T523" s="178">
        <v>0.99</v>
      </c>
      <c r="U523" s="16" t="s">
        <v>171</v>
      </c>
      <c r="V523" s="179" t="s">
        <v>171</v>
      </c>
      <c r="W523" s="180" t="s">
        <v>171</v>
      </c>
    </row>
    <row r="524" spans="1:23" s="167" customFormat="1" ht="17" hidden="1" thickTop="1" thickBot="1" x14ac:dyDescent="0.25">
      <c r="A524" s="161">
        <v>41973</v>
      </c>
      <c r="B524" s="535" t="s">
        <v>143</v>
      </c>
      <c r="C524" s="537" t="s">
        <v>67</v>
      </c>
      <c r="D524" s="537" t="s">
        <v>132</v>
      </c>
      <c r="E524" s="537" t="s">
        <v>23</v>
      </c>
      <c r="F524" s="537" t="s">
        <v>128</v>
      </c>
      <c r="G524" s="537" t="s">
        <v>1821</v>
      </c>
      <c r="H524" s="537" t="s">
        <v>1423</v>
      </c>
      <c r="I524" s="537" t="s">
        <v>171</v>
      </c>
      <c r="J524" s="163">
        <v>41484</v>
      </c>
      <c r="K524" s="163">
        <v>41543</v>
      </c>
      <c r="L524" s="162" t="s">
        <v>1824</v>
      </c>
      <c r="M524" s="174"/>
      <c r="N524" s="15">
        <v>7295</v>
      </c>
      <c r="O524" s="15">
        <v>3293</v>
      </c>
      <c r="P524" s="163">
        <v>41562</v>
      </c>
      <c r="Q524" s="163" t="s">
        <v>171</v>
      </c>
      <c r="R524" s="163">
        <v>42102</v>
      </c>
      <c r="S524" s="163">
        <v>42102</v>
      </c>
      <c r="T524" s="164">
        <v>0.43</v>
      </c>
      <c r="U524" s="15"/>
      <c r="V524" s="174"/>
      <c r="W524" s="166" t="s">
        <v>171</v>
      </c>
    </row>
    <row r="525" spans="1:23" s="167" customFormat="1" ht="17" hidden="1" thickTop="1" thickBot="1" x14ac:dyDescent="0.25">
      <c r="A525" s="175">
        <v>41973</v>
      </c>
      <c r="B525" s="538" t="s">
        <v>143</v>
      </c>
      <c r="C525" s="539" t="s">
        <v>67</v>
      </c>
      <c r="D525" s="539" t="s">
        <v>132</v>
      </c>
      <c r="E525" s="539" t="s">
        <v>23</v>
      </c>
      <c r="F525" s="539" t="s">
        <v>128</v>
      </c>
      <c r="G525" s="539" t="s">
        <v>1825</v>
      </c>
      <c r="H525" s="539" t="s">
        <v>1826</v>
      </c>
      <c r="I525" s="539" t="s">
        <v>171</v>
      </c>
      <c r="J525" s="176">
        <v>41139</v>
      </c>
      <c r="K525" s="176">
        <v>41299</v>
      </c>
      <c r="L525" s="177" t="s">
        <v>1827</v>
      </c>
      <c r="M525" s="177" t="s">
        <v>1828</v>
      </c>
      <c r="N525" s="16">
        <v>13775.4</v>
      </c>
      <c r="O525" s="16">
        <v>14557.30982</v>
      </c>
      <c r="P525" s="176">
        <v>41337</v>
      </c>
      <c r="Q525" s="176" t="s">
        <v>171</v>
      </c>
      <c r="R525" s="176">
        <v>41877</v>
      </c>
      <c r="S525" s="176">
        <v>42083</v>
      </c>
      <c r="T525" s="178">
        <v>0.90448208926000007</v>
      </c>
      <c r="U525" s="16" t="s">
        <v>171</v>
      </c>
      <c r="V525" s="179" t="s">
        <v>171</v>
      </c>
      <c r="W525" s="180" t="s">
        <v>171</v>
      </c>
    </row>
    <row r="526" spans="1:23" s="167" customFormat="1" ht="17" hidden="1" thickTop="1" thickBot="1" x14ac:dyDescent="0.25">
      <c r="A526" s="161">
        <v>41973</v>
      </c>
      <c r="B526" s="535" t="s">
        <v>143</v>
      </c>
      <c r="C526" s="537" t="s">
        <v>67</v>
      </c>
      <c r="D526" s="537" t="s">
        <v>132</v>
      </c>
      <c r="E526" s="537" t="s">
        <v>23</v>
      </c>
      <c r="F526" s="537" t="s">
        <v>128</v>
      </c>
      <c r="G526" s="537" t="s">
        <v>1825</v>
      </c>
      <c r="H526" s="537" t="s">
        <v>1826</v>
      </c>
      <c r="I526" s="537" t="s">
        <v>171</v>
      </c>
      <c r="J526" s="163">
        <v>41710</v>
      </c>
      <c r="K526" s="163">
        <v>41810</v>
      </c>
      <c r="L526" s="162" t="s">
        <v>1829</v>
      </c>
      <c r="M526" s="174"/>
      <c r="N526" s="15">
        <v>10525</v>
      </c>
      <c r="O526" s="15">
        <v>12521.074000000001</v>
      </c>
      <c r="P526" s="163">
        <v>41857</v>
      </c>
      <c r="Q526" s="163">
        <v>41852</v>
      </c>
      <c r="R526" s="163">
        <v>42257</v>
      </c>
      <c r="S526" s="163">
        <v>42257</v>
      </c>
      <c r="T526" s="164">
        <v>0.80327007092200009</v>
      </c>
      <c r="U526" s="15"/>
      <c r="V526" s="174"/>
      <c r="W526" s="166" t="s">
        <v>171</v>
      </c>
    </row>
    <row r="527" spans="1:23" s="167" customFormat="1" ht="17" hidden="1" thickTop="1" thickBot="1" x14ac:dyDescent="0.25">
      <c r="A527" s="161">
        <v>41973</v>
      </c>
      <c r="B527" s="363" t="s">
        <v>148</v>
      </c>
      <c r="C527" s="162" t="s">
        <v>67</v>
      </c>
      <c r="D527" s="162" t="s">
        <v>132</v>
      </c>
      <c r="E527" s="162" t="s">
        <v>23</v>
      </c>
      <c r="F527" s="162" t="s">
        <v>128</v>
      </c>
      <c r="G527" s="162" t="s">
        <v>1830</v>
      </c>
      <c r="H527" s="162" t="s">
        <v>1831</v>
      </c>
      <c r="I527" s="162" t="s">
        <v>171</v>
      </c>
      <c r="J527" s="163">
        <v>41410</v>
      </c>
      <c r="K527" s="163">
        <v>41508</v>
      </c>
      <c r="L527" s="162" t="s">
        <v>1832</v>
      </c>
      <c r="M527" s="162" t="s">
        <v>1833</v>
      </c>
      <c r="N527" s="15">
        <v>4990.6750000000002</v>
      </c>
      <c r="O527" s="15">
        <v>5406.0159999999996</v>
      </c>
      <c r="P527" s="163">
        <v>41527</v>
      </c>
      <c r="Q527" s="163" t="s">
        <v>171</v>
      </c>
      <c r="R527" s="163">
        <v>42007</v>
      </c>
      <c r="S527" s="163">
        <v>42007</v>
      </c>
      <c r="T527" s="164">
        <v>0.91156925913600007</v>
      </c>
      <c r="U527" s="15" t="s">
        <v>171</v>
      </c>
      <c r="V527" s="165" t="s">
        <v>171</v>
      </c>
      <c r="W527" s="166" t="s">
        <v>171</v>
      </c>
    </row>
    <row r="528" spans="1:23" s="167" customFormat="1" ht="17" hidden="1" thickTop="1" thickBot="1" x14ac:dyDescent="0.25">
      <c r="A528" s="161">
        <v>41973</v>
      </c>
      <c r="B528" s="363" t="s">
        <v>148</v>
      </c>
      <c r="C528" s="162" t="s">
        <v>68</v>
      </c>
      <c r="D528" s="162" t="s">
        <v>132</v>
      </c>
      <c r="E528" s="162" t="s">
        <v>23</v>
      </c>
      <c r="F528" s="162" t="s">
        <v>128</v>
      </c>
      <c r="G528" s="162" t="s">
        <v>1834</v>
      </c>
      <c r="H528" s="162" t="s">
        <v>1305</v>
      </c>
      <c r="I528" s="162" t="s">
        <v>171</v>
      </c>
      <c r="J528" s="163">
        <v>41330</v>
      </c>
      <c r="K528" s="163">
        <v>41438</v>
      </c>
      <c r="L528" s="162" t="s">
        <v>1835</v>
      </c>
      <c r="M528" s="162" t="s">
        <v>1836</v>
      </c>
      <c r="N528" s="15">
        <v>31219</v>
      </c>
      <c r="O528" s="15">
        <v>31269.786</v>
      </c>
      <c r="P528" s="163">
        <v>41466</v>
      </c>
      <c r="Q528" s="163" t="s">
        <v>171</v>
      </c>
      <c r="R528" s="163">
        <v>42246</v>
      </c>
      <c r="S528" s="163">
        <v>42246</v>
      </c>
      <c r="T528" s="164">
        <v>0.58564008081200003</v>
      </c>
      <c r="U528" s="15" t="s">
        <v>171</v>
      </c>
      <c r="V528" s="165" t="s">
        <v>171</v>
      </c>
      <c r="W528" s="166" t="s">
        <v>171</v>
      </c>
    </row>
    <row r="529" spans="1:23" s="167" customFormat="1" ht="17" hidden="1" thickTop="1" thickBot="1" x14ac:dyDescent="0.25">
      <c r="A529" s="175">
        <v>41973</v>
      </c>
      <c r="B529" s="538" t="s">
        <v>142</v>
      </c>
      <c r="C529" s="539" t="s">
        <v>67</v>
      </c>
      <c r="D529" s="539" t="s">
        <v>132</v>
      </c>
      <c r="E529" s="539" t="s">
        <v>23</v>
      </c>
      <c r="F529" s="539" t="s">
        <v>128</v>
      </c>
      <c r="G529" s="539" t="s">
        <v>1837</v>
      </c>
      <c r="H529" s="536" t="s">
        <v>1838</v>
      </c>
      <c r="I529" s="539" t="s">
        <v>171</v>
      </c>
      <c r="J529" s="176">
        <v>40665</v>
      </c>
      <c r="K529" s="176">
        <v>40812</v>
      </c>
      <c r="L529" s="177" t="s">
        <v>1839</v>
      </c>
      <c r="M529" s="177" t="s">
        <v>1840</v>
      </c>
      <c r="N529" s="16">
        <v>36247</v>
      </c>
      <c r="O529" s="16">
        <v>37009.146000000001</v>
      </c>
      <c r="P529" s="176">
        <v>41318</v>
      </c>
      <c r="Q529" s="176" t="s">
        <v>171</v>
      </c>
      <c r="R529" s="176">
        <v>41858</v>
      </c>
      <c r="S529" s="176">
        <v>41858</v>
      </c>
      <c r="T529" s="178">
        <v>0.87905270767400001</v>
      </c>
      <c r="U529" s="16" t="s">
        <v>171</v>
      </c>
      <c r="V529" s="179" t="s">
        <v>171</v>
      </c>
      <c r="W529" s="180" t="s">
        <v>171</v>
      </c>
    </row>
    <row r="530" spans="1:23" s="167" customFormat="1" ht="17" hidden="1" thickTop="1" thickBot="1" x14ac:dyDescent="0.25">
      <c r="A530" s="161">
        <v>41973</v>
      </c>
      <c r="B530" s="535" t="s">
        <v>142</v>
      </c>
      <c r="C530" s="537" t="s">
        <v>67</v>
      </c>
      <c r="D530" s="537" t="s">
        <v>132</v>
      </c>
      <c r="E530" s="537" t="s">
        <v>23</v>
      </c>
      <c r="F530" s="537" t="s">
        <v>128</v>
      </c>
      <c r="G530" s="537" t="s">
        <v>1837</v>
      </c>
      <c r="H530" s="537" t="s">
        <v>1838</v>
      </c>
      <c r="I530" s="537" t="s">
        <v>171</v>
      </c>
      <c r="J530" s="163">
        <v>41866</v>
      </c>
      <c r="K530" s="163">
        <v>41908</v>
      </c>
      <c r="L530" s="162" t="s">
        <v>1841</v>
      </c>
      <c r="M530" s="174"/>
      <c r="N530" s="15">
        <v>8893.5409999999993</v>
      </c>
      <c r="O530" s="15">
        <v>11287.275180000001</v>
      </c>
      <c r="P530" s="163">
        <v>41779</v>
      </c>
      <c r="Q530" s="163">
        <v>41628</v>
      </c>
      <c r="R530" s="163">
        <v>42288</v>
      </c>
      <c r="S530" s="163">
        <v>42288</v>
      </c>
      <c r="T530" s="164">
        <v>0.99</v>
      </c>
      <c r="U530" s="15"/>
      <c r="V530" s="174"/>
      <c r="W530" s="166" t="s">
        <v>171</v>
      </c>
    </row>
    <row r="531" spans="1:23" s="167" customFormat="1" ht="17" hidden="1" thickTop="1" thickBot="1" x14ac:dyDescent="0.25">
      <c r="A531" s="161">
        <v>41973</v>
      </c>
      <c r="B531" s="363" t="s">
        <v>169</v>
      </c>
      <c r="C531" s="162" t="s">
        <v>67</v>
      </c>
      <c r="D531" s="162" t="s">
        <v>132</v>
      </c>
      <c r="E531" s="162" t="s">
        <v>23</v>
      </c>
      <c r="F531" s="162" t="s">
        <v>128</v>
      </c>
      <c r="G531" s="162" t="s">
        <v>1842</v>
      </c>
      <c r="H531" s="162" t="s">
        <v>1843</v>
      </c>
      <c r="I531" s="162" t="s">
        <v>171</v>
      </c>
      <c r="J531" s="163">
        <v>41404</v>
      </c>
      <c r="K531" s="163">
        <v>41515</v>
      </c>
      <c r="L531" s="162" t="s">
        <v>1816</v>
      </c>
      <c r="M531" s="162" t="s">
        <v>1844</v>
      </c>
      <c r="N531" s="15">
        <v>7327</v>
      </c>
      <c r="O531" s="15">
        <v>7645.2640000000001</v>
      </c>
      <c r="P531" s="163">
        <v>41542</v>
      </c>
      <c r="Q531" s="163" t="s">
        <v>171</v>
      </c>
      <c r="R531" s="163">
        <v>42032</v>
      </c>
      <c r="S531" s="163">
        <v>42032</v>
      </c>
      <c r="T531" s="164">
        <v>0.7166653761070001</v>
      </c>
      <c r="U531" s="15" t="s">
        <v>171</v>
      </c>
      <c r="V531" s="165" t="s">
        <v>171</v>
      </c>
      <c r="W531" s="166" t="s">
        <v>171</v>
      </c>
    </row>
    <row r="532" spans="1:23" s="167" customFormat="1" ht="17" hidden="1" thickTop="1" thickBot="1" x14ac:dyDescent="0.25">
      <c r="A532" s="161">
        <v>41973</v>
      </c>
      <c r="B532" s="363" t="s">
        <v>148</v>
      </c>
      <c r="C532" s="162" t="s">
        <v>67</v>
      </c>
      <c r="D532" s="162" t="s">
        <v>132</v>
      </c>
      <c r="E532" s="162" t="s">
        <v>23</v>
      </c>
      <c r="F532" s="162" t="s">
        <v>128</v>
      </c>
      <c r="G532" s="162" t="s">
        <v>1845</v>
      </c>
      <c r="H532" s="162" t="s">
        <v>1846</v>
      </c>
      <c r="I532" s="162" t="s">
        <v>171</v>
      </c>
      <c r="J532" s="163">
        <v>41289</v>
      </c>
      <c r="K532" s="163">
        <v>41655</v>
      </c>
      <c r="L532" s="162" t="s">
        <v>1847</v>
      </c>
      <c r="M532" s="162" t="s">
        <v>1848</v>
      </c>
      <c r="N532" s="15">
        <v>77476.627999999997</v>
      </c>
      <c r="O532" s="15">
        <v>77926.827999999994</v>
      </c>
      <c r="P532" s="163">
        <v>41701</v>
      </c>
      <c r="Q532" s="163" t="s">
        <v>171</v>
      </c>
      <c r="R532" s="163">
        <v>42431</v>
      </c>
      <c r="S532" s="163">
        <v>42431</v>
      </c>
      <c r="T532" s="164">
        <v>0.19720895093999999</v>
      </c>
      <c r="U532" s="15" t="s">
        <v>171</v>
      </c>
      <c r="V532" s="165" t="s">
        <v>171</v>
      </c>
      <c r="W532" s="166" t="s">
        <v>171</v>
      </c>
    </row>
    <row r="533" spans="1:23" s="167" customFormat="1" ht="17" hidden="1" thickTop="1" thickBot="1" x14ac:dyDescent="0.25">
      <c r="A533" s="175">
        <v>41973</v>
      </c>
      <c r="B533" s="538" t="s">
        <v>143</v>
      </c>
      <c r="C533" s="539" t="s">
        <v>67</v>
      </c>
      <c r="D533" s="539" t="s">
        <v>132</v>
      </c>
      <c r="E533" s="539" t="s">
        <v>23</v>
      </c>
      <c r="F533" s="539" t="s">
        <v>128</v>
      </c>
      <c r="G533" s="539" t="s">
        <v>1849</v>
      </c>
      <c r="H533" s="536" t="s">
        <v>1850</v>
      </c>
      <c r="I533" s="539" t="s">
        <v>171</v>
      </c>
      <c r="J533" s="176">
        <v>41141</v>
      </c>
      <c r="K533" s="176">
        <v>41180</v>
      </c>
      <c r="L533" s="177" t="s">
        <v>1851</v>
      </c>
      <c r="M533" s="177" t="s">
        <v>1852</v>
      </c>
      <c r="N533" s="16">
        <v>12950.4</v>
      </c>
      <c r="O533" s="16">
        <v>13974.80061</v>
      </c>
      <c r="P533" s="176">
        <v>41242</v>
      </c>
      <c r="Q533" s="176">
        <v>41926</v>
      </c>
      <c r="R533" s="176">
        <v>41782</v>
      </c>
      <c r="S533" s="176">
        <v>41988</v>
      </c>
      <c r="T533" s="178">
        <v>0.99</v>
      </c>
      <c r="U533" s="16" t="s">
        <v>171</v>
      </c>
      <c r="V533" s="179" t="s">
        <v>171</v>
      </c>
      <c r="W533" s="180" t="s">
        <v>171</v>
      </c>
    </row>
    <row r="534" spans="1:23" s="167" customFormat="1" ht="17" hidden="1" thickTop="1" thickBot="1" x14ac:dyDescent="0.25">
      <c r="A534" s="161">
        <v>41973</v>
      </c>
      <c r="B534" s="535" t="s">
        <v>143</v>
      </c>
      <c r="C534" s="537" t="s">
        <v>67</v>
      </c>
      <c r="D534" s="537" t="s">
        <v>132</v>
      </c>
      <c r="E534" s="537" t="s">
        <v>23</v>
      </c>
      <c r="F534" s="537" t="s">
        <v>128</v>
      </c>
      <c r="G534" s="537" t="s">
        <v>1849</v>
      </c>
      <c r="H534" s="537" t="s">
        <v>1850</v>
      </c>
      <c r="I534" s="537" t="s">
        <v>171</v>
      </c>
      <c r="J534" s="163">
        <v>41612</v>
      </c>
      <c r="K534" s="163">
        <v>41737</v>
      </c>
      <c r="L534" s="162" t="s">
        <v>1853</v>
      </c>
      <c r="M534" s="174"/>
      <c r="N534" s="15">
        <v>4771.0200000000004</v>
      </c>
      <c r="O534" s="15">
        <v>4810.9459999999999</v>
      </c>
      <c r="P534" s="163">
        <v>41780</v>
      </c>
      <c r="Q534" s="163" t="s">
        <v>171</v>
      </c>
      <c r="R534" s="163">
        <v>42145</v>
      </c>
      <c r="S534" s="163">
        <v>42155</v>
      </c>
      <c r="T534" s="164">
        <v>0.109205964898</v>
      </c>
      <c r="U534" s="15"/>
      <c r="V534" s="174"/>
      <c r="W534" s="166" t="s">
        <v>171</v>
      </c>
    </row>
    <row r="535" spans="1:23" s="167" customFormat="1" ht="17" hidden="1" thickTop="1" thickBot="1" x14ac:dyDescent="0.25">
      <c r="A535" s="175">
        <v>41973</v>
      </c>
      <c r="B535" s="538" t="s">
        <v>146</v>
      </c>
      <c r="C535" s="539" t="s">
        <v>67</v>
      </c>
      <c r="D535" s="539" t="s">
        <v>132</v>
      </c>
      <c r="E535" s="539" t="s">
        <v>23</v>
      </c>
      <c r="F535" s="539" t="s">
        <v>128</v>
      </c>
      <c r="G535" s="539" t="s">
        <v>1854</v>
      </c>
      <c r="H535" s="536" t="s">
        <v>1317</v>
      </c>
      <c r="I535" s="539" t="s">
        <v>171</v>
      </c>
      <c r="J535" s="176">
        <v>41815</v>
      </c>
      <c r="K535" s="176">
        <v>41877</v>
      </c>
      <c r="L535" s="177" t="s">
        <v>1474</v>
      </c>
      <c r="M535" s="177" t="s">
        <v>1855</v>
      </c>
      <c r="N535" s="16">
        <v>36998</v>
      </c>
      <c r="O535" s="16">
        <v>36998</v>
      </c>
      <c r="P535" s="176">
        <v>41905</v>
      </c>
      <c r="Q535" s="176" t="s">
        <v>171</v>
      </c>
      <c r="R535" s="176">
        <v>42445</v>
      </c>
      <c r="S535" s="176">
        <v>42445</v>
      </c>
      <c r="T535" s="178">
        <v>5.6620357857199996E-3</v>
      </c>
      <c r="U535" s="16" t="s">
        <v>171</v>
      </c>
      <c r="V535" s="179" t="s">
        <v>171</v>
      </c>
      <c r="W535" s="180" t="s">
        <v>171</v>
      </c>
    </row>
    <row r="536" spans="1:23" s="167" customFormat="1" ht="17" hidden="1" thickTop="1" thickBot="1" x14ac:dyDescent="0.25">
      <c r="A536" s="161">
        <v>41973</v>
      </c>
      <c r="B536" s="535" t="s">
        <v>146</v>
      </c>
      <c r="C536" s="537" t="s">
        <v>67</v>
      </c>
      <c r="D536" s="537" t="s">
        <v>132</v>
      </c>
      <c r="E536" s="537" t="s">
        <v>23</v>
      </c>
      <c r="F536" s="537" t="s">
        <v>128</v>
      </c>
      <c r="G536" s="537" t="s">
        <v>1854</v>
      </c>
      <c r="H536" s="537" t="s">
        <v>1317</v>
      </c>
      <c r="I536" s="537" t="s">
        <v>171</v>
      </c>
      <c r="J536" s="163">
        <v>41778</v>
      </c>
      <c r="K536" s="163">
        <v>41885</v>
      </c>
      <c r="L536" s="162" t="s">
        <v>1856</v>
      </c>
      <c r="M536" s="174"/>
      <c r="N536" s="15">
        <v>1106.0390299999999</v>
      </c>
      <c r="O536" s="15">
        <v>1106.0390299999999</v>
      </c>
      <c r="P536" s="163">
        <v>41936</v>
      </c>
      <c r="Q536" s="163" t="s">
        <v>171</v>
      </c>
      <c r="R536" s="163">
        <v>42116</v>
      </c>
      <c r="S536" s="163">
        <v>42116</v>
      </c>
      <c r="T536" s="164">
        <v>0</v>
      </c>
      <c r="U536" s="15"/>
      <c r="V536" s="174"/>
      <c r="W536" s="166" t="s">
        <v>171</v>
      </c>
    </row>
    <row r="537" spans="1:23" s="167" customFormat="1" ht="17" hidden="1" thickTop="1" thickBot="1" x14ac:dyDescent="0.25">
      <c r="A537" s="161">
        <v>41973</v>
      </c>
      <c r="B537" s="363" t="s">
        <v>142</v>
      </c>
      <c r="C537" s="162" t="s">
        <v>68</v>
      </c>
      <c r="D537" s="162" t="s">
        <v>79</v>
      </c>
      <c r="E537" s="162" t="s">
        <v>23</v>
      </c>
      <c r="F537" s="162" t="s">
        <v>128</v>
      </c>
      <c r="G537" s="162" t="s">
        <v>1857</v>
      </c>
      <c r="H537" s="162" t="s">
        <v>1858</v>
      </c>
      <c r="I537" s="162" t="s">
        <v>171</v>
      </c>
      <c r="J537" s="163">
        <v>41359</v>
      </c>
      <c r="K537" s="163">
        <v>41547</v>
      </c>
      <c r="L537" s="162" t="s">
        <v>1859</v>
      </c>
      <c r="M537" s="162" t="s">
        <v>1860</v>
      </c>
      <c r="N537" s="15">
        <v>1560.895</v>
      </c>
      <c r="O537" s="15">
        <v>1652.152</v>
      </c>
      <c r="P537" s="163">
        <v>41558</v>
      </c>
      <c r="Q537" s="163" t="s">
        <v>171</v>
      </c>
      <c r="R537" s="163">
        <v>41908</v>
      </c>
      <c r="S537" s="163">
        <v>41988</v>
      </c>
      <c r="T537" s="164">
        <v>0.68928222100600001</v>
      </c>
      <c r="U537" s="15" t="s">
        <v>171</v>
      </c>
      <c r="V537" s="165" t="s">
        <v>171</v>
      </c>
      <c r="W537" s="166" t="s">
        <v>171</v>
      </c>
    </row>
    <row r="538" spans="1:23" s="167" customFormat="1" ht="17" hidden="1" thickTop="1" thickBot="1" x14ac:dyDescent="0.25">
      <c r="A538" s="161">
        <v>41973</v>
      </c>
      <c r="B538" s="363" t="s">
        <v>146</v>
      </c>
      <c r="C538" s="162" t="s">
        <v>67</v>
      </c>
      <c r="D538" s="162" t="s">
        <v>79</v>
      </c>
      <c r="E538" s="162" t="s">
        <v>23</v>
      </c>
      <c r="F538" s="162" t="s">
        <v>128</v>
      </c>
      <c r="G538" s="162" t="s">
        <v>1861</v>
      </c>
      <c r="H538" s="162" t="s">
        <v>1862</v>
      </c>
      <c r="I538" s="162" t="s">
        <v>171</v>
      </c>
      <c r="J538" s="163">
        <v>41863</v>
      </c>
      <c r="K538" s="163">
        <v>41911</v>
      </c>
      <c r="L538" s="162" t="s">
        <v>1853</v>
      </c>
      <c r="M538" s="162" t="s">
        <v>1863</v>
      </c>
      <c r="N538" s="15">
        <v>1544.779</v>
      </c>
      <c r="O538" s="15">
        <v>1544.779</v>
      </c>
      <c r="P538" s="163" t="s">
        <v>171</v>
      </c>
      <c r="Q538" s="163" t="s">
        <v>171</v>
      </c>
      <c r="R538" s="163">
        <v>42306</v>
      </c>
      <c r="S538" s="163">
        <v>42306</v>
      </c>
      <c r="T538" s="164">
        <v>0</v>
      </c>
      <c r="U538" s="15" t="s">
        <v>171</v>
      </c>
      <c r="V538" s="165" t="s">
        <v>171</v>
      </c>
      <c r="W538" s="166" t="s">
        <v>171</v>
      </c>
    </row>
    <row r="539" spans="1:23" s="167" customFormat="1" ht="17" hidden="1" thickTop="1" thickBot="1" x14ac:dyDescent="0.25">
      <c r="A539" s="161">
        <v>41973</v>
      </c>
      <c r="B539" s="363" t="s">
        <v>148</v>
      </c>
      <c r="C539" s="162" t="s">
        <v>67</v>
      </c>
      <c r="D539" s="162" t="s">
        <v>79</v>
      </c>
      <c r="E539" s="162" t="s">
        <v>23</v>
      </c>
      <c r="F539" s="162" t="s">
        <v>128</v>
      </c>
      <c r="G539" s="162" t="s">
        <v>1864</v>
      </c>
      <c r="H539" s="162" t="s">
        <v>1865</v>
      </c>
      <c r="I539" s="162" t="s">
        <v>171</v>
      </c>
      <c r="J539" s="163">
        <v>41494</v>
      </c>
      <c r="K539" s="163">
        <v>41543</v>
      </c>
      <c r="L539" s="162" t="s">
        <v>1866</v>
      </c>
      <c r="M539" s="162" t="s">
        <v>1867</v>
      </c>
      <c r="N539" s="15">
        <v>1380.171</v>
      </c>
      <c r="O539" s="15">
        <v>1380.171</v>
      </c>
      <c r="P539" s="163">
        <v>41575</v>
      </c>
      <c r="Q539" s="163" t="s">
        <v>171</v>
      </c>
      <c r="R539" s="163">
        <v>41940</v>
      </c>
      <c r="S539" s="163">
        <v>41940</v>
      </c>
      <c r="T539" s="164">
        <v>0.79943427299999992</v>
      </c>
      <c r="U539" s="15" t="s">
        <v>171</v>
      </c>
      <c r="V539" s="165" t="s">
        <v>171</v>
      </c>
      <c r="W539" s="166" t="s">
        <v>171</v>
      </c>
    </row>
    <row r="540" spans="1:23" s="167" customFormat="1" ht="17" hidden="1" thickTop="1" thickBot="1" x14ac:dyDescent="0.25">
      <c r="A540" s="161">
        <v>41973</v>
      </c>
      <c r="B540" s="363" t="s">
        <v>143</v>
      </c>
      <c r="C540" s="162" t="s">
        <v>68</v>
      </c>
      <c r="D540" s="162" t="s">
        <v>132</v>
      </c>
      <c r="E540" s="162" t="s">
        <v>62</v>
      </c>
      <c r="F540" s="162" t="s">
        <v>128</v>
      </c>
      <c r="G540" s="162" t="s">
        <v>1868</v>
      </c>
      <c r="H540" s="162" t="s">
        <v>1869</v>
      </c>
      <c r="I540" s="162" t="s">
        <v>171</v>
      </c>
      <c r="J540" s="163">
        <v>40864</v>
      </c>
      <c r="K540" s="163">
        <v>40998</v>
      </c>
      <c r="L540" s="162" t="s">
        <v>1870</v>
      </c>
      <c r="M540" s="162" t="s">
        <v>1871</v>
      </c>
      <c r="N540" s="15">
        <v>5049.6620000000003</v>
      </c>
      <c r="O540" s="15">
        <v>5206.7424700000001</v>
      </c>
      <c r="P540" s="163">
        <v>41087</v>
      </c>
      <c r="Q540" s="163">
        <v>41857</v>
      </c>
      <c r="R540" s="163">
        <v>41577</v>
      </c>
      <c r="S540" s="163">
        <v>41958</v>
      </c>
      <c r="T540" s="164">
        <v>0.99</v>
      </c>
      <c r="U540" s="15" t="s">
        <v>171</v>
      </c>
      <c r="V540" s="165" t="s">
        <v>171</v>
      </c>
      <c r="W540" s="166" t="s">
        <v>171</v>
      </c>
    </row>
    <row r="541" spans="1:23" s="167" customFormat="1" ht="17" hidden="1" thickTop="1" thickBot="1" x14ac:dyDescent="0.25">
      <c r="A541" s="161">
        <v>41973</v>
      </c>
      <c r="B541" s="363" t="s">
        <v>148</v>
      </c>
      <c r="C541" s="162" t="s">
        <v>68</v>
      </c>
      <c r="D541" s="162" t="s">
        <v>132</v>
      </c>
      <c r="E541" s="162" t="s">
        <v>62</v>
      </c>
      <c r="F541" s="162" t="s">
        <v>128</v>
      </c>
      <c r="G541" s="162" t="s">
        <v>1872</v>
      </c>
      <c r="H541" s="162" t="s">
        <v>1580</v>
      </c>
      <c r="I541" s="162" t="s">
        <v>171</v>
      </c>
      <c r="J541" s="163">
        <v>41302</v>
      </c>
      <c r="K541" s="163">
        <v>41439</v>
      </c>
      <c r="L541" s="162" t="s">
        <v>1873</v>
      </c>
      <c r="M541" s="162" t="s">
        <v>1874</v>
      </c>
      <c r="N541" s="15">
        <v>9302.2029999999995</v>
      </c>
      <c r="O541" s="15">
        <v>9461.4484699999994</v>
      </c>
      <c r="P541" s="163">
        <v>41463</v>
      </c>
      <c r="Q541" s="163" t="s">
        <v>171</v>
      </c>
      <c r="R541" s="163">
        <v>41953</v>
      </c>
      <c r="S541" s="163">
        <v>42128</v>
      </c>
      <c r="T541" s="164">
        <v>0.54821510854800004</v>
      </c>
      <c r="U541" s="15" t="s">
        <v>171</v>
      </c>
      <c r="V541" s="165" t="s">
        <v>171</v>
      </c>
      <c r="W541" s="166" t="s">
        <v>171</v>
      </c>
    </row>
    <row r="542" spans="1:23" s="167" customFormat="1" ht="17" hidden="1" thickTop="1" thickBot="1" x14ac:dyDescent="0.25">
      <c r="A542" s="161">
        <v>41973</v>
      </c>
      <c r="B542" s="363" t="s">
        <v>148</v>
      </c>
      <c r="C542" s="162" t="s">
        <v>68</v>
      </c>
      <c r="D542" s="162" t="s">
        <v>132</v>
      </c>
      <c r="E542" s="162" t="s">
        <v>62</v>
      </c>
      <c r="F542" s="162" t="s">
        <v>128</v>
      </c>
      <c r="G542" s="162" t="s">
        <v>1875</v>
      </c>
      <c r="H542" s="162" t="s">
        <v>1876</v>
      </c>
      <c r="I542" s="162" t="s">
        <v>171</v>
      </c>
      <c r="J542" s="163">
        <v>41296</v>
      </c>
      <c r="K542" s="163">
        <v>41509</v>
      </c>
      <c r="L542" s="162" t="s">
        <v>1877</v>
      </c>
      <c r="M542" s="162" t="s">
        <v>1878</v>
      </c>
      <c r="N542" s="15">
        <v>7738.2529999999997</v>
      </c>
      <c r="O542" s="15">
        <v>7787.9735799999999</v>
      </c>
      <c r="P542" s="163">
        <v>41549</v>
      </c>
      <c r="Q542" s="163" t="s">
        <v>171</v>
      </c>
      <c r="R542" s="163">
        <v>42039</v>
      </c>
      <c r="S542" s="163">
        <v>42088</v>
      </c>
      <c r="T542" s="164">
        <v>0.29121259551099998</v>
      </c>
      <c r="U542" s="15" t="s">
        <v>171</v>
      </c>
      <c r="V542" s="165" t="s">
        <v>171</v>
      </c>
      <c r="W542" s="166" t="s">
        <v>171</v>
      </c>
    </row>
    <row r="543" spans="1:23" s="167" customFormat="1" ht="17" hidden="1" thickTop="1" thickBot="1" x14ac:dyDescent="0.25">
      <c r="A543" s="161">
        <v>41973</v>
      </c>
      <c r="B543" s="363" t="s">
        <v>146</v>
      </c>
      <c r="C543" s="162" t="s">
        <v>68</v>
      </c>
      <c r="D543" s="162" t="s">
        <v>132</v>
      </c>
      <c r="E543" s="162" t="s">
        <v>62</v>
      </c>
      <c r="F543" s="162" t="s">
        <v>128</v>
      </c>
      <c r="G543" s="162" t="s">
        <v>1879</v>
      </c>
      <c r="H543" s="162" t="s">
        <v>1880</v>
      </c>
      <c r="I543" s="162" t="s">
        <v>171</v>
      </c>
      <c r="J543" s="163">
        <v>41620</v>
      </c>
      <c r="K543" s="163">
        <v>41729</v>
      </c>
      <c r="L543" s="162" t="s">
        <v>1881</v>
      </c>
      <c r="M543" s="162" t="s">
        <v>1882</v>
      </c>
      <c r="N543" s="15">
        <v>5900</v>
      </c>
      <c r="O543" s="15">
        <v>5900</v>
      </c>
      <c r="P543" s="163">
        <v>41751</v>
      </c>
      <c r="Q543" s="163" t="s">
        <v>171</v>
      </c>
      <c r="R543" s="163">
        <v>42241</v>
      </c>
      <c r="S543" s="163">
        <v>42241</v>
      </c>
      <c r="T543" s="164">
        <v>0.22143779660999999</v>
      </c>
      <c r="U543" s="15" t="s">
        <v>171</v>
      </c>
      <c r="V543" s="165" t="s">
        <v>171</v>
      </c>
      <c r="W543" s="166" t="s">
        <v>171</v>
      </c>
    </row>
    <row r="544" spans="1:23" s="167" customFormat="1" ht="17" hidden="1" thickTop="1" thickBot="1" x14ac:dyDescent="0.25">
      <c r="A544" s="161">
        <v>41973</v>
      </c>
      <c r="B544" s="363" t="s">
        <v>148</v>
      </c>
      <c r="C544" s="162" t="s">
        <v>68</v>
      </c>
      <c r="D544" s="162" t="s">
        <v>132</v>
      </c>
      <c r="E544" s="162" t="s">
        <v>62</v>
      </c>
      <c r="F544" s="162" t="s">
        <v>128</v>
      </c>
      <c r="G544" s="162" t="s">
        <v>1883</v>
      </c>
      <c r="H544" s="162" t="s">
        <v>1884</v>
      </c>
      <c r="I544" s="162" t="s">
        <v>171</v>
      </c>
      <c r="J544" s="163">
        <v>41298</v>
      </c>
      <c r="K544" s="163">
        <v>41438</v>
      </c>
      <c r="L544" s="162" t="s">
        <v>1873</v>
      </c>
      <c r="M544" s="162" t="s">
        <v>1885</v>
      </c>
      <c r="N544" s="15">
        <v>19021.599999999999</v>
      </c>
      <c r="O544" s="15">
        <v>19084.544999999998</v>
      </c>
      <c r="P544" s="163">
        <v>41463</v>
      </c>
      <c r="Q544" s="163" t="s">
        <v>171</v>
      </c>
      <c r="R544" s="163">
        <v>42163</v>
      </c>
      <c r="S544" s="163">
        <v>42163</v>
      </c>
      <c r="T544" s="164">
        <v>0.43022749559899998</v>
      </c>
      <c r="U544" s="15" t="s">
        <v>171</v>
      </c>
      <c r="V544" s="165" t="s">
        <v>171</v>
      </c>
      <c r="W544" s="166" t="s">
        <v>171</v>
      </c>
    </row>
    <row r="545" spans="1:23" s="167" customFormat="1" ht="17" hidden="1" thickTop="1" thickBot="1" x14ac:dyDescent="0.25">
      <c r="A545" s="161">
        <v>41973</v>
      </c>
      <c r="B545" s="363" t="s">
        <v>146</v>
      </c>
      <c r="C545" s="162" t="s">
        <v>67</v>
      </c>
      <c r="D545" s="162" t="s">
        <v>76</v>
      </c>
      <c r="E545" s="162" t="s">
        <v>62</v>
      </c>
      <c r="F545" s="162" t="s">
        <v>128</v>
      </c>
      <c r="G545" s="162" t="s">
        <v>1886</v>
      </c>
      <c r="H545" s="162" t="s">
        <v>1173</v>
      </c>
      <c r="I545" s="162" t="s">
        <v>171</v>
      </c>
      <c r="J545" s="163">
        <v>41702</v>
      </c>
      <c r="K545" s="163">
        <v>41851</v>
      </c>
      <c r="L545" s="162" t="s">
        <v>1887</v>
      </c>
      <c r="M545" s="162" t="s">
        <v>1888</v>
      </c>
      <c r="N545" s="15">
        <v>21862.090899999999</v>
      </c>
      <c r="O545" s="15">
        <v>21862.090899999999</v>
      </c>
      <c r="P545" s="163">
        <v>41871</v>
      </c>
      <c r="Q545" s="163" t="s">
        <v>171</v>
      </c>
      <c r="R545" s="163">
        <v>42591</v>
      </c>
      <c r="S545" s="163">
        <v>42591</v>
      </c>
      <c r="T545" s="164">
        <v>2.7428940934500001E-2</v>
      </c>
      <c r="U545" s="15" t="s">
        <v>171</v>
      </c>
      <c r="V545" s="165" t="s">
        <v>171</v>
      </c>
      <c r="W545" s="166" t="s">
        <v>171</v>
      </c>
    </row>
    <row r="546" spans="1:23" s="167" customFormat="1" ht="17" hidden="1" thickTop="1" thickBot="1" x14ac:dyDescent="0.25">
      <c r="A546" s="175">
        <v>41973</v>
      </c>
      <c r="B546" s="538">
        <v>2012</v>
      </c>
      <c r="C546" s="539" t="s">
        <v>67</v>
      </c>
      <c r="D546" s="539" t="s">
        <v>132</v>
      </c>
      <c r="E546" s="539" t="s">
        <v>66</v>
      </c>
      <c r="F546" s="539" t="s">
        <v>129</v>
      </c>
      <c r="G546" s="539" t="s">
        <v>1889</v>
      </c>
      <c r="H546" s="539" t="s">
        <v>1890</v>
      </c>
      <c r="I546" s="539" t="s">
        <v>171</v>
      </c>
      <c r="J546" s="176">
        <v>41054</v>
      </c>
      <c r="K546" s="176">
        <v>41141</v>
      </c>
      <c r="L546" s="177" t="s">
        <v>1891</v>
      </c>
      <c r="M546" s="177" t="s">
        <v>171</v>
      </c>
      <c r="N546" s="16">
        <v>3800</v>
      </c>
      <c r="O546" s="16">
        <v>4171.38375</v>
      </c>
      <c r="P546" s="176">
        <v>41179</v>
      </c>
      <c r="Q546" s="176" t="s">
        <v>171</v>
      </c>
      <c r="R546" s="176">
        <v>41479</v>
      </c>
      <c r="S546" s="176" t="s">
        <v>171</v>
      </c>
      <c r="T546" s="178">
        <v>0.81748724269299999</v>
      </c>
      <c r="U546" s="16" t="s">
        <v>171</v>
      </c>
      <c r="V546" s="179" t="s">
        <v>171</v>
      </c>
      <c r="W546" s="180" t="s">
        <v>171</v>
      </c>
    </row>
    <row r="547" spans="1:23" s="167" customFormat="1" ht="17" hidden="1" thickTop="1" thickBot="1" x14ac:dyDescent="0.25">
      <c r="A547" s="161">
        <v>41973</v>
      </c>
      <c r="B547" s="535">
        <v>2012</v>
      </c>
      <c r="C547" s="537" t="s">
        <v>67</v>
      </c>
      <c r="D547" s="537" t="s">
        <v>132</v>
      </c>
      <c r="E547" s="537" t="s">
        <v>66</v>
      </c>
      <c r="F547" s="537" t="s">
        <v>129</v>
      </c>
      <c r="G547" s="537" t="s">
        <v>1889</v>
      </c>
      <c r="H547" s="537" t="s">
        <v>1890</v>
      </c>
      <c r="I547" s="537" t="s">
        <v>171</v>
      </c>
      <c r="J547" s="163">
        <v>41834</v>
      </c>
      <c r="K547" s="163">
        <v>41848</v>
      </c>
      <c r="L547" s="162" t="s">
        <v>1892</v>
      </c>
      <c r="M547" s="174"/>
      <c r="N547" s="15">
        <v>1366.6</v>
      </c>
      <c r="O547" s="15">
        <v>1366.6</v>
      </c>
      <c r="P547" s="163">
        <v>41849</v>
      </c>
      <c r="Q547" s="163" t="s">
        <v>171</v>
      </c>
      <c r="R547" s="163">
        <v>41973</v>
      </c>
      <c r="S547" s="163">
        <v>41973</v>
      </c>
      <c r="T547" s="164">
        <v>0.82</v>
      </c>
      <c r="U547" s="15"/>
      <c r="V547" s="174"/>
      <c r="W547" s="166" t="s">
        <v>171</v>
      </c>
    </row>
    <row r="548" spans="1:23" s="167" customFormat="1" ht="17" hidden="1" thickTop="1" thickBot="1" x14ac:dyDescent="0.25">
      <c r="A548" s="175">
        <v>41973</v>
      </c>
      <c r="B548" s="538" t="s">
        <v>143</v>
      </c>
      <c r="C548" s="539" t="s">
        <v>67</v>
      </c>
      <c r="D548" s="539" t="s">
        <v>132</v>
      </c>
      <c r="E548" s="539" t="s">
        <v>66</v>
      </c>
      <c r="F548" s="539" t="s">
        <v>129</v>
      </c>
      <c r="G548" s="539" t="s">
        <v>1893</v>
      </c>
      <c r="H548" s="539" t="s">
        <v>1894</v>
      </c>
      <c r="I548" s="539" t="s">
        <v>171</v>
      </c>
      <c r="J548" s="176">
        <v>41075</v>
      </c>
      <c r="K548" s="176">
        <v>41138</v>
      </c>
      <c r="L548" s="177" t="s">
        <v>1895</v>
      </c>
      <c r="M548" s="177" t="s">
        <v>1896</v>
      </c>
      <c r="N548" s="16">
        <v>12129.1464</v>
      </c>
      <c r="O548" s="16">
        <v>12151.694960000001</v>
      </c>
      <c r="P548" s="176">
        <v>41613</v>
      </c>
      <c r="Q548" s="176" t="s">
        <v>171</v>
      </c>
      <c r="R548" s="176">
        <v>42123</v>
      </c>
      <c r="S548" s="176">
        <v>42216</v>
      </c>
      <c r="T548" s="178">
        <v>0.28133606145099999</v>
      </c>
      <c r="U548" s="16" t="s">
        <v>171</v>
      </c>
      <c r="V548" s="179" t="s">
        <v>171</v>
      </c>
      <c r="W548" s="180" t="s">
        <v>171</v>
      </c>
    </row>
    <row r="549" spans="1:23" s="167" customFormat="1" ht="17" hidden="1" thickTop="1" thickBot="1" x14ac:dyDescent="0.25">
      <c r="A549" s="161">
        <v>41973</v>
      </c>
      <c r="B549" s="535" t="s">
        <v>143</v>
      </c>
      <c r="C549" s="537" t="s">
        <v>67</v>
      </c>
      <c r="D549" s="537" t="s">
        <v>132</v>
      </c>
      <c r="E549" s="537" t="s">
        <v>66</v>
      </c>
      <c r="F549" s="537" t="s">
        <v>129</v>
      </c>
      <c r="G549" s="537" t="s">
        <v>1893</v>
      </c>
      <c r="H549" s="537" t="s">
        <v>1894</v>
      </c>
      <c r="I549" s="537" t="s">
        <v>171</v>
      </c>
      <c r="J549" s="163">
        <v>41075</v>
      </c>
      <c r="K549" s="163">
        <v>41138</v>
      </c>
      <c r="L549" s="162" t="s">
        <v>1897</v>
      </c>
      <c r="M549" s="174"/>
      <c r="N549" s="15">
        <v>198.982</v>
      </c>
      <c r="O549" s="15">
        <v>198.982</v>
      </c>
      <c r="P549" s="163">
        <v>41613</v>
      </c>
      <c r="Q549" s="163">
        <v>41564</v>
      </c>
      <c r="R549" s="163">
        <v>42123</v>
      </c>
      <c r="S549" s="163">
        <v>42216</v>
      </c>
      <c r="T549" s="164">
        <v>0.99</v>
      </c>
      <c r="U549" s="15"/>
      <c r="V549" s="174"/>
      <c r="W549" s="166" t="s">
        <v>171</v>
      </c>
    </row>
    <row r="550" spans="1:23" ht="18" hidden="1" thickTop="1" thickBot="1" x14ac:dyDescent="0.25">
      <c r="A550" s="182">
        <v>41973</v>
      </c>
      <c r="B550" s="364">
        <v>2009</v>
      </c>
      <c r="C550" s="183" t="s">
        <v>47</v>
      </c>
      <c r="D550" s="61" t="s">
        <v>132</v>
      </c>
      <c r="E550" s="61" t="s">
        <v>48</v>
      </c>
      <c r="F550" s="183" t="s">
        <v>128</v>
      </c>
      <c r="G550" s="61" t="s">
        <v>1910</v>
      </c>
      <c r="H550" s="184" t="s">
        <v>1364</v>
      </c>
      <c r="I550" s="183"/>
      <c r="J550" s="185">
        <v>39931</v>
      </c>
      <c r="K550" s="185">
        <v>39938</v>
      </c>
      <c r="L550" s="186" t="s">
        <v>1911</v>
      </c>
      <c r="M550" s="186" t="s">
        <v>1912</v>
      </c>
      <c r="N550" s="187">
        <v>2671</v>
      </c>
      <c r="O550" s="187">
        <v>1636</v>
      </c>
      <c r="P550" s="185">
        <v>39944</v>
      </c>
      <c r="Q550" s="185">
        <v>40868</v>
      </c>
      <c r="R550" s="185">
        <v>40863</v>
      </c>
      <c r="S550" s="185">
        <v>40863</v>
      </c>
      <c r="T550" s="188">
        <v>1</v>
      </c>
      <c r="U550" s="187">
        <v>0</v>
      </c>
      <c r="V550" s="189"/>
      <c r="W550" s="190" t="s">
        <v>1913</v>
      </c>
    </row>
    <row r="551" spans="1:23" ht="18" hidden="1" thickTop="1" thickBot="1" x14ac:dyDescent="0.25">
      <c r="A551" s="182">
        <v>41973</v>
      </c>
      <c r="B551" s="364">
        <v>2009</v>
      </c>
      <c r="C551" s="183" t="s">
        <v>47</v>
      </c>
      <c r="D551" s="61" t="s">
        <v>132</v>
      </c>
      <c r="E551" s="61" t="s">
        <v>17</v>
      </c>
      <c r="F551" s="183" t="s">
        <v>128</v>
      </c>
      <c r="G551" s="61" t="s">
        <v>1914</v>
      </c>
      <c r="H551" s="184" t="s">
        <v>1915</v>
      </c>
      <c r="I551" s="183"/>
      <c r="J551" s="185">
        <v>40065</v>
      </c>
      <c r="K551" s="185">
        <v>40065</v>
      </c>
      <c r="L551" s="186" t="s">
        <v>1916</v>
      </c>
      <c r="M551" s="186" t="s">
        <v>1917</v>
      </c>
      <c r="N551" s="187">
        <v>36015</v>
      </c>
      <c r="O551" s="187">
        <v>27900</v>
      </c>
      <c r="P551" s="185">
        <v>40077</v>
      </c>
      <c r="Q551" s="185">
        <v>40848</v>
      </c>
      <c r="R551" s="185">
        <v>40644</v>
      </c>
      <c r="S551" s="185">
        <v>41541</v>
      </c>
      <c r="T551" s="188">
        <v>1</v>
      </c>
      <c r="U551" s="187">
        <v>0</v>
      </c>
      <c r="V551" s="189"/>
      <c r="W551" s="190" t="s">
        <v>1913</v>
      </c>
    </row>
    <row r="552" spans="1:23" ht="18" hidden="1" thickTop="1" thickBot="1" x14ac:dyDescent="0.25">
      <c r="A552" s="182">
        <v>41973</v>
      </c>
      <c r="B552" s="364">
        <v>2009</v>
      </c>
      <c r="C552" s="183" t="s">
        <v>47</v>
      </c>
      <c r="D552" s="61" t="s">
        <v>132</v>
      </c>
      <c r="E552" s="61" t="s">
        <v>31</v>
      </c>
      <c r="F552" s="183" t="s">
        <v>128</v>
      </c>
      <c r="G552" s="61" t="s">
        <v>1918</v>
      </c>
      <c r="H552" s="184" t="s">
        <v>1919</v>
      </c>
      <c r="I552" s="183"/>
      <c r="J552" s="185">
        <v>39911</v>
      </c>
      <c r="K552" s="185">
        <v>39919</v>
      </c>
      <c r="L552" s="186" t="s">
        <v>1920</v>
      </c>
      <c r="M552" s="186" t="s">
        <v>1921</v>
      </c>
      <c r="N552" s="187">
        <v>18713</v>
      </c>
      <c r="O552" s="187">
        <v>14314</v>
      </c>
      <c r="P552" s="185">
        <v>39951</v>
      </c>
      <c r="Q552" s="185">
        <v>40707</v>
      </c>
      <c r="R552" s="185">
        <v>40707</v>
      </c>
      <c r="S552" s="185">
        <v>40707</v>
      </c>
      <c r="T552" s="188">
        <v>1</v>
      </c>
      <c r="U552" s="187">
        <v>0</v>
      </c>
      <c r="V552" s="189"/>
      <c r="W552" s="190" t="s">
        <v>1913</v>
      </c>
    </row>
    <row r="553" spans="1:23" ht="34" hidden="1" thickTop="1" thickBot="1" x14ac:dyDescent="0.25">
      <c r="A553" s="182">
        <v>41973</v>
      </c>
      <c r="B553" s="364">
        <v>2009</v>
      </c>
      <c r="C553" s="183" t="s">
        <v>47</v>
      </c>
      <c r="D553" s="61" t="s">
        <v>132</v>
      </c>
      <c r="E553" s="61" t="s">
        <v>30</v>
      </c>
      <c r="F553" s="183" t="s">
        <v>128</v>
      </c>
      <c r="G553" s="61" t="s">
        <v>1922</v>
      </c>
      <c r="H553" s="184" t="s">
        <v>1923</v>
      </c>
      <c r="I553" s="183"/>
      <c r="J553" s="185">
        <v>39938</v>
      </c>
      <c r="K553" s="185">
        <v>40084</v>
      </c>
      <c r="L553" s="186" t="s">
        <v>1924</v>
      </c>
      <c r="M553" s="186" t="s">
        <v>1925</v>
      </c>
      <c r="N553" s="187">
        <v>27603</v>
      </c>
      <c r="O553" s="187">
        <v>27193</v>
      </c>
      <c r="P553" s="185">
        <v>40238</v>
      </c>
      <c r="Q553" s="185">
        <v>41061</v>
      </c>
      <c r="R553" s="185">
        <v>40448</v>
      </c>
      <c r="S553" s="185">
        <v>41090</v>
      </c>
      <c r="T553" s="188">
        <v>1</v>
      </c>
      <c r="U553" s="187">
        <v>0</v>
      </c>
      <c r="V553" s="189"/>
      <c r="W553" s="190" t="s">
        <v>1926</v>
      </c>
    </row>
    <row r="554" spans="1:23" ht="18" hidden="1" thickTop="1" thickBot="1" x14ac:dyDescent="0.25">
      <c r="A554" s="182">
        <v>41973</v>
      </c>
      <c r="B554" s="364">
        <v>2009</v>
      </c>
      <c r="C554" s="183" t="s">
        <v>47</v>
      </c>
      <c r="D554" s="61" t="s">
        <v>132</v>
      </c>
      <c r="E554" s="61" t="s">
        <v>49</v>
      </c>
      <c r="F554" s="183" t="s">
        <v>128</v>
      </c>
      <c r="G554" s="61" t="s">
        <v>1927</v>
      </c>
      <c r="H554" s="184" t="s">
        <v>1928</v>
      </c>
      <c r="I554" s="183"/>
      <c r="J554" s="185">
        <v>40044</v>
      </c>
      <c r="K554" s="185">
        <v>40058</v>
      </c>
      <c r="L554" s="186" t="s">
        <v>1929</v>
      </c>
      <c r="M554" s="186" t="s">
        <v>1930</v>
      </c>
      <c r="N554" s="187">
        <v>2000</v>
      </c>
      <c r="O554" s="187">
        <v>2167</v>
      </c>
      <c r="P554" s="185">
        <v>40063</v>
      </c>
      <c r="Q554" s="185">
        <v>40359</v>
      </c>
      <c r="R554" s="185">
        <v>40316</v>
      </c>
      <c r="S554" s="185">
        <v>40316</v>
      </c>
      <c r="T554" s="188">
        <v>1</v>
      </c>
      <c r="U554" s="187">
        <v>0</v>
      </c>
      <c r="V554" s="189"/>
      <c r="W554" s="190" t="s">
        <v>1931</v>
      </c>
    </row>
    <row r="555" spans="1:23" ht="18" hidden="1" thickTop="1" thickBot="1" x14ac:dyDescent="0.25">
      <c r="A555" s="182">
        <v>41973</v>
      </c>
      <c r="B555" s="364">
        <v>2009</v>
      </c>
      <c r="C555" s="183" t="s">
        <v>47</v>
      </c>
      <c r="D555" s="61" t="s">
        <v>132</v>
      </c>
      <c r="E555" s="61" t="s">
        <v>41</v>
      </c>
      <c r="F555" s="183" t="s">
        <v>128</v>
      </c>
      <c r="G555" s="61" t="s">
        <v>1932</v>
      </c>
      <c r="H555" s="184" t="s">
        <v>1933</v>
      </c>
      <c r="I555" s="183"/>
      <c r="J555" s="185">
        <v>40029</v>
      </c>
      <c r="K555" s="185">
        <v>40032</v>
      </c>
      <c r="L555" s="186" t="s">
        <v>1934</v>
      </c>
      <c r="M555" s="186" t="s">
        <v>1935</v>
      </c>
      <c r="N555" s="187">
        <v>13390</v>
      </c>
      <c r="O555" s="187">
        <v>12529</v>
      </c>
      <c r="P555" s="185">
        <v>40035</v>
      </c>
      <c r="Q555" s="185">
        <v>40878</v>
      </c>
      <c r="R555" s="185">
        <v>40526</v>
      </c>
      <c r="S555" s="185">
        <v>41425</v>
      </c>
      <c r="T555" s="188">
        <v>0.99</v>
      </c>
      <c r="U555" s="187">
        <v>0</v>
      </c>
      <c r="V555" s="189"/>
      <c r="W555" s="190" t="s">
        <v>1913</v>
      </c>
    </row>
    <row r="556" spans="1:23" ht="34" hidden="1" thickTop="1" thickBot="1" x14ac:dyDescent="0.25">
      <c r="A556" s="182">
        <v>41973</v>
      </c>
      <c r="B556" s="364">
        <v>2009</v>
      </c>
      <c r="C556" s="183" t="s">
        <v>47</v>
      </c>
      <c r="D556" s="61" t="s">
        <v>132</v>
      </c>
      <c r="E556" s="61" t="s">
        <v>32</v>
      </c>
      <c r="F556" s="183" t="s">
        <v>128</v>
      </c>
      <c r="G556" s="61" t="s">
        <v>1936</v>
      </c>
      <c r="H556" s="184" t="s">
        <v>1933</v>
      </c>
      <c r="I556" s="183"/>
      <c r="J556" s="185">
        <v>40843</v>
      </c>
      <c r="K556" s="185">
        <v>41061</v>
      </c>
      <c r="L556" s="186" t="s">
        <v>1937</v>
      </c>
      <c r="M556" s="186" t="s">
        <v>1938</v>
      </c>
      <c r="N556" s="187">
        <v>11246</v>
      </c>
      <c r="O556" s="187">
        <v>7762</v>
      </c>
      <c r="P556" s="185">
        <v>41071</v>
      </c>
      <c r="Q556" s="185">
        <v>41394</v>
      </c>
      <c r="R556" s="185">
        <v>41467</v>
      </c>
      <c r="S556" s="185">
        <v>41360</v>
      </c>
      <c r="T556" s="188">
        <v>0.99</v>
      </c>
      <c r="U556" s="187">
        <v>0</v>
      </c>
      <c r="V556" s="189"/>
      <c r="W556" s="190" t="s">
        <v>1939</v>
      </c>
    </row>
    <row r="557" spans="1:23" ht="18" hidden="1" thickTop="1" thickBot="1" x14ac:dyDescent="0.25">
      <c r="A557" s="182">
        <v>41973</v>
      </c>
      <c r="B557" s="364">
        <v>2009</v>
      </c>
      <c r="C557" s="183" t="s">
        <v>47</v>
      </c>
      <c r="D557" s="61" t="s">
        <v>79</v>
      </c>
      <c r="E557" s="61" t="s">
        <v>32</v>
      </c>
      <c r="F557" s="183" t="s">
        <v>128</v>
      </c>
      <c r="G557" s="61" t="s">
        <v>1940</v>
      </c>
      <c r="H557" s="184" t="s">
        <v>1941</v>
      </c>
      <c r="I557" s="183"/>
      <c r="J557" s="185">
        <v>39968</v>
      </c>
      <c r="K557" s="185">
        <v>40057</v>
      </c>
      <c r="L557" s="186" t="s">
        <v>1942</v>
      </c>
      <c r="M557" s="186" t="s">
        <v>1943</v>
      </c>
      <c r="N557" s="187">
        <v>1500</v>
      </c>
      <c r="O557" s="187">
        <v>1075</v>
      </c>
      <c r="P557" s="185">
        <v>40072</v>
      </c>
      <c r="Q557" s="185">
        <v>41053</v>
      </c>
      <c r="R557" s="185">
        <v>41050</v>
      </c>
      <c r="S557" s="185">
        <v>41050</v>
      </c>
      <c r="T557" s="188">
        <v>1</v>
      </c>
      <c r="U557" s="187">
        <v>0</v>
      </c>
      <c r="V557" s="189"/>
      <c r="W557" s="190" t="s">
        <v>1944</v>
      </c>
    </row>
    <row r="558" spans="1:23" ht="18" hidden="1" thickTop="1" thickBot="1" x14ac:dyDescent="0.25">
      <c r="A558" s="182">
        <v>41973</v>
      </c>
      <c r="B558" s="364">
        <v>2009</v>
      </c>
      <c r="C558" s="183" t="s">
        <v>47</v>
      </c>
      <c r="D558" s="61" t="s">
        <v>132</v>
      </c>
      <c r="E558" s="61" t="s">
        <v>24</v>
      </c>
      <c r="F558" s="183" t="s">
        <v>128</v>
      </c>
      <c r="G558" s="61" t="s">
        <v>1945</v>
      </c>
      <c r="H558" s="184" t="s">
        <v>1946</v>
      </c>
      <c r="I558" s="183"/>
      <c r="J558" s="185">
        <v>40060</v>
      </c>
      <c r="K558" s="185">
        <v>40086</v>
      </c>
      <c r="L558" s="186" t="s">
        <v>1947</v>
      </c>
      <c r="M558" s="186" t="s">
        <v>1948</v>
      </c>
      <c r="N558" s="187">
        <v>10879</v>
      </c>
      <c r="O558" s="187">
        <v>9544</v>
      </c>
      <c r="P558" s="185">
        <v>40247</v>
      </c>
      <c r="Q558" s="185">
        <v>41182</v>
      </c>
      <c r="R558" s="185">
        <v>40611</v>
      </c>
      <c r="S558" s="185">
        <v>41375</v>
      </c>
      <c r="T558" s="188">
        <v>1</v>
      </c>
      <c r="U558" s="187">
        <v>0</v>
      </c>
      <c r="V558" s="189"/>
      <c r="W558" s="190" t="s">
        <v>1913</v>
      </c>
    </row>
    <row r="559" spans="1:23" ht="18" hidden="1" thickTop="1" thickBot="1" x14ac:dyDescent="0.25">
      <c r="A559" s="182">
        <v>41973</v>
      </c>
      <c r="B559" s="364">
        <v>2009</v>
      </c>
      <c r="C559" s="183" t="s">
        <v>47</v>
      </c>
      <c r="D559" s="61" t="s">
        <v>79</v>
      </c>
      <c r="E559" s="61" t="s">
        <v>43</v>
      </c>
      <c r="F559" s="183" t="s">
        <v>128</v>
      </c>
      <c r="G559" s="61" t="s">
        <v>1949</v>
      </c>
      <c r="H559" s="184" t="s">
        <v>1950</v>
      </c>
      <c r="I559" s="183"/>
      <c r="J559" s="185">
        <v>40162</v>
      </c>
      <c r="K559" s="185">
        <v>40206</v>
      </c>
      <c r="L559" s="186" t="s">
        <v>1951</v>
      </c>
      <c r="M559" s="186"/>
      <c r="N559" s="187">
        <v>1600</v>
      </c>
      <c r="O559" s="187">
        <v>1600</v>
      </c>
      <c r="P559" s="185">
        <v>40848</v>
      </c>
      <c r="Q559" s="185">
        <v>40961</v>
      </c>
      <c r="R559" s="185">
        <v>40938</v>
      </c>
      <c r="S559" s="185">
        <v>41249</v>
      </c>
      <c r="T559" s="188">
        <v>1</v>
      </c>
      <c r="U559" s="187">
        <v>0</v>
      </c>
      <c r="V559" s="189"/>
      <c r="W559" s="190"/>
    </row>
    <row r="560" spans="1:23" ht="18" hidden="1" thickTop="1" thickBot="1" x14ac:dyDescent="0.25">
      <c r="A560" s="182">
        <v>41973</v>
      </c>
      <c r="B560" s="364">
        <v>2009</v>
      </c>
      <c r="C560" s="183" t="s">
        <v>47</v>
      </c>
      <c r="D560" s="61" t="s">
        <v>132</v>
      </c>
      <c r="E560" s="61" t="s">
        <v>33</v>
      </c>
      <c r="F560" s="183" t="s">
        <v>128</v>
      </c>
      <c r="G560" s="61" t="s">
        <v>1952</v>
      </c>
      <c r="H560" s="184" t="s">
        <v>1953</v>
      </c>
      <c r="I560" s="183"/>
      <c r="J560" s="185">
        <v>40786</v>
      </c>
      <c r="K560" s="185">
        <v>40801</v>
      </c>
      <c r="L560" s="186" t="s">
        <v>1955</v>
      </c>
      <c r="M560" s="186" t="s">
        <v>1956</v>
      </c>
      <c r="N560" s="187">
        <v>6117</v>
      </c>
      <c r="O560" s="187">
        <v>5738</v>
      </c>
      <c r="P560" s="185">
        <v>40812</v>
      </c>
      <c r="Q560" s="185">
        <v>41501</v>
      </c>
      <c r="R560" s="185">
        <v>41212</v>
      </c>
      <c r="S560" s="185">
        <v>42004</v>
      </c>
      <c r="T560" s="188">
        <v>0.99</v>
      </c>
      <c r="U560" s="187">
        <v>0</v>
      </c>
      <c r="V560" s="189"/>
      <c r="W560" s="190" t="s">
        <v>1931</v>
      </c>
    </row>
    <row r="561" spans="1:23" ht="34" hidden="1" thickTop="1" thickBot="1" x14ac:dyDescent="0.25">
      <c r="A561" s="182">
        <v>41973</v>
      </c>
      <c r="B561" s="364">
        <v>2009</v>
      </c>
      <c r="C561" s="183" t="s">
        <v>47</v>
      </c>
      <c r="D561" s="61" t="s">
        <v>132</v>
      </c>
      <c r="E561" s="61" t="s">
        <v>34</v>
      </c>
      <c r="F561" s="183" t="s">
        <v>128</v>
      </c>
      <c r="G561" s="61" t="s">
        <v>1954</v>
      </c>
      <c r="H561" s="184" t="s">
        <v>1957</v>
      </c>
      <c r="I561" s="183"/>
      <c r="J561" s="185">
        <v>39638</v>
      </c>
      <c r="K561" s="185">
        <v>39716</v>
      </c>
      <c r="L561" s="186" t="s">
        <v>1958</v>
      </c>
      <c r="M561" s="186" t="s">
        <v>1959</v>
      </c>
      <c r="N561" s="187">
        <v>4848</v>
      </c>
      <c r="O561" s="187">
        <v>4150</v>
      </c>
      <c r="P561" s="185">
        <v>39822</v>
      </c>
      <c r="Q561" s="185">
        <v>40914</v>
      </c>
      <c r="R561" s="185">
        <v>40552</v>
      </c>
      <c r="S561" s="185">
        <v>41851</v>
      </c>
      <c r="T561" s="188">
        <v>1</v>
      </c>
      <c r="U561" s="187">
        <v>0</v>
      </c>
      <c r="V561" s="189"/>
      <c r="W561" s="190" t="s">
        <v>1931</v>
      </c>
    </row>
    <row r="562" spans="1:23" ht="18" hidden="1" thickTop="1" thickBot="1" x14ac:dyDescent="0.25">
      <c r="A562" s="182">
        <v>41973</v>
      </c>
      <c r="B562" s="364">
        <v>2009</v>
      </c>
      <c r="C562" s="183" t="s">
        <v>47</v>
      </c>
      <c r="D562" s="61" t="s">
        <v>132</v>
      </c>
      <c r="E562" s="61" t="s">
        <v>50</v>
      </c>
      <c r="F562" s="183" t="s">
        <v>128</v>
      </c>
      <c r="G562" s="61" t="s">
        <v>1960</v>
      </c>
      <c r="H562" s="184" t="s">
        <v>1915</v>
      </c>
      <c r="I562" s="183"/>
      <c r="J562" s="185">
        <v>39903</v>
      </c>
      <c r="K562" s="185">
        <v>39920</v>
      </c>
      <c r="L562" s="186" t="s">
        <v>1961</v>
      </c>
      <c r="M562" s="186" t="s">
        <v>1962</v>
      </c>
      <c r="N562" s="187">
        <v>28762</v>
      </c>
      <c r="O562" s="187">
        <v>27822</v>
      </c>
      <c r="P562" s="185">
        <v>40273</v>
      </c>
      <c r="Q562" s="185">
        <v>40718</v>
      </c>
      <c r="R562" s="185">
        <v>40861</v>
      </c>
      <c r="S562" s="185">
        <v>40861</v>
      </c>
      <c r="T562" s="188">
        <v>1</v>
      </c>
      <c r="U562" s="187">
        <v>0</v>
      </c>
      <c r="V562" s="189"/>
      <c r="W562" s="190" t="s">
        <v>1913</v>
      </c>
    </row>
    <row r="563" spans="1:23" ht="18" hidden="1" thickTop="1" thickBot="1" x14ac:dyDescent="0.25">
      <c r="A563" s="182">
        <v>41973</v>
      </c>
      <c r="B563" s="364">
        <v>2009</v>
      </c>
      <c r="C563" s="183" t="s">
        <v>47</v>
      </c>
      <c r="D563" s="61" t="s">
        <v>132</v>
      </c>
      <c r="E563" s="61" t="s">
        <v>50</v>
      </c>
      <c r="F563" s="183" t="s">
        <v>128</v>
      </c>
      <c r="G563" s="61" t="s">
        <v>1963</v>
      </c>
      <c r="H563" s="184" t="s">
        <v>1964</v>
      </c>
      <c r="I563" s="183"/>
      <c r="J563" s="185">
        <v>39975</v>
      </c>
      <c r="K563" s="185">
        <v>39988</v>
      </c>
      <c r="L563" s="186" t="s">
        <v>1961</v>
      </c>
      <c r="M563" s="186" t="s">
        <v>1965</v>
      </c>
      <c r="N563" s="187">
        <v>12765</v>
      </c>
      <c r="O563" s="187">
        <v>11645</v>
      </c>
      <c r="P563" s="185">
        <v>40035</v>
      </c>
      <c r="Q563" s="185">
        <v>40604</v>
      </c>
      <c r="R563" s="185">
        <v>40527</v>
      </c>
      <c r="S563" s="185">
        <v>40527</v>
      </c>
      <c r="T563" s="188">
        <v>1</v>
      </c>
      <c r="U563" s="187">
        <v>0</v>
      </c>
      <c r="V563" s="189"/>
      <c r="W563" s="190" t="s">
        <v>1931</v>
      </c>
    </row>
    <row r="564" spans="1:23" ht="18" hidden="1" thickTop="1" thickBot="1" x14ac:dyDescent="0.25">
      <c r="A564" s="182">
        <v>41973</v>
      </c>
      <c r="B564" s="364">
        <v>2009</v>
      </c>
      <c r="C564" s="183" t="s">
        <v>47</v>
      </c>
      <c r="D564" s="61" t="s">
        <v>132</v>
      </c>
      <c r="E564" s="61" t="s">
        <v>51</v>
      </c>
      <c r="F564" s="183" t="s">
        <v>128</v>
      </c>
      <c r="G564" s="61" t="s">
        <v>1966</v>
      </c>
      <c r="H564" s="184" t="s">
        <v>1933</v>
      </c>
      <c r="I564" s="183"/>
      <c r="J564" s="185">
        <v>40072</v>
      </c>
      <c r="K564" s="185">
        <v>40081</v>
      </c>
      <c r="L564" s="186" t="s">
        <v>1967</v>
      </c>
      <c r="M564" s="186" t="s">
        <v>1968</v>
      </c>
      <c r="N564" s="187">
        <v>8787</v>
      </c>
      <c r="O564" s="187">
        <v>7706</v>
      </c>
      <c r="P564" s="185">
        <v>40087</v>
      </c>
      <c r="Q564" s="185">
        <v>40801</v>
      </c>
      <c r="R564" s="185">
        <v>40564</v>
      </c>
      <c r="S564" s="185">
        <v>40729</v>
      </c>
      <c r="T564" s="188">
        <v>1</v>
      </c>
      <c r="U564" s="187">
        <v>0</v>
      </c>
      <c r="V564" s="189"/>
      <c r="W564" s="190" t="s">
        <v>1969</v>
      </c>
    </row>
    <row r="565" spans="1:23" ht="18" hidden="1" thickTop="1" thickBot="1" x14ac:dyDescent="0.25">
      <c r="A565" s="182">
        <v>41973</v>
      </c>
      <c r="B565" s="364">
        <v>2009</v>
      </c>
      <c r="C565" s="183" t="s">
        <v>47</v>
      </c>
      <c r="D565" s="61" t="s">
        <v>132</v>
      </c>
      <c r="E565" s="61" t="s">
        <v>40</v>
      </c>
      <c r="F565" s="183" t="s">
        <v>128</v>
      </c>
      <c r="G565" s="61" t="s">
        <v>1970</v>
      </c>
      <c r="H565" s="184" t="s">
        <v>1971</v>
      </c>
      <c r="I565" s="183"/>
      <c r="J565" s="185">
        <v>40073</v>
      </c>
      <c r="K565" s="185">
        <v>40074</v>
      </c>
      <c r="L565" s="186" t="s">
        <v>1972</v>
      </c>
      <c r="M565" s="186"/>
      <c r="N565" s="187">
        <v>13843</v>
      </c>
      <c r="O565" s="187">
        <v>12045</v>
      </c>
      <c r="P565" s="185">
        <v>40077</v>
      </c>
      <c r="Q565" s="185">
        <v>40754</v>
      </c>
      <c r="R565" s="185">
        <v>40452</v>
      </c>
      <c r="S565" s="185">
        <v>40452</v>
      </c>
      <c r="T565" s="188">
        <v>1</v>
      </c>
      <c r="U565" s="187">
        <v>2358</v>
      </c>
      <c r="V565" s="189">
        <v>540205</v>
      </c>
      <c r="W565" s="190" t="s">
        <v>1913</v>
      </c>
    </row>
    <row r="566" spans="1:23" ht="18" hidden="1" thickTop="1" thickBot="1" x14ac:dyDescent="0.25">
      <c r="A566" s="182">
        <v>41973</v>
      </c>
      <c r="B566" s="364">
        <v>2009</v>
      </c>
      <c r="C566" s="183" t="s">
        <v>47</v>
      </c>
      <c r="D566" s="61" t="s">
        <v>132</v>
      </c>
      <c r="E566" s="61" t="s">
        <v>23</v>
      </c>
      <c r="F566" s="183" t="s">
        <v>128</v>
      </c>
      <c r="G566" s="61" t="s">
        <v>1973</v>
      </c>
      <c r="H566" s="184" t="s">
        <v>1933</v>
      </c>
      <c r="I566" s="183"/>
      <c r="J566" s="185">
        <v>40067</v>
      </c>
      <c r="K566" s="185">
        <v>40067</v>
      </c>
      <c r="L566" s="186" t="s">
        <v>1974</v>
      </c>
      <c r="M566" s="186" t="s">
        <v>1975</v>
      </c>
      <c r="N566" s="187">
        <v>30265</v>
      </c>
      <c r="O566" s="187">
        <v>24954</v>
      </c>
      <c r="P566" s="185">
        <v>40068</v>
      </c>
      <c r="Q566" s="185">
        <v>40752</v>
      </c>
      <c r="R566" s="185">
        <v>40574</v>
      </c>
      <c r="S566" s="185">
        <v>40574</v>
      </c>
      <c r="T566" s="188">
        <v>1</v>
      </c>
      <c r="U566" s="187">
        <v>0</v>
      </c>
      <c r="V566" s="189"/>
      <c r="W566" s="190" t="s">
        <v>1913</v>
      </c>
    </row>
    <row r="567" spans="1:23" ht="34" hidden="1" thickTop="1" thickBot="1" x14ac:dyDescent="0.25">
      <c r="A567" s="182">
        <v>41973</v>
      </c>
      <c r="B567" s="364">
        <v>2009</v>
      </c>
      <c r="C567" s="183" t="s">
        <v>47</v>
      </c>
      <c r="D567" s="61" t="s">
        <v>132</v>
      </c>
      <c r="E567" s="61" t="s">
        <v>37</v>
      </c>
      <c r="F567" s="183" t="s">
        <v>128</v>
      </c>
      <c r="G567" s="61" t="s">
        <v>1976</v>
      </c>
      <c r="H567" s="184" t="s">
        <v>1977</v>
      </c>
      <c r="I567" s="183"/>
      <c r="J567" s="185">
        <v>40081</v>
      </c>
      <c r="K567" s="185">
        <v>40081</v>
      </c>
      <c r="L567" s="186" t="s">
        <v>1978</v>
      </c>
      <c r="M567" s="186" t="s">
        <v>1979</v>
      </c>
      <c r="N567" s="187">
        <v>69711</v>
      </c>
      <c r="O567" s="187">
        <v>72200</v>
      </c>
      <c r="P567" s="185">
        <v>40087</v>
      </c>
      <c r="Q567" s="185">
        <v>40816</v>
      </c>
      <c r="R567" s="185">
        <v>40814</v>
      </c>
      <c r="S567" s="185">
        <v>41912</v>
      </c>
      <c r="T567" s="188">
        <v>0.99</v>
      </c>
      <c r="U567" s="187">
        <v>0</v>
      </c>
      <c r="V567" s="189"/>
      <c r="W567" s="190" t="s">
        <v>1980</v>
      </c>
    </row>
    <row r="568" spans="1:23" ht="34" hidden="1" thickTop="1" thickBot="1" x14ac:dyDescent="0.25">
      <c r="A568" s="182">
        <v>41973</v>
      </c>
      <c r="B568" s="364">
        <v>2009</v>
      </c>
      <c r="C568" s="183" t="s">
        <v>47</v>
      </c>
      <c r="D568" s="61" t="s">
        <v>132</v>
      </c>
      <c r="E568" s="61" t="s">
        <v>37</v>
      </c>
      <c r="F568" s="183" t="s">
        <v>128</v>
      </c>
      <c r="G568" s="61" t="s">
        <v>1981</v>
      </c>
      <c r="H568" s="184" t="s">
        <v>1982</v>
      </c>
      <c r="I568" s="183"/>
      <c r="J568" s="185">
        <v>40081</v>
      </c>
      <c r="K568" s="185">
        <v>40081</v>
      </c>
      <c r="L568" s="186" t="s">
        <v>1983</v>
      </c>
      <c r="M568" s="186" t="s">
        <v>1984</v>
      </c>
      <c r="N568" s="187">
        <v>3823</v>
      </c>
      <c r="O568" s="187">
        <v>3694</v>
      </c>
      <c r="P568" s="185">
        <v>41395</v>
      </c>
      <c r="Q568" s="185">
        <v>41624</v>
      </c>
      <c r="R568" s="185">
        <v>41619</v>
      </c>
      <c r="S568" s="185">
        <v>41698</v>
      </c>
      <c r="T568" s="188">
        <v>1</v>
      </c>
      <c r="U568" s="187">
        <v>0</v>
      </c>
      <c r="V568" s="189"/>
      <c r="W568" s="190" t="s">
        <v>1985</v>
      </c>
    </row>
    <row r="569" spans="1:23" ht="34" hidden="1" thickTop="1" thickBot="1" x14ac:dyDescent="0.25">
      <c r="A569" s="182">
        <v>41973</v>
      </c>
      <c r="B569" s="364">
        <v>2009</v>
      </c>
      <c r="C569" s="183" t="s">
        <v>47</v>
      </c>
      <c r="D569" s="61" t="s">
        <v>132</v>
      </c>
      <c r="E569" s="61" t="s">
        <v>37</v>
      </c>
      <c r="F569" s="183" t="s">
        <v>128</v>
      </c>
      <c r="G569" s="61" t="s">
        <v>1986</v>
      </c>
      <c r="H569" s="184" t="s">
        <v>1987</v>
      </c>
      <c r="I569" s="183"/>
      <c r="J569" s="185">
        <v>40080</v>
      </c>
      <c r="K569" s="185">
        <v>40084</v>
      </c>
      <c r="L569" s="186" t="s">
        <v>1988</v>
      </c>
      <c r="M569" s="186" t="s">
        <v>1989</v>
      </c>
      <c r="N569" s="187">
        <v>4755</v>
      </c>
      <c r="O569" s="187">
        <v>4624</v>
      </c>
      <c r="P569" s="185">
        <v>40210</v>
      </c>
      <c r="Q569" s="185">
        <v>40420</v>
      </c>
      <c r="R569" s="185">
        <v>40416</v>
      </c>
      <c r="S569" s="185">
        <v>41364</v>
      </c>
      <c r="T569" s="188">
        <v>0.99</v>
      </c>
      <c r="U569" s="187">
        <v>0</v>
      </c>
      <c r="V569" s="189"/>
      <c r="W569" s="190" t="s">
        <v>1990</v>
      </c>
    </row>
    <row r="570" spans="1:23" ht="18" hidden="1" thickTop="1" thickBot="1" x14ac:dyDescent="0.25">
      <c r="A570" s="182">
        <v>41973</v>
      </c>
      <c r="B570" s="364">
        <v>2009</v>
      </c>
      <c r="C570" s="183" t="s">
        <v>47</v>
      </c>
      <c r="D570" s="61" t="s">
        <v>79</v>
      </c>
      <c r="E570" s="61" t="s">
        <v>37</v>
      </c>
      <c r="F570" s="183" t="s">
        <v>128</v>
      </c>
      <c r="G570" s="61" t="s">
        <v>1991</v>
      </c>
      <c r="H570" s="184" t="s">
        <v>1992</v>
      </c>
      <c r="I570" s="183"/>
      <c r="J570" s="185">
        <v>39927</v>
      </c>
      <c r="K570" s="185">
        <v>40079</v>
      </c>
      <c r="L570" s="186" t="s">
        <v>1993</v>
      </c>
      <c r="M570" s="186"/>
      <c r="N570" s="187">
        <v>2000</v>
      </c>
      <c r="O570" s="187">
        <v>2000</v>
      </c>
      <c r="P570" s="185">
        <v>40087</v>
      </c>
      <c r="Q570" s="185">
        <v>40401</v>
      </c>
      <c r="R570" s="185">
        <v>40375</v>
      </c>
      <c r="S570" s="185">
        <v>40421</v>
      </c>
      <c r="T570" s="188">
        <v>1</v>
      </c>
      <c r="U570" s="187">
        <v>0</v>
      </c>
      <c r="V570" s="189"/>
      <c r="W570" s="190" t="s">
        <v>1994</v>
      </c>
    </row>
    <row r="571" spans="1:23" ht="18" hidden="1" thickTop="1" thickBot="1" x14ac:dyDescent="0.25">
      <c r="A571" s="182">
        <v>41973</v>
      </c>
      <c r="B571" s="364">
        <v>2010</v>
      </c>
      <c r="C571" s="183" t="s">
        <v>47</v>
      </c>
      <c r="D571" s="61" t="s">
        <v>132</v>
      </c>
      <c r="E571" s="61" t="s">
        <v>48</v>
      </c>
      <c r="F571" s="183" t="s">
        <v>128</v>
      </c>
      <c r="G571" s="61" t="s">
        <v>1995</v>
      </c>
      <c r="H571" s="184" t="s">
        <v>1996</v>
      </c>
      <c r="I571" s="183"/>
      <c r="J571" s="185">
        <v>40427</v>
      </c>
      <c r="K571" s="185">
        <v>40431</v>
      </c>
      <c r="L571" s="186" t="s">
        <v>1997</v>
      </c>
      <c r="M571" s="186" t="s">
        <v>1998</v>
      </c>
      <c r="N571" s="187">
        <v>2980</v>
      </c>
      <c r="O571" s="187">
        <v>2396</v>
      </c>
      <c r="P571" s="185">
        <v>40513</v>
      </c>
      <c r="Q571" s="185">
        <v>40827</v>
      </c>
      <c r="R571" s="185">
        <v>40763</v>
      </c>
      <c r="S571" s="185">
        <v>40763</v>
      </c>
      <c r="T571" s="188">
        <v>0.95</v>
      </c>
      <c r="U571" s="187">
        <v>0</v>
      </c>
      <c r="V571" s="189"/>
      <c r="W571" s="190" t="s">
        <v>1999</v>
      </c>
    </row>
    <row r="572" spans="1:23" ht="18" hidden="1" thickTop="1" thickBot="1" x14ac:dyDescent="0.25">
      <c r="A572" s="182">
        <v>41973</v>
      </c>
      <c r="B572" s="364">
        <v>2010</v>
      </c>
      <c r="C572" s="183" t="s">
        <v>47</v>
      </c>
      <c r="D572" s="61" t="s">
        <v>132</v>
      </c>
      <c r="E572" s="61" t="s">
        <v>13</v>
      </c>
      <c r="F572" s="183" t="s">
        <v>128</v>
      </c>
      <c r="G572" s="61" t="s">
        <v>2000</v>
      </c>
      <c r="H572" s="184" t="s">
        <v>2001</v>
      </c>
      <c r="I572" s="183"/>
      <c r="J572" s="185">
        <v>40343</v>
      </c>
      <c r="K572" s="185">
        <v>40344</v>
      </c>
      <c r="L572" s="186" t="s">
        <v>2002</v>
      </c>
      <c r="M572" s="186" t="s">
        <v>2003</v>
      </c>
      <c r="N572" s="187">
        <v>2964</v>
      </c>
      <c r="O572" s="187">
        <v>1867</v>
      </c>
      <c r="P572" s="185">
        <v>40357</v>
      </c>
      <c r="Q572" s="185">
        <v>40739</v>
      </c>
      <c r="R572" s="185">
        <v>40543</v>
      </c>
      <c r="S572" s="185">
        <v>40543</v>
      </c>
      <c r="T572" s="188">
        <v>1</v>
      </c>
      <c r="U572" s="187">
        <v>0</v>
      </c>
      <c r="V572" s="189"/>
      <c r="W572" s="190" t="s">
        <v>1999</v>
      </c>
    </row>
    <row r="573" spans="1:23" ht="18" hidden="1" thickTop="1" thickBot="1" x14ac:dyDescent="0.25">
      <c r="A573" s="182">
        <v>41973</v>
      </c>
      <c r="B573" s="364">
        <v>2010</v>
      </c>
      <c r="C573" s="183" t="s">
        <v>47</v>
      </c>
      <c r="D573" s="61" t="s">
        <v>132</v>
      </c>
      <c r="E573" s="61" t="s">
        <v>14</v>
      </c>
      <c r="F573" s="183" t="s">
        <v>128</v>
      </c>
      <c r="G573" s="61" t="s">
        <v>2004</v>
      </c>
      <c r="H573" s="184" t="s">
        <v>2005</v>
      </c>
      <c r="I573" s="183"/>
      <c r="J573" s="185">
        <v>40442</v>
      </c>
      <c r="K573" s="185">
        <v>40445</v>
      </c>
      <c r="L573" s="186" t="s">
        <v>2006</v>
      </c>
      <c r="M573" s="186" t="s">
        <v>2007</v>
      </c>
      <c r="N573" s="187">
        <v>30711</v>
      </c>
      <c r="O573" s="187">
        <v>23127</v>
      </c>
      <c r="P573" s="185">
        <v>40497</v>
      </c>
      <c r="Q573" s="185">
        <v>41554</v>
      </c>
      <c r="R573" s="185">
        <v>40945</v>
      </c>
      <c r="S573" s="185">
        <v>41943</v>
      </c>
      <c r="T573" s="188">
        <v>0.97</v>
      </c>
      <c r="U573" s="187">
        <v>2900</v>
      </c>
      <c r="V573" s="189">
        <v>390263</v>
      </c>
      <c r="W573" s="190" t="s">
        <v>2008</v>
      </c>
    </row>
    <row r="574" spans="1:23" ht="18" hidden="1" thickTop="1" thickBot="1" x14ac:dyDescent="0.25">
      <c r="A574" s="182">
        <v>41973</v>
      </c>
      <c r="B574" s="364">
        <v>2010</v>
      </c>
      <c r="C574" s="183" t="s">
        <v>47</v>
      </c>
      <c r="D574" s="61" t="s">
        <v>132</v>
      </c>
      <c r="E574" s="61" t="s">
        <v>174</v>
      </c>
      <c r="F574" s="183" t="s">
        <v>112</v>
      </c>
      <c r="G574" s="61">
        <v>140300</v>
      </c>
      <c r="H574" s="184" t="s">
        <v>1933</v>
      </c>
      <c r="I574" s="183"/>
      <c r="J574" s="185">
        <v>40242</v>
      </c>
      <c r="K574" s="185">
        <v>40245</v>
      </c>
      <c r="L574" s="186" t="s">
        <v>2009</v>
      </c>
      <c r="M574" s="186" t="s">
        <v>2010</v>
      </c>
      <c r="N574" s="187">
        <v>20766</v>
      </c>
      <c r="O574" s="187">
        <v>20797</v>
      </c>
      <c r="P574" s="185">
        <v>40301</v>
      </c>
      <c r="Q574" s="185">
        <v>41011</v>
      </c>
      <c r="R574" s="185">
        <v>40973</v>
      </c>
      <c r="S574" s="185">
        <v>40973</v>
      </c>
      <c r="T574" s="188">
        <v>0.95</v>
      </c>
      <c r="U574" s="187">
        <v>3000</v>
      </c>
      <c r="V574" s="189">
        <v>530035</v>
      </c>
      <c r="W574" s="190" t="s">
        <v>2011</v>
      </c>
    </row>
    <row r="575" spans="1:23" ht="34" hidden="1" thickTop="1" thickBot="1" x14ac:dyDescent="0.25">
      <c r="A575" s="182">
        <v>41973</v>
      </c>
      <c r="B575" s="364">
        <v>2010</v>
      </c>
      <c r="C575" s="183" t="s">
        <v>47</v>
      </c>
      <c r="D575" s="61" t="s">
        <v>132</v>
      </c>
      <c r="E575" s="61" t="s">
        <v>27</v>
      </c>
      <c r="F575" s="183" t="s">
        <v>128</v>
      </c>
      <c r="G575" s="61">
        <v>170611</v>
      </c>
      <c r="H575" s="184" t="s">
        <v>1953</v>
      </c>
      <c r="I575" s="183"/>
      <c r="J575" s="185">
        <v>40438</v>
      </c>
      <c r="K575" s="185">
        <v>40443</v>
      </c>
      <c r="L575" s="186" t="s">
        <v>2012</v>
      </c>
      <c r="M575" s="186" t="s">
        <v>2013</v>
      </c>
      <c r="N575" s="187">
        <v>5560</v>
      </c>
      <c r="O575" s="187">
        <v>4319</v>
      </c>
      <c r="P575" s="185">
        <v>40469</v>
      </c>
      <c r="Q575" s="185">
        <v>40999</v>
      </c>
      <c r="R575" s="185">
        <v>40800</v>
      </c>
      <c r="S575" s="185">
        <v>40800</v>
      </c>
      <c r="T575" s="188">
        <v>1</v>
      </c>
      <c r="U575" s="187">
        <v>0</v>
      </c>
      <c r="V575" s="189"/>
      <c r="W575" s="190" t="s">
        <v>2014</v>
      </c>
    </row>
    <row r="576" spans="1:23" ht="18" hidden="1" thickTop="1" thickBot="1" x14ac:dyDescent="0.25">
      <c r="A576" s="182">
        <v>41973</v>
      </c>
      <c r="B576" s="364">
        <v>2010</v>
      </c>
      <c r="C576" s="183" t="s">
        <v>47</v>
      </c>
      <c r="D576" s="61" t="s">
        <v>132</v>
      </c>
      <c r="E576" s="61" t="s">
        <v>19</v>
      </c>
      <c r="F576" s="183" t="s">
        <v>128</v>
      </c>
      <c r="G576" s="61">
        <v>210291</v>
      </c>
      <c r="H576" s="184" t="s">
        <v>1933</v>
      </c>
      <c r="I576" s="183"/>
      <c r="J576" s="185">
        <v>40336</v>
      </c>
      <c r="K576" s="185">
        <v>40406</v>
      </c>
      <c r="L576" s="186" t="s">
        <v>2015</v>
      </c>
      <c r="M576" s="186" t="s">
        <v>2016</v>
      </c>
      <c r="N576" s="187">
        <v>10483</v>
      </c>
      <c r="O576" s="187">
        <v>10024</v>
      </c>
      <c r="P576" s="185">
        <v>40413</v>
      </c>
      <c r="Q576" s="185">
        <v>41013</v>
      </c>
      <c r="R576" s="185">
        <v>40783</v>
      </c>
      <c r="S576" s="185">
        <v>40783</v>
      </c>
      <c r="T576" s="188">
        <v>1</v>
      </c>
      <c r="U576" s="187">
        <v>0</v>
      </c>
      <c r="V576" s="189"/>
      <c r="W576" s="190" t="s">
        <v>2017</v>
      </c>
    </row>
    <row r="577" spans="1:23" ht="18" hidden="1" thickTop="1" thickBot="1" x14ac:dyDescent="0.25">
      <c r="A577" s="182">
        <v>41973</v>
      </c>
      <c r="B577" s="364">
        <v>2010</v>
      </c>
      <c r="C577" s="183" t="s">
        <v>47</v>
      </c>
      <c r="D577" s="61" t="s">
        <v>132</v>
      </c>
      <c r="E577" s="61" t="s">
        <v>31</v>
      </c>
      <c r="F577" s="183" t="s">
        <v>128</v>
      </c>
      <c r="G577" s="61">
        <v>230114</v>
      </c>
      <c r="H577" s="184" t="s">
        <v>2018</v>
      </c>
      <c r="I577" s="183"/>
      <c r="J577" s="185">
        <v>40401</v>
      </c>
      <c r="K577" s="185">
        <v>40442</v>
      </c>
      <c r="L577" s="186" t="s">
        <v>2019</v>
      </c>
      <c r="M577" s="186" t="s">
        <v>1921</v>
      </c>
      <c r="N577" s="187">
        <v>15464</v>
      </c>
      <c r="O577" s="187">
        <v>14399</v>
      </c>
      <c r="P577" s="185">
        <v>40442</v>
      </c>
      <c r="Q577" s="185">
        <v>41138</v>
      </c>
      <c r="R577" s="185">
        <v>41111</v>
      </c>
      <c r="S577" s="185">
        <v>41670</v>
      </c>
      <c r="T577" s="188">
        <v>1</v>
      </c>
      <c r="U577" s="187">
        <v>0</v>
      </c>
      <c r="V577" s="189"/>
      <c r="W577" s="190" t="s">
        <v>2020</v>
      </c>
    </row>
    <row r="578" spans="1:23" ht="18" hidden="1" thickTop="1" thickBot="1" x14ac:dyDescent="0.25">
      <c r="A578" s="182">
        <v>41973</v>
      </c>
      <c r="B578" s="364">
        <v>2010</v>
      </c>
      <c r="C578" s="183" t="s">
        <v>47</v>
      </c>
      <c r="D578" s="61" t="s">
        <v>132</v>
      </c>
      <c r="E578" s="61" t="s">
        <v>44</v>
      </c>
      <c r="F578" s="183" t="s">
        <v>128</v>
      </c>
      <c r="G578" s="61">
        <v>250087</v>
      </c>
      <c r="H578" s="184" t="s">
        <v>2021</v>
      </c>
      <c r="I578" s="183"/>
      <c r="J578" s="185">
        <v>40336</v>
      </c>
      <c r="K578" s="185">
        <v>40354</v>
      </c>
      <c r="L578" s="186" t="s">
        <v>2022</v>
      </c>
      <c r="M578" s="186"/>
      <c r="N578" s="187">
        <v>27595</v>
      </c>
      <c r="O578" s="187">
        <v>26247</v>
      </c>
      <c r="P578" s="185">
        <v>40371</v>
      </c>
      <c r="Q578" s="185">
        <v>40923</v>
      </c>
      <c r="R578" s="185">
        <v>40835</v>
      </c>
      <c r="S578" s="185">
        <v>41759</v>
      </c>
      <c r="T578" s="188">
        <v>1</v>
      </c>
      <c r="U578" s="187">
        <v>2000</v>
      </c>
      <c r="V578" s="189" t="s">
        <v>2023</v>
      </c>
      <c r="W578" s="190" t="s">
        <v>1999</v>
      </c>
    </row>
    <row r="579" spans="1:23" ht="18" hidden="1" thickTop="1" thickBot="1" x14ac:dyDescent="0.25">
      <c r="A579" s="182">
        <v>41973</v>
      </c>
      <c r="B579" s="364">
        <v>2010</v>
      </c>
      <c r="C579" s="183" t="s">
        <v>47</v>
      </c>
      <c r="D579" s="61" t="s">
        <v>132</v>
      </c>
      <c r="E579" s="61" t="s">
        <v>49</v>
      </c>
      <c r="F579" s="183" t="s">
        <v>128</v>
      </c>
      <c r="G579" s="61">
        <v>260213</v>
      </c>
      <c r="H579" s="184" t="s">
        <v>2024</v>
      </c>
      <c r="I579" s="183"/>
      <c r="J579" s="185">
        <v>40394</v>
      </c>
      <c r="K579" s="185">
        <v>40443</v>
      </c>
      <c r="L579" s="186" t="s">
        <v>2025</v>
      </c>
      <c r="M579" s="186" t="s">
        <v>2026</v>
      </c>
      <c r="N579" s="187">
        <v>7722</v>
      </c>
      <c r="O579" s="187">
        <v>7419</v>
      </c>
      <c r="P579" s="185">
        <v>40452</v>
      </c>
      <c r="Q579" s="185">
        <v>40969</v>
      </c>
      <c r="R579" s="185">
        <v>40834</v>
      </c>
      <c r="S579" s="185">
        <v>40834</v>
      </c>
      <c r="T579" s="188">
        <v>1</v>
      </c>
      <c r="U579" s="187">
        <v>0</v>
      </c>
      <c r="V579" s="189"/>
      <c r="W579" s="190" t="s">
        <v>2027</v>
      </c>
    </row>
    <row r="580" spans="1:23" ht="18" hidden="1" thickTop="1" thickBot="1" x14ac:dyDescent="0.25">
      <c r="A580" s="182">
        <v>41973</v>
      </c>
      <c r="B580" s="364">
        <v>2010</v>
      </c>
      <c r="C580" s="183" t="s">
        <v>47</v>
      </c>
      <c r="D580" s="61" t="s">
        <v>79</v>
      </c>
      <c r="E580" s="61" t="s">
        <v>49</v>
      </c>
      <c r="F580" s="183" t="s">
        <v>128</v>
      </c>
      <c r="G580" s="61" t="s">
        <v>2028</v>
      </c>
      <c r="H580" s="184" t="s">
        <v>1876</v>
      </c>
      <c r="I580" s="183"/>
      <c r="J580" s="185">
        <v>40368</v>
      </c>
      <c r="K580" s="185">
        <v>40444</v>
      </c>
      <c r="L580" s="186" t="s">
        <v>2029</v>
      </c>
      <c r="M580" s="186" t="s">
        <v>2030</v>
      </c>
      <c r="N580" s="187">
        <v>1998</v>
      </c>
      <c r="O580" s="187">
        <v>1991</v>
      </c>
      <c r="P580" s="185">
        <v>40452</v>
      </c>
      <c r="Q580" s="185">
        <v>40721</v>
      </c>
      <c r="R580" s="185">
        <v>40816</v>
      </c>
      <c r="S580" s="185">
        <v>40878</v>
      </c>
      <c r="T580" s="188">
        <v>1</v>
      </c>
      <c r="U580" s="187">
        <v>0</v>
      </c>
      <c r="V580" s="189"/>
      <c r="W580" s="190"/>
    </row>
    <row r="581" spans="1:23" ht="18" hidden="1" thickTop="1" thickBot="1" x14ac:dyDescent="0.25">
      <c r="A581" s="182">
        <v>41973</v>
      </c>
      <c r="B581" s="364">
        <v>2010</v>
      </c>
      <c r="C581" s="183" t="s">
        <v>47</v>
      </c>
      <c r="D581" s="61" t="s">
        <v>132</v>
      </c>
      <c r="E581" s="61" t="s">
        <v>41</v>
      </c>
      <c r="F581" s="183" t="s">
        <v>128</v>
      </c>
      <c r="G581" s="61" t="s">
        <v>2031</v>
      </c>
      <c r="H581" s="184" t="s">
        <v>1996</v>
      </c>
      <c r="I581" s="183"/>
      <c r="J581" s="185">
        <v>40735</v>
      </c>
      <c r="K581" s="185">
        <v>40773</v>
      </c>
      <c r="L581" s="186" t="s">
        <v>2032</v>
      </c>
      <c r="M581" s="186" t="s">
        <v>2033</v>
      </c>
      <c r="N581" s="187">
        <v>1693</v>
      </c>
      <c r="O581" s="187">
        <v>1192</v>
      </c>
      <c r="P581" s="185">
        <v>40777</v>
      </c>
      <c r="Q581" s="185">
        <v>41108</v>
      </c>
      <c r="R581" s="185">
        <v>41351</v>
      </c>
      <c r="S581" s="185">
        <v>41838</v>
      </c>
      <c r="T581" s="188">
        <v>0.99</v>
      </c>
      <c r="U581" s="187">
        <v>0</v>
      </c>
      <c r="V581" s="189" t="s">
        <v>10</v>
      </c>
      <c r="W581" s="190" t="s">
        <v>1999</v>
      </c>
    </row>
    <row r="582" spans="1:23" ht="18" hidden="1" thickTop="1" thickBot="1" x14ac:dyDescent="0.25">
      <c r="A582" s="182">
        <v>41973</v>
      </c>
      <c r="B582" s="364">
        <v>2010</v>
      </c>
      <c r="C582" s="183" t="s">
        <v>47</v>
      </c>
      <c r="D582" s="61" t="s">
        <v>132</v>
      </c>
      <c r="E582" s="61" t="s">
        <v>41</v>
      </c>
      <c r="F582" s="183" t="s">
        <v>128</v>
      </c>
      <c r="G582" s="61" t="s">
        <v>2034</v>
      </c>
      <c r="H582" s="184" t="s">
        <v>2035</v>
      </c>
      <c r="I582" s="183"/>
      <c r="J582" s="185">
        <v>40420</v>
      </c>
      <c r="K582" s="185">
        <v>40428</v>
      </c>
      <c r="L582" s="186" t="s">
        <v>2036</v>
      </c>
      <c r="M582" s="186" t="s">
        <v>2037</v>
      </c>
      <c r="N582" s="187">
        <v>3079</v>
      </c>
      <c r="O582" s="187">
        <v>2855</v>
      </c>
      <c r="P582" s="185">
        <v>40448</v>
      </c>
      <c r="Q582" s="185">
        <v>41030</v>
      </c>
      <c r="R582" s="185">
        <v>40742</v>
      </c>
      <c r="S582" s="185">
        <v>41425</v>
      </c>
      <c r="T582" s="188">
        <v>1</v>
      </c>
      <c r="U582" s="187">
        <v>3500</v>
      </c>
      <c r="V582" s="191">
        <v>530035</v>
      </c>
      <c r="W582" s="190" t="s">
        <v>2038</v>
      </c>
    </row>
    <row r="583" spans="1:23" ht="18" hidden="1" thickTop="1" thickBot="1" x14ac:dyDescent="0.25">
      <c r="A583" s="182">
        <v>41973</v>
      </c>
      <c r="B583" s="364">
        <v>2010</v>
      </c>
      <c r="C583" s="183" t="s">
        <v>47</v>
      </c>
      <c r="D583" s="61" t="s">
        <v>79</v>
      </c>
      <c r="E583" s="61" t="s">
        <v>41</v>
      </c>
      <c r="F583" s="183" t="s">
        <v>128</v>
      </c>
      <c r="G583" s="61" t="s">
        <v>2039</v>
      </c>
      <c r="H583" s="184" t="s">
        <v>2040</v>
      </c>
      <c r="I583" s="183"/>
      <c r="J583" s="185">
        <v>40764</v>
      </c>
      <c r="K583" s="185">
        <v>40774</v>
      </c>
      <c r="L583" s="186" t="s">
        <v>2041</v>
      </c>
      <c r="M583" s="186" t="s">
        <v>2042</v>
      </c>
      <c r="N583" s="187">
        <v>1954</v>
      </c>
      <c r="O583" s="187">
        <v>1897</v>
      </c>
      <c r="P583" s="185">
        <v>40798</v>
      </c>
      <c r="Q583" s="185">
        <v>41233</v>
      </c>
      <c r="R583" s="185">
        <v>41145</v>
      </c>
      <c r="S583" s="185">
        <v>41628</v>
      </c>
      <c r="T583" s="188">
        <v>1</v>
      </c>
      <c r="U583" s="187">
        <v>0</v>
      </c>
      <c r="V583" s="189"/>
      <c r="W583" s="190"/>
    </row>
    <row r="584" spans="1:23" ht="18" hidden="1" thickTop="1" thickBot="1" x14ac:dyDescent="0.25">
      <c r="A584" s="182">
        <v>41973</v>
      </c>
      <c r="B584" s="364">
        <v>2010</v>
      </c>
      <c r="C584" s="183" t="s">
        <v>47</v>
      </c>
      <c r="D584" s="61" t="s">
        <v>132</v>
      </c>
      <c r="E584" s="61" t="s">
        <v>32</v>
      </c>
      <c r="F584" s="183" t="s">
        <v>128</v>
      </c>
      <c r="G584" s="61" t="s">
        <v>2043</v>
      </c>
      <c r="H584" s="184" t="s">
        <v>1933</v>
      </c>
      <c r="I584" s="183"/>
      <c r="J584" s="185">
        <v>40448</v>
      </c>
      <c r="K584" s="185">
        <v>40448</v>
      </c>
      <c r="L584" s="186" t="s">
        <v>2044</v>
      </c>
      <c r="M584" s="186"/>
      <c r="N584" s="187">
        <v>25807</v>
      </c>
      <c r="O584" s="187">
        <v>19910</v>
      </c>
      <c r="P584" s="185">
        <v>40476</v>
      </c>
      <c r="Q584" s="185">
        <v>41395</v>
      </c>
      <c r="R584" s="185">
        <v>40931</v>
      </c>
      <c r="S584" s="185">
        <v>41383</v>
      </c>
      <c r="T584" s="188">
        <v>0.99</v>
      </c>
      <c r="U584" s="187">
        <v>3112</v>
      </c>
      <c r="V584" s="189" t="s">
        <v>2023</v>
      </c>
      <c r="W584" s="190" t="s">
        <v>2045</v>
      </c>
    </row>
    <row r="585" spans="1:23" ht="18" hidden="1" thickTop="1" thickBot="1" x14ac:dyDescent="0.25">
      <c r="A585" s="182">
        <v>41973</v>
      </c>
      <c r="B585" s="364">
        <v>2010</v>
      </c>
      <c r="C585" s="183" t="s">
        <v>47</v>
      </c>
      <c r="D585" s="61" t="s">
        <v>132</v>
      </c>
      <c r="E585" s="61" t="s">
        <v>32</v>
      </c>
      <c r="F585" s="183" t="s">
        <v>128</v>
      </c>
      <c r="G585" s="61" t="s">
        <v>2046</v>
      </c>
      <c r="H585" s="184" t="s">
        <v>2047</v>
      </c>
      <c r="I585" s="183"/>
      <c r="J585" s="185">
        <v>40442</v>
      </c>
      <c r="K585" s="185">
        <v>40445</v>
      </c>
      <c r="L585" s="186" t="s">
        <v>2048</v>
      </c>
      <c r="M585" s="186" t="s">
        <v>2049</v>
      </c>
      <c r="N585" s="187">
        <v>1997</v>
      </c>
      <c r="O585" s="187">
        <v>1899</v>
      </c>
      <c r="P585" s="185">
        <v>40455</v>
      </c>
      <c r="Q585" s="185">
        <v>40842</v>
      </c>
      <c r="R585" s="185">
        <v>40637</v>
      </c>
      <c r="S585" s="185">
        <v>40637</v>
      </c>
      <c r="T585" s="188">
        <v>1</v>
      </c>
      <c r="U585" s="187">
        <v>0</v>
      </c>
      <c r="V585" s="189"/>
      <c r="W585" s="190" t="s">
        <v>2027</v>
      </c>
    </row>
    <row r="586" spans="1:23" ht="18" hidden="1" thickTop="1" thickBot="1" x14ac:dyDescent="0.25">
      <c r="A586" s="182">
        <v>41973</v>
      </c>
      <c r="B586" s="364">
        <v>2010</v>
      </c>
      <c r="C586" s="183" t="s">
        <v>47</v>
      </c>
      <c r="D586" s="61" t="s">
        <v>132</v>
      </c>
      <c r="E586" s="61" t="s">
        <v>21</v>
      </c>
      <c r="F586" s="183" t="s">
        <v>128</v>
      </c>
      <c r="G586" s="61" t="s">
        <v>2050</v>
      </c>
      <c r="H586" s="184" t="s">
        <v>152</v>
      </c>
      <c r="I586" s="183"/>
      <c r="J586" s="185">
        <v>40358</v>
      </c>
      <c r="K586" s="185">
        <v>40361</v>
      </c>
      <c r="L586" s="186" t="s">
        <v>2051</v>
      </c>
      <c r="M586" s="186" t="s">
        <v>2052</v>
      </c>
      <c r="N586" s="187">
        <v>35577</v>
      </c>
      <c r="O586" s="187">
        <v>31835</v>
      </c>
      <c r="P586" s="185">
        <v>40434</v>
      </c>
      <c r="Q586" s="185">
        <v>40988</v>
      </c>
      <c r="R586" s="185">
        <v>40800</v>
      </c>
      <c r="S586" s="185">
        <v>40800</v>
      </c>
      <c r="T586" s="188">
        <v>1</v>
      </c>
      <c r="U586" s="187">
        <v>3300</v>
      </c>
      <c r="V586" s="189" t="s">
        <v>2053</v>
      </c>
      <c r="W586" s="190" t="s">
        <v>1999</v>
      </c>
    </row>
    <row r="587" spans="1:23" ht="18" hidden="1" thickTop="1" thickBot="1" x14ac:dyDescent="0.25">
      <c r="A587" s="182">
        <v>41973</v>
      </c>
      <c r="B587" s="364" t="s">
        <v>169</v>
      </c>
      <c r="C587" s="183" t="s">
        <v>47</v>
      </c>
      <c r="D587" s="61" t="s">
        <v>132</v>
      </c>
      <c r="E587" s="61" t="s">
        <v>20</v>
      </c>
      <c r="F587" s="183" t="s">
        <v>128</v>
      </c>
      <c r="G587" s="61" t="s">
        <v>2054</v>
      </c>
      <c r="H587" s="184" t="s">
        <v>1953</v>
      </c>
      <c r="I587" s="183"/>
      <c r="J587" s="185">
        <v>40428</v>
      </c>
      <c r="K587" s="185">
        <v>40431</v>
      </c>
      <c r="L587" s="186" t="s">
        <v>2055</v>
      </c>
      <c r="M587" s="186"/>
      <c r="N587" s="187">
        <v>2501</v>
      </c>
      <c r="O587" s="187">
        <v>2033</v>
      </c>
      <c r="P587" s="185">
        <v>40448</v>
      </c>
      <c r="Q587" s="185">
        <v>40829</v>
      </c>
      <c r="R587" s="185">
        <v>40816</v>
      </c>
      <c r="S587" s="185">
        <v>40833</v>
      </c>
      <c r="T587" s="188">
        <v>0.99</v>
      </c>
      <c r="U587" s="187">
        <v>0</v>
      </c>
      <c r="V587" s="189"/>
      <c r="W587" s="190" t="s">
        <v>2027</v>
      </c>
    </row>
    <row r="588" spans="1:23" ht="18" hidden="1" thickTop="1" thickBot="1" x14ac:dyDescent="0.25">
      <c r="A588" s="182">
        <v>41973</v>
      </c>
      <c r="B588" s="364" t="s">
        <v>169</v>
      </c>
      <c r="C588" s="183" t="s">
        <v>47</v>
      </c>
      <c r="D588" s="61" t="s">
        <v>79</v>
      </c>
      <c r="E588" s="61" t="s">
        <v>57</v>
      </c>
      <c r="F588" s="183" t="s">
        <v>128</v>
      </c>
      <c r="G588" s="61" t="s">
        <v>2056</v>
      </c>
      <c r="H588" s="184" t="s">
        <v>2057</v>
      </c>
      <c r="I588" s="183"/>
      <c r="J588" s="185">
        <v>40385</v>
      </c>
      <c r="K588" s="185">
        <v>40385</v>
      </c>
      <c r="L588" s="186" t="s">
        <v>2058</v>
      </c>
      <c r="M588" s="186"/>
      <c r="N588" s="187">
        <v>1569</v>
      </c>
      <c r="O588" s="187">
        <v>1818</v>
      </c>
      <c r="P588" s="185">
        <v>40483</v>
      </c>
      <c r="Q588" s="185">
        <v>41134</v>
      </c>
      <c r="R588" s="185">
        <v>41141</v>
      </c>
      <c r="S588" s="185">
        <v>41881</v>
      </c>
      <c r="T588" s="188">
        <v>1</v>
      </c>
      <c r="U588" s="187">
        <v>0</v>
      </c>
      <c r="V588" s="189"/>
      <c r="W588" s="190" t="s">
        <v>2059</v>
      </c>
    </row>
    <row r="589" spans="1:23" ht="18" hidden="1" thickTop="1" thickBot="1" x14ac:dyDescent="0.25">
      <c r="A589" s="182">
        <v>41973</v>
      </c>
      <c r="B589" s="364">
        <v>2010</v>
      </c>
      <c r="C589" s="183" t="s">
        <v>47</v>
      </c>
      <c r="D589" s="61" t="s">
        <v>132</v>
      </c>
      <c r="E589" s="61" t="s">
        <v>58</v>
      </c>
      <c r="F589" s="183" t="s">
        <v>128</v>
      </c>
      <c r="G589" s="61" t="s">
        <v>2060</v>
      </c>
      <c r="H589" s="184" t="s">
        <v>1933</v>
      </c>
      <c r="I589" s="183"/>
      <c r="J589" s="185">
        <v>40435</v>
      </c>
      <c r="K589" s="185">
        <v>40442</v>
      </c>
      <c r="L589" s="186" t="s">
        <v>2061</v>
      </c>
      <c r="M589" s="186" t="s">
        <v>2062</v>
      </c>
      <c r="N589" s="187">
        <v>12093</v>
      </c>
      <c r="O589" s="187">
        <v>11893</v>
      </c>
      <c r="P589" s="185">
        <v>40459</v>
      </c>
      <c r="Q589" s="185">
        <v>41153</v>
      </c>
      <c r="R589" s="185">
        <v>41244</v>
      </c>
      <c r="S589" s="185">
        <v>41244</v>
      </c>
      <c r="T589" s="188">
        <v>1</v>
      </c>
      <c r="U589" s="187">
        <v>0</v>
      </c>
      <c r="V589" s="189"/>
      <c r="W589" s="190" t="s">
        <v>2027</v>
      </c>
    </row>
    <row r="590" spans="1:23" ht="18" hidden="1" thickTop="1" thickBot="1" x14ac:dyDescent="0.25">
      <c r="A590" s="182">
        <v>41973</v>
      </c>
      <c r="B590" s="364">
        <v>2010</v>
      </c>
      <c r="C590" s="183" t="s">
        <v>47</v>
      </c>
      <c r="D590" s="61" t="s">
        <v>132</v>
      </c>
      <c r="E590" s="61" t="s">
        <v>58</v>
      </c>
      <c r="F590" s="183" t="s">
        <v>128</v>
      </c>
      <c r="G590" s="61" t="s">
        <v>2063</v>
      </c>
      <c r="H590" s="184" t="s">
        <v>2064</v>
      </c>
      <c r="I590" s="183"/>
      <c r="J590" s="185">
        <v>40431</v>
      </c>
      <c r="K590" s="185">
        <v>40442</v>
      </c>
      <c r="L590" s="186" t="s">
        <v>2065</v>
      </c>
      <c r="M590" s="186" t="s">
        <v>2066</v>
      </c>
      <c r="N590" s="187">
        <v>3369</v>
      </c>
      <c r="O590" s="187">
        <v>3368</v>
      </c>
      <c r="P590" s="185">
        <v>40452</v>
      </c>
      <c r="Q590" s="185">
        <v>40756</v>
      </c>
      <c r="R590" s="185">
        <v>40818</v>
      </c>
      <c r="S590" s="185">
        <v>40818</v>
      </c>
      <c r="T590" s="188">
        <v>1</v>
      </c>
      <c r="U590" s="187">
        <v>0</v>
      </c>
      <c r="V590" s="189"/>
      <c r="W590" s="190" t="s">
        <v>1999</v>
      </c>
    </row>
    <row r="591" spans="1:23" ht="18" hidden="1" thickTop="1" thickBot="1" x14ac:dyDescent="0.25">
      <c r="A591" s="182">
        <v>41973</v>
      </c>
      <c r="B591" s="364">
        <v>2010</v>
      </c>
      <c r="C591" s="183" t="s">
        <v>47</v>
      </c>
      <c r="D591" s="61" t="s">
        <v>79</v>
      </c>
      <c r="E591" s="61" t="s">
        <v>59</v>
      </c>
      <c r="F591" s="183" t="s">
        <v>128</v>
      </c>
      <c r="G591" s="61" t="s">
        <v>2067</v>
      </c>
      <c r="H591" s="184" t="s">
        <v>1996</v>
      </c>
      <c r="I591" s="183"/>
      <c r="J591" s="185">
        <v>40148</v>
      </c>
      <c r="K591" s="185">
        <v>40450</v>
      </c>
      <c r="L591" s="186" t="s">
        <v>2068</v>
      </c>
      <c r="M591" s="186" t="s">
        <v>2069</v>
      </c>
      <c r="N591" s="187">
        <v>1669</v>
      </c>
      <c r="O591" s="187">
        <v>1846</v>
      </c>
      <c r="P591" s="185">
        <v>40452</v>
      </c>
      <c r="Q591" s="185">
        <v>40819</v>
      </c>
      <c r="R591" s="185">
        <v>40809</v>
      </c>
      <c r="S591" s="185">
        <v>40809</v>
      </c>
      <c r="T591" s="188">
        <v>1</v>
      </c>
      <c r="U591" s="187">
        <v>0</v>
      </c>
      <c r="V591" s="189"/>
      <c r="W591" s="190" t="s">
        <v>1944</v>
      </c>
    </row>
    <row r="592" spans="1:23" ht="18" hidden="1" thickTop="1" thickBot="1" x14ac:dyDescent="0.25">
      <c r="A592" s="182">
        <v>41973</v>
      </c>
      <c r="B592" s="364" t="s">
        <v>169</v>
      </c>
      <c r="C592" s="183" t="s">
        <v>47</v>
      </c>
      <c r="D592" s="61" t="s">
        <v>132</v>
      </c>
      <c r="E592" s="61" t="s">
        <v>35</v>
      </c>
      <c r="F592" s="183" t="s">
        <v>128</v>
      </c>
      <c r="G592" s="61" t="s">
        <v>2070</v>
      </c>
      <c r="H592" s="184" t="s">
        <v>1923</v>
      </c>
      <c r="I592" s="183"/>
      <c r="J592" s="185">
        <v>40371</v>
      </c>
      <c r="K592" s="185">
        <v>40373</v>
      </c>
      <c r="L592" s="186" t="s">
        <v>2071</v>
      </c>
      <c r="M592" s="186"/>
      <c r="N592" s="187">
        <v>14627</v>
      </c>
      <c r="O592" s="187">
        <v>14078</v>
      </c>
      <c r="P592" s="185">
        <v>40581</v>
      </c>
      <c r="Q592" s="185">
        <v>41379</v>
      </c>
      <c r="R592" s="185">
        <v>40891</v>
      </c>
      <c r="S592" s="185">
        <v>41395</v>
      </c>
      <c r="T592" s="188">
        <v>0.99</v>
      </c>
      <c r="U592" s="187">
        <v>11000</v>
      </c>
      <c r="V592" s="189" t="s">
        <v>2072</v>
      </c>
      <c r="W592" s="190" t="s">
        <v>2073</v>
      </c>
    </row>
    <row r="593" spans="1:23" ht="18" hidden="1" thickTop="1" thickBot="1" x14ac:dyDescent="0.25">
      <c r="A593" s="182">
        <v>41973</v>
      </c>
      <c r="B593" s="364" t="s">
        <v>169</v>
      </c>
      <c r="C593" s="183" t="s">
        <v>47</v>
      </c>
      <c r="D593" s="61" t="s">
        <v>132</v>
      </c>
      <c r="E593" s="61" t="s">
        <v>35</v>
      </c>
      <c r="F593" s="183" t="s">
        <v>128</v>
      </c>
      <c r="G593" s="61" t="s">
        <v>2074</v>
      </c>
      <c r="H593" s="184" t="s">
        <v>152</v>
      </c>
      <c r="I593" s="183"/>
      <c r="J593" s="185">
        <v>40444</v>
      </c>
      <c r="K593" s="185">
        <v>40445</v>
      </c>
      <c r="L593" s="186" t="s">
        <v>2075</v>
      </c>
      <c r="M593" s="186" t="s">
        <v>2076</v>
      </c>
      <c r="N593" s="187">
        <v>27500</v>
      </c>
      <c r="O593" s="187">
        <v>27304</v>
      </c>
      <c r="P593" s="185">
        <v>40499</v>
      </c>
      <c r="Q593" s="185">
        <v>41446</v>
      </c>
      <c r="R593" s="185">
        <v>41131</v>
      </c>
      <c r="S593" s="185">
        <v>41446</v>
      </c>
      <c r="T593" s="188">
        <v>0.75</v>
      </c>
      <c r="U593" s="187">
        <v>12100</v>
      </c>
      <c r="V593" s="189" t="s">
        <v>2077</v>
      </c>
      <c r="W593" s="190" t="s">
        <v>2078</v>
      </c>
    </row>
    <row r="594" spans="1:23" ht="34" hidden="1" thickTop="1" thickBot="1" x14ac:dyDescent="0.25">
      <c r="A594" s="182">
        <v>41973</v>
      </c>
      <c r="B594" s="364">
        <v>2010</v>
      </c>
      <c r="C594" s="183" t="s">
        <v>65</v>
      </c>
      <c r="D594" s="61" t="s">
        <v>132</v>
      </c>
      <c r="E594" s="61" t="s">
        <v>50</v>
      </c>
      <c r="F594" s="183" t="s">
        <v>128</v>
      </c>
      <c r="G594" s="61" t="s">
        <v>2079</v>
      </c>
      <c r="H594" s="184" t="s">
        <v>2080</v>
      </c>
      <c r="I594" s="183"/>
      <c r="J594" s="185">
        <v>40416</v>
      </c>
      <c r="K594" s="185">
        <v>40424</v>
      </c>
      <c r="L594" s="186" t="s">
        <v>2081</v>
      </c>
      <c r="M594" s="186" t="s">
        <v>2082</v>
      </c>
      <c r="N594" s="187">
        <v>5308</v>
      </c>
      <c r="O594" s="187">
        <v>5257</v>
      </c>
      <c r="P594" s="185">
        <v>40448</v>
      </c>
      <c r="Q594" s="185">
        <v>41013</v>
      </c>
      <c r="R594" s="185">
        <v>41013</v>
      </c>
      <c r="S594" s="185">
        <v>41013</v>
      </c>
      <c r="T594" s="188">
        <v>1</v>
      </c>
      <c r="U594" s="187">
        <v>2500</v>
      </c>
      <c r="V594" s="191">
        <v>530035</v>
      </c>
      <c r="W594" s="190" t="s">
        <v>2083</v>
      </c>
    </row>
    <row r="595" spans="1:23" ht="18" hidden="1" thickTop="1" thickBot="1" x14ac:dyDescent="0.25">
      <c r="A595" s="182">
        <v>41973</v>
      </c>
      <c r="B595" s="364" t="s">
        <v>169</v>
      </c>
      <c r="C595" s="183" t="s">
        <v>47</v>
      </c>
      <c r="D595" s="61" t="s">
        <v>132</v>
      </c>
      <c r="E595" s="61" t="s">
        <v>36</v>
      </c>
      <c r="F595" s="183" t="s">
        <v>128</v>
      </c>
      <c r="G595" s="61" t="s">
        <v>2084</v>
      </c>
      <c r="H595" s="184" t="s">
        <v>1915</v>
      </c>
      <c r="I595" s="183"/>
      <c r="J595" s="185">
        <v>40444</v>
      </c>
      <c r="K595" s="185">
        <v>40448</v>
      </c>
      <c r="L595" s="186" t="s">
        <v>2085</v>
      </c>
      <c r="M595" s="186" t="s">
        <v>2086</v>
      </c>
      <c r="N595" s="187">
        <v>16441</v>
      </c>
      <c r="O595" s="187">
        <v>14196</v>
      </c>
      <c r="P595" s="185">
        <v>40544</v>
      </c>
      <c r="Q595" s="185">
        <v>41107</v>
      </c>
      <c r="R595" s="185">
        <v>41075</v>
      </c>
      <c r="S595" s="185">
        <v>41582</v>
      </c>
      <c r="T595" s="188">
        <v>0.99</v>
      </c>
      <c r="U595" s="187">
        <v>0</v>
      </c>
      <c r="V595" s="189"/>
      <c r="W595" s="190" t="s">
        <v>1999</v>
      </c>
    </row>
    <row r="596" spans="1:23" ht="18" hidden="1" thickTop="1" thickBot="1" x14ac:dyDescent="0.25">
      <c r="A596" s="182">
        <v>41973</v>
      </c>
      <c r="B596" s="364" t="s">
        <v>169</v>
      </c>
      <c r="C596" s="183" t="s">
        <v>47</v>
      </c>
      <c r="D596" s="61" t="s">
        <v>132</v>
      </c>
      <c r="E596" s="61" t="s">
        <v>36</v>
      </c>
      <c r="F596" s="183" t="s">
        <v>128</v>
      </c>
      <c r="G596" s="61" t="s">
        <v>2087</v>
      </c>
      <c r="H596" s="184" t="s">
        <v>2088</v>
      </c>
      <c r="I596" s="183"/>
      <c r="J596" s="185">
        <v>40444</v>
      </c>
      <c r="K596" s="185">
        <v>40448</v>
      </c>
      <c r="L596" s="186" t="s">
        <v>2085</v>
      </c>
      <c r="M596" s="186" t="s">
        <v>2086</v>
      </c>
      <c r="N596" s="187">
        <v>5700</v>
      </c>
      <c r="O596" s="187">
        <v>7021</v>
      </c>
      <c r="P596" s="185">
        <v>40544</v>
      </c>
      <c r="Q596" s="185">
        <v>41107</v>
      </c>
      <c r="R596" s="185">
        <v>41440</v>
      </c>
      <c r="S596" s="185">
        <v>41582</v>
      </c>
      <c r="T596" s="188">
        <v>0.99</v>
      </c>
      <c r="U596" s="187">
        <v>0</v>
      </c>
      <c r="V596" s="189"/>
      <c r="W596" s="190" t="s">
        <v>1999</v>
      </c>
    </row>
    <row r="597" spans="1:23" ht="18" hidden="1" thickTop="1" thickBot="1" x14ac:dyDescent="0.25">
      <c r="A597" s="182">
        <v>41973</v>
      </c>
      <c r="B597" s="364">
        <v>2010</v>
      </c>
      <c r="C597" s="183" t="s">
        <v>47</v>
      </c>
      <c r="D597" s="61" t="s">
        <v>132</v>
      </c>
      <c r="E597" s="61" t="s">
        <v>22</v>
      </c>
      <c r="F597" s="183" t="s">
        <v>128</v>
      </c>
      <c r="G597" s="61" t="s">
        <v>2089</v>
      </c>
      <c r="H597" s="184" t="s">
        <v>2090</v>
      </c>
      <c r="I597" s="183"/>
      <c r="J597" s="185">
        <v>40205</v>
      </c>
      <c r="K597" s="185">
        <v>40235</v>
      </c>
      <c r="L597" s="186" t="s">
        <v>2091</v>
      </c>
      <c r="M597" s="186" t="s">
        <v>2092</v>
      </c>
      <c r="N597" s="187">
        <v>31946</v>
      </c>
      <c r="O597" s="187">
        <v>30249</v>
      </c>
      <c r="P597" s="185">
        <v>40360</v>
      </c>
      <c r="Q597" s="185">
        <v>40730</v>
      </c>
      <c r="R597" s="185">
        <v>41162</v>
      </c>
      <c r="S597" s="185">
        <v>41122</v>
      </c>
      <c r="T597" s="188">
        <v>1</v>
      </c>
      <c r="U597" s="187">
        <v>0</v>
      </c>
      <c r="V597" s="189"/>
      <c r="W597" s="190" t="s">
        <v>2093</v>
      </c>
    </row>
    <row r="598" spans="1:23" ht="18" hidden="1" thickTop="1" thickBot="1" x14ac:dyDescent="0.25">
      <c r="A598" s="182">
        <v>41973</v>
      </c>
      <c r="B598" s="364" t="s">
        <v>169</v>
      </c>
      <c r="C598" s="183" t="s">
        <v>47</v>
      </c>
      <c r="D598" s="61" t="s">
        <v>132</v>
      </c>
      <c r="E598" s="61" t="s">
        <v>2094</v>
      </c>
      <c r="F598" s="183" t="s">
        <v>2095</v>
      </c>
      <c r="G598" s="61" t="s">
        <v>2096</v>
      </c>
      <c r="H598" s="184" t="s">
        <v>1919</v>
      </c>
      <c r="I598" s="183"/>
      <c r="J598" s="185">
        <v>40280</v>
      </c>
      <c r="K598" s="185">
        <v>40291</v>
      </c>
      <c r="L598" s="186" t="s">
        <v>2097</v>
      </c>
      <c r="M598" s="186" t="s">
        <v>2098</v>
      </c>
      <c r="N598" s="187">
        <v>19978</v>
      </c>
      <c r="O598" s="187">
        <v>19493</v>
      </c>
      <c r="P598" s="185">
        <v>40360</v>
      </c>
      <c r="Q598" s="185">
        <v>41320</v>
      </c>
      <c r="R598" s="185">
        <v>40959</v>
      </c>
      <c r="S598" s="185">
        <v>41387</v>
      </c>
      <c r="T598" s="188">
        <v>0.99</v>
      </c>
      <c r="U598" s="187">
        <v>0</v>
      </c>
      <c r="V598" s="189"/>
      <c r="W598" s="190" t="s">
        <v>1999</v>
      </c>
    </row>
    <row r="599" spans="1:23" ht="18" hidden="1" thickTop="1" thickBot="1" x14ac:dyDescent="0.25">
      <c r="A599" s="182">
        <v>41973</v>
      </c>
      <c r="B599" s="364">
        <v>2010</v>
      </c>
      <c r="C599" s="183" t="s">
        <v>47</v>
      </c>
      <c r="D599" s="61" t="s">
        <v>132</v>
      </c>
      <c r="E599" s="61" t="s">
        <v>37</v>
      </c>
      <c r="F599" s="183" t="s">
        <v>128</v>
      </c>
      <c r="G599" s="61" t="s">
        <v>2099</v>
      </c>
      <c r="H599" s="184" t="s">
        <v>2100</v>
      </c>
      <c r="I599" s="183"/>
      <c r="J599" s="185">
        <v>40445</v>
      </c>
      <c r="K599" s="185">
        <v>40447</v>
      </c>
      <c r="L599" s="186" t="s">
        <v>2101</v>
      </c>
      <c r="M599" s="186" t="s">
        <v>2102</v>
      </c>
      <c r="N599" s="187">
        <v>1073</v>
      </c>
      <c r="O599" s="187">
        <v>1135</v>
      </c>
      <c r="P599" s="185">
        <v>40452</v>
      </c>
      <c r="Q599" s="185">
        <v>40837</v>
      </c>
      <c r="R599" s="185">
        <v>40804</v>
      </c>
      <c r="S599" s="185">
        <v>40804</v>
      </c>
      <c r="T599" s="188">
        <v>1</v>
      </c>
      <c r="U599" s="187">
        <v>0</v>
      </c>
      <c r="V599" s="189"/>
      <c r="W599" s="190" t="s">
        <v>2027</v>
      </c>
    </row>
    <row r="600" spans="1:23" ht="18" hidden="1" thickTop="1" thickBot="1" x14ac:dyDescent="0.25">
      <c r="A600" s="182">
        <v>41973</v>
      </c>
      <c r="B600" s="364">
        <v>2011</v>
      </c>
      <c r="C600" s="183" t="s">
        <v>47</v>
      </c>
      <c r="D600" s="61" t="s">
        <v>132</v>
      </c>
      <c r="E600" s="61" t="s">
        <v>13</v>
      </c>
      <c r="F600" s="183" t="s">
        <v>128</v>
      </c>
      <c r="G600" s="61" t="s">
        <v>2103</v>
      </c>
      <c r="H600" s="184" t="s">
        <v>1933</v>
      </c>
      <c r="I600" s="183"/>
      <c r="J600" s="185">
        <v>40756</v>
      </c>
      <c r="K600" s="185">
        <v>40787</v>
      </c>
      <c r="L600" s="186" t="s">
        <v>2104</v>
      </c>
      <c r="M600" s="186" t="s">
        <v>2105</v>
      </c>
      <c r="N600" s="187">
        <v>16446</v>
      </c>
      <c r="O600" s="187">
        <v>16320</v>
      </c>
      <c r="P600" s="185">
        <v>40805</v>
      </c>
      <c r="Q600" s="185">
        <v>41352</v>
      </c>
      <c r="R600" s="185">
        <v>41257</v>
      </c>
      <c r="S600" s="185">
        <v>41352</v>
      </c>
      <c r="T600" s="188">
        <v>1</v>
      </c>
      <c r="U600" s="187">
        <v>0</v>
      </c>
      <c r="V600" s="189"/>
      <c r="W600" s="190" t="s">
        <v>2106</v>
      </c>
    </row>
    <row r="601" spans="1:23" ht="18" hidden="1" thickTop="1" thickBot="1" x14ac:dyDescent="0.25">
      <c r="A601" s="182">
        <v>41973</v>
      </c>
      <c r="B601" s="364">
        <v>2011</v>
      </c>
      <c r="C601" s="183" t="s">
        <v>47</v>
      </c>
      <c r="D601" s="61" t="s">
        <v>132</v>
      </c>
      <c r="E601" s="61" t="s">
        <v>60</v>
      </c>
      <c r="F601" s="183" t="s">
        <v>128</v>
      </c>
      <c r="G601" s="61" t="s">
        <v>2107</v>
      </c>
      <c r="H601" s="184" t="s">
        <v>2108</v>
      </c>
      <c r="I601" s="183"/>
      <c r="J601" s="185">
        <v>40718</v>
      </c>
      <c r="K601" s="185">
        <v>40725</v>
      </c>
      <c r="L601" s="186" t="s">
        <v>2109</v>
      </c>
      <c r="M601" s="186" t="s">
        <v>2110</v>
      </c>
      <c r="N601" s="187">
        <v>29887</v>
      </c>
      <c r="O601" s="187">
        <v>28574</v>
      </c>
      <c r="P601" s="185">
        <v>40848</v>
      </c>
      <c r="Q601" s="185">
        <v>41501</v>
      </c>
      <c r="R601" s="185">
        <v>41456</v>
      </c>
      <c r="S601" s="185">
        <v>41548</v>
      </c>
      <c r="T601" s="188">
        <v>0.95</v>
      </c>
      <c r="U601" s="187">
        <v>0</v>
      </c>
      <c r="V601" s="189"/>
      <c r="W601" s="190" t="s">
        <v>2111</v>
      </c>
    </row>
    <row r="602" spans="1:23" ht="18" hidden="1" thickTop="1" thickBot="1" x14ac:dyDescent="0.25">
      <c r="A602" s="182">
        <v>41973</v>
      </c>
      <c r="B602" s="364">
        <v>2011</v>
      </c>
      <c r="C602" s="183" t="s">
        <v>47</v>
      </c>
      <c r="D602" s="61" t="s">
        <v>132</v>
      </c>
      <c r="E602" s="61" t="s">
        <v>60</v>
      </c>
      <c r="F602" s="183" t="s">
        <v>128</v>
      </c>
      <c r="G602" s="61" t="s">
        <v>2112</v>
      </c>
      <c r="H602" s="184" t="s">
        <v>2113</v>
      </c>
      <c r="I602" s="183"/>
      <c r="J602" s="185">
        <v>40533</v>
      </c>
      <c r="K602" s="185">
        <v>40686</v>
      </c>
      <c r="L602" s="186" t="s">
        <v>2114</v>
      </c>
      <c r="M602" s="186" t="s">
        <v>2115</v>
      </c>
      <c r="N602" s="187">
        <v>18609</v>
      </c>
      <c r="O602" s="187">
        <v>7413</v>
      </c>
      <c r="P602" s="185">
        <v>40805</v>
      </c>
      <c r="Q602" s="185">
        <v>41438</v>
      </c>
      <c r="R602" s="185">
        <v>40991</v>
      </c>
      <c r="S602" s="185">
        <v>41562</v>
      </c>
      <c r="T602" s="188">
        <v>0.99</v>
      </c>
      <c r="U602" s="187">
        <v>6500</v>
      </c>
      <c r="V602" s="189" t="s">
        <v>2116</v>
      </c>
      <c r="W602" s="190" t="s">
        <v>2117</v>
      </c>
    </row>
    <row r="603" spans="1:23" ht="18" hidden="1" thickTop="1" thickBot="1" x14ac:dyDescent="0.25">
      <c r="A603" s="182">
        <v>41973</v>
      </c>
      <c r="B603" s="364">
        <v>2011</v>
      </c>
      <c r="C603" s="183" t="s">
        <v>47</v>
      </c>
      <c r="D603" s="61" t="s">
        <v>132</v>
      </c>
      <c r="E603" s="61" t="s">
        <v>60</v>
      </c>
      <c r="F603" s="183" t="s">
        <v>128</v>
      </c>
      <c r="G603" s="61" t="s">
        <v>2118</v>
      </c>
      <c r="H603" s="184" t="s">
        <v>2119</v>
      </c>
      <c r="I603" s="183"/>
      <c r="J603" s="185">
        <v>40689</v>
      </c>
      <c r="K603" s="185">
        <v>40708</v>
      </c>
      <c r="L603" s="186" t="s">
        <v>2120</v>
      </c>
      <c r="M603" s="186" t="s">
        <v>2121</v>
      </c>
      <c r="N603" s="187">
        <v>2488</v>
      </c>
      <c r="O603" s="187">
        <v>2267</v>
      </c>
      <c r="P603" s="185">
        <v>40725</v>
      </c>
      <c r="Q603" s="185">
        <v>41170</v>
      </c>
      <c r="R603" s="185">
        <v>41067</v>
      </c>
      <c r="S603" s="185">
        <v>41562</v>
      </c>
      <c r="T603" s="188">
        <v>0.99</v>
      </c>
      <c r="U603" s="187">
        <v>0</v>
      </c>
      <c r="V603" s="189"/>
      <c r="W603" s="190" t="s">
        <v>2111</v>
      </c>
    </row>
    <row r="604" spans="1:23" ht="18" hidden="1" thickTop="1" thickBot="1" x14ac:dyDescent="0.25">
      <c r="A604" s="182">
        <v>41973</v>
      </c>
      <c r="B604" s="364">
        <v>2011</v>
      </c>
      <c r="C604" s="183" t="s">
        <v>47</v>
      </c>
      <c r="D604" s="61" t="s">
        <v>132</v>
      </c>
      <c r="E604" s="61" t="s">
        <v>14</v>
      </c>
      <c r="F604" s="183" t="s">
        <v>128</v>
      </c>
      <c r="G604" s="61" t="s">
        <v>2122</v>
      </c>
      <c r="H604" s="184" t="s">
        <v>2113</v>
      </c>
      <c r="I604" s="183"/>
      <c r="J604" s="185">
        <v>40675</v>
      </c>
      <c r="K604" s="185">
        <v>40806</v>
      </c>
      <c r="L604" s="186" t="s">
        <v>2123</v>
      </c>
      <c r="M604" s="186" t="s">
        <v>2124</v>
      </c>
      <c r="N604" s="187">
        <v>12025</v>
      </c>
      <c r="O604" s="187">
        <v>11525</v>
      </c>
      <c r="P604" s="185">
        <v>40882</v>
      </c>
      <c r="Q604" s="185">
        <v>41440</v>
      </c>
      <c r="R604" s="185">
        <v>41089</v>
      </c>
      <c r="S604" s="185">
        <v>41544</v>
      </c>
      <c r="T604" s="188">
        <v>0.99</v>
      </c>
      <c r="U604" s="187">
        <v>6700</v>
      </c>
      <c r="V604" s="189" t="s">
        <v>2125</v>
      </c>
      <c r="W604" s="190" t="s">
        <v>2126</v>
      </c>
    </row>
    <row r="605" spans="1:23" ht="18" hidden="1" thickTop="1" thickBot="1" x14ac:dyDescent="0.25">
      <c r="A605" s="182">
        <v>41973</v>
      </c>
      <c r="B605" s="364">
        <v>2011</v>
      </c>
      <c r="C605" s="183" t="s">
        <v>47</v>
      </c>
      <c r="D605" s="61" t="s">
        <v>132</v>
      </c>
      <c r="E605" s="61" t="s">
        <v>15</v>
      </c>
      <c r="F605" s="183" t="s">
        <v>128</v>
      </c>
      <c r="G605" s="61" t="s">
        <v>2127</v>
      </c>
      <c r="H605" s="184" t="s">
        <v>2128</v>
      </c>
      <c r="I605" s="183"/>
      <c r="J605" s="185">
        <v>40682</v>
      </c>
      <c r="K605" s="185">
        <v>40737</v>
      </c>
      <c r="L605" s="186" t="s">
        <v>2129</v>
      </c>
      <c r="M605" s="186"/>
      <c r="N605" s="187">
        <v>38862</v>
      </c>
      <c r="O605" s="187">
        <v>37413</v>
      </c>
      <c r="P605" s="185">
        <v>40848</v>
      </c>
      <c r="Q605" s="185">
        <v>41365</v>
      </c>
      <c r="R605" s="185">
        <v>41364</v>
      </c>
      <c r="S605" s="185">
        <v>41578</v>
      </c>
      <c r="T605" s="188">
        <v>0.95</v>
      </c>
      <c r="U605" s="187">
        <v>0</v>
      </c>
      <c r="V605" s="189"/>
      <c r="W605" s="190" t="s">
        <v>2111</v>
      </c>
    </row>
    <row r="606" spans="1:23" ht="34" hidden="1" thickTop="1" thickBot="1" x14ac:dyDescent="0.25">
      <c r="A606" s="182">
        <v>41973</v>
      </c>
      <c r="B606" s="364">
        <v>2011</v>
      </c>
      <c r="C606" s="183" t="s">
        <v>47</v>
      </c>
      <c r="D606" s="61" t="s">
        <v>132</v>
      </c>
      <c r="E606" s="61" t="s">
        <v>15</v>
      </c>
      <c r="F606" s="183" t="s">
        <v>128</v>
      </c>
      <c r="G606" s="61" t="s">
        <v>2053</v>
      </c>
      <c r="H606" s="184" t="s">
        <v>161</v>
      </c>
      <c r="I606" s="183"/>
      <c r="J606" s="185">
        <v>40745</v>
      </c>
      <c r="K606" s="185">
        <v>40801</v>
      </c>
      <c r="L606" s="186" t="s">
        <v>2130</v>
      </c>
      <c r="M606" s="186"/>
      <c r="N606" s="187">
        <v>39916</v>
      </c>
      <c r="O606" s="187">
        <v>50926</v>
      </c>
      <c r="P606" s="185">
        <v>40817</v>
      </c>
      <c r="Q606" s="185">
        <v>41548</v>
      </c>
      <c r="R606" s="185">
        <v>41930</v>
      </c>
      <c r="S606" s="185">
        <v>41915</v>
      </c>
      <c r="T606" s="188">
        <v>0.95</v>
      </c>
      <c r="U606" s="187">
        <v>0</v>
      </c>
      <c r="V606" s="189"/>
      <c r="W606" s="190" t="s">
        <v>2131</v>
      </c>
    </row>
    <row r="607" spans="1:23" ht="18" hidden="1" thickTop="1" thickBot="1" x14ac:dyDescent="0.25">
      <c r="A607" s="182">
        <v>41973</v>
      </c>
      <c r="B607" s="364">
        <v>2011</v>
      </c>
      <c r="C607" s="183" t="s">
        <v>47</v>
      </c>
      <c r="D607" s="61" t="s">
        <v>132</v>
      </c>
      <c r="E607" s="61" t="s">
        <v>15</v>
      </c>
      <c r="F607" s="183" t="s">
        <v>128</v>
      </c>
      <c r="G607" s="61" t="s">
        <v>2132</v>
      </c>
      <c r="H607" s="184" t="s">
        <v>1933</v>
      </c>
      <c r="I607" s="183"/>
      <c r="J607" s="185">
        <v>40767</v>
      </c>
      <c r="K607" s="185">
        <v>40802</v>
      </c>
      <c r="L607" s="186" t="s">
        <v>2133</v>
      </c>
      <c r="M607" s="186"/>
      <c r="N607" s="187">
        <v>19934</v>
      </c>
      <c r="O607" s="187">
        <v>18999</v>
      </c>
      <c r="P607" s="185">
        <v>40878</v>
      </c>
      <c r="Q607" s="185">
        <v>41548</v>
      </c>
      <c r="R607" s="185">
        <v>41547</v>
      </c>
      <c r="S607" s="185">
        <v>41892</v>
      </c>
      <c r="T607" s="188">
        <v>0.98</v>
      </c>
      <c r="U607" s="187">
        <v>0</v>
      </c>
      <c r="V607" s="189"/>
      <c r="W607" s="190" t="s">
        <v>2111</v>
      </c>
    </row>
    <row r="608" spans="1:23" ht="18" hidden="1" thickTop="1" thickBot="1" x14ac:dyDescent="0.25">
      <c r="A608" s="182">
        <v>41973</v>
      </c>
      <c r="B608" s="364">
        <v>2011</v>
      </c>
      <c r="C608" s="183" t="s">
        <v>47</v>
      </c>
      <c r="D608" s="61" t="s">
        <v>132</v>
      </c>
      <c r="E608" s="61" t="s">
        <v>15</v>
      </c>
      <c r="F608" s="183" t="s">
        <v>128</v>
      </c>
      <c r="G608" s="61" t="s">
        <v>2134</v>
      </c>
      <c r="H608" s="184" t="s">
        <v>1933</v>
      </c>
      <c r="I608" s="183"/>
      <c r="J608" s="185">
        <v>40760</v>
      </c>
      <c r="K608" s="185">
        <v>40771</v>
      </c>
      <c r="L608" s="186" t="s">
        <v>2135</v>
      </c>
      <c r="M608" s="186"/>
      <c r="N608" s="187">
        <v>7485</v>
      </c>
      <c r="O608" s="187">
        <v>7469</v>
      </c>
      <c r="P608" s="185">
        <v>40878</v>
      </c>
      <c r="Q608" s="185">
        <v>41214</v>
      </c>
      <c r="R608" s="185">
        <v>41201</v>
      </c>
      <c r="S608" s="185">
        <v>41201</v>
      </c>
      <c r="T608" s="188">
        <v>1</v>
      </c>
      <c r="U608" s="187">
        <v>0</v>
      </c>
      <c r="V608" s="189"/>
      <c r="W608" s="190" t="s">
        <v>2136</v>
      </c>
    </row>
    <row r="609" spans="1:23" ht="18" hidden="1" thickTop="1" thickBot="1" x14ac:dyDescent="0.25">
      <c r="A609" s="182">
        <v>41973</v>
      </c>
      <c r="B609" s="364">
        <v>2011</v>
      </c>
      <c r="C609" s="183" t="s">
        <v>47</v>
      </c>
      <c r="D609" s="61" t="s">
        <v>132</v>
      </c>
      <c r="E609" s="61" t="s">
        <v>25</v>
      </c>
      <c r="F609" s="183" t="s">
        <v>128</v>
      </c>
      <c r="G609" s="61" t="s">
        <v>2137</v>
      </c>
      <c r="H609" s="184" t="s">
        <v>2138</v>
      </c>
      <c r="I609" s="183"/>
      <c r="J609" s="185">
        <v>40690</v>
      </c>
      <c r="K609" s="185">
        <v>40808</v>
      </c>
      <c r="L609" s="186" t="s">
        <v>2139</v>
      </c>
      <c r="M609" s="186" t="s">
        <v>2140</v>
      </c>
      <c r="N609" s="187">
        <v>40616</v>
      </c>
      <c r="O609" s="187">
        <v>32004</v>
      </c>
      <c r="P609" s="185">
        <v>40817</v>
      </c>
      <c r="Q609" s="185">
        <v>41583</v>
      </c>
      <c r="R609" s="185">
        <v>41566</v>
      </c>
      <c r="S609" s="185">
        <v>41566</v>
      </c>
      <c r="T609" s="188">
        <v>0.99</v>
      </c>
      <c r="U609" s="187">
        <v>0</v>
      </c>
      <c r="V609" s="189"/>
      <c r="W609" s="190" t="s">
        <v>2111</v>
      </c>
    </row>
    <row r="610" spans="1:23" ht="18" hidden="1" thickTop="1" thickBot="1" x14ac:dyDescent="0.25">
      <c r="A610" s="182">
        <v>41973</v>
      </c>
      <c r="B610" s="364">
        <v>2011</v>
      </c>
      <c r="C610" s="183" t="s">
        <v>47</v>
      </c>
      <c r="D610" s="61" t="s">
        <v>132</v>
      </c>
      <c r="E610" s="61" t="s">
        <v>46</v>
      </c>
      <c r="F610" s="183" t="s">
        <v>128</v>
      </c>
      <c r="G610" s="61" t="s">
        <v>2141</v>
      </c>
      <c r="H610" s="184" t="s">
        <v>2021</v>
      </c>
      <c r="I610" s="183"/>
      <c r="J610" s="185">
        <v>40758</v>
      </c>
      <c r="K610" s="185">
        <v>40773</v>
      </c>
      <c r="L610" s="186" t="s">
        <v>569</v>
      </c>
      <c r="M610" s="186" t="s">
        <v>2142</v>
      </c>
      <c r="N610" s="187">
        <v>26879</v>
      </c>
      <c r="O610" s="187">
        <v>25717</v>
      </c>
      <c r="P610" s="185">
        <v>40878</v>
      </c>
      <c r="Q610" s="185">
        <v>41730</v>
      </c>
      <c r="R610" s="185">
        <v>41465</v>
      </c>
      <c r="S610" s="185">
        <v>41767</v>
      </c>
      <c r="T610" s="188">
        <v>0.99</v>
      </c>
      <c r="U610" s="187">
        <v>0</v>
      </c>
      <c r="V610" s="189"/>
      <c r="W610" s="190" t="s">
        <v>2111</v>
      </c>
    </row>
    <row r="611" spans="1:23" ht="18" hidden="1" thickTop="1" thickBot="1" x14ac:dyDescent="0.25">
      <c r="A611" s="182">
        <v>41973</v>
      </c>
      <c r="B611" s="364">
        <v>2011</v>
      </c>
      <c r="C611" s="183" t="s">
        <v>47</v>
      </c>
      <c r="D611" s="61" t="s">
        <v>132</v>
      </c>
      <c r="E611" s="61" t="s">
        <v>17</v>
      </c>
      <c r="F611" s="183" t="s">
        <v>128</v>
      </c>
      <c r="G611" s="61" t="s">
        <v>2143</v>
      </c>
      <c r="H611" s="184" t="s">
        <v>1953</v>
      </c>
      <c r="I611" s="183"/>
      <c r="J611" s="185">
        <v>40680</v>
      </c>
      <c r="K611" s="185">
        <v>41016</v>
      </c>
      <c r="L611" s="186" t="s">
        <v>2144</v>
      </c>
      <c r="M611" s="186" t="s">
        <v>2145</v>
      </c>
      <c r="N611" s="187">
        <v>10363</v>
      </c>
      <c r="O611" s="187">
        <v>10349</v>
      </c>
      <c r="P611" s="185">
        <v>41064</v>
      </c>
      <c r="Q611" s="185">
        <v>41547</v>
      </c>
      <c r="R611" s="185">
        <v>41547</v>
      </c>
      <c r="S611" s="185">
        <v>41759</v>
      </c>
      <c r="T611" s="188">
        <v>0.1</v>
      </c>
      <c r="U611" s="187">
        <v>0</v>
      </c>
      <c r="V611" s="189"/>
      <c r="W611" s="190" t="s">
        <v>2111</v>
      </c>
    </row>
    <row r="612" spans="1:23" ht="18" hidden="1" thickTop="1" thickBot="1" x14ac:dyDescent="0.25">
      <c r="A612" s="182">
        <v>41973</v>
      </c>
      <c r="B612" s="364">
        <v>2011</v>
      </c>
      <c r="C612" s="183" t="s">
        <v>47</v>
      </c>
      <c r="D612" s="61" t="s">
        <v>132</v>
      </c>
      <c r="E612" s="61" t="s">
        <v>17</v>
      </c>
      <c r="F612" s="183" t="s">
        <v>128</v>
      </c>
      <c r="G612" s="61" t="s">
        <v>2146</v>
      </c>
      <c r="H612" s="184" t="s">
        <v>1933</v>
      </c>
      <c r="I612" s="183"/>
      <c r="J612" s="185">
        <v>40743</v>
      </c>
      <c r="K612" s="185">
        <v>40751</v>
      </c>
      <c r="L612" s="186" t="s">
        <v>2147</v>
      </c>
      <c r="M612" s="186" t="s">
        <v>2148</v>
      </c>
      <c r="N612" s="187">
        <v>16941</v>
      </c>
      <c r="O612" s="187">
        <v>16726</v>
      </c>
      <c r="P612" s="185">
        <v>40878</v>
      </c>
      <c r="Q612" s="185">
        <v>41409</v>
      </c>
      <c r="R612" s="185">
        <v>41229</v>
      </c>
      <c r="S612" s="185">
        <v>41229</v>
      </c>
      <c r="T612" s="188">
        <v>0.85</v>
      </c>
      <c r="U612" s="187">
        <v>0</v>
      </c>
      <c r="V612" s="189"/>
      <c r="W612" s="190" t="s">
        <v>2111</v>
      </c>
    </row>
    <row r="613" spans="1:23" ht="18" hidden="1" thickTop="1" thickBot="1" x14ac:dyDescent="0.25">
      <c r="A613" s="182">
        <v>41973</v>
      </c>
      <c r="B613" s="364">
        <v>2011</v>
      </c>
      <c r="C613" s="183" t="s">
        <v>47</v>
      </c>
      <c r="D613" s="61" t="s">
        <v>132</v>
      </c>
      <c r="E613" s="61" t="s">
        <v>174</v>
      </c>
      <c r="F613" s="183" t="s">
        <v>174</v>
      </c>
      <c r="G613" s="61" t="s">
        <v>2149</v>
      </c>
      <c r="H613" s="184" t="s">
        <v>2150</v>
      </c>
      <c r="I613" s="183"/>
      <c r="J613" s="185">
        <v>40694</v>
      </c>
      <c r="K613" s="185">
        <v>40787</v>
      </c>
      <c r="L613" s="186" t="s">
        <v>2151</v>
      </c>
      <c r="M613" s="186" t="s">
        <v>2152</v>
      </c>
      <c r="N613" s="187">
        <v>18961</v>
      </c>
      <c r="O613" s="187">
        <v>19300</v>
      </c>
      <c r="P613" s="185">
        <v>40798</v>
      </c>
      <c r="Q613" s="185">
        <v>41383</v>
      </c>
      <c r="R613" s="185">
        <v>41019</v>
      </c>
      <c r="S613" s="185">
        <v>41019</v>
      </c>
      <c r="T613" s="188">
        <v>1</v>
      </c>
      <c r="U613" s="187">
        <v>0</v>
      </c>
      <c r="V613" s="189"/>
      <c r="W613" s="190" t="s">
        <v>2136</v>
      </c>
    </row>
    <row r="614" spans="1:23" ht="18" hidden="1" thickTop="1" thickBot="1" x14ac:dyDescent="0.25">
      <c r="A614" s="182">
        <v>41973</v>
      </c>
      <c r="B614" s="364">
        <v>2011</v>
      </c>
      <c r="C614" s="183" t="s">
        <v>47</v>
      </c>
      <c r="D614" s="61" t="s">
        <v>132</v>
      </c>
      <c r="E614" s="61" t="s">
        <v>18</v>
      </c>
      <c r="F614" s="183" t="s">
        <v>128</v>
      </c>
      <c r="G614" s="61" t="s">
        <v>2153</v>
      </c>
      <c r="H614" s="184" t="s">
        <v>2154</v>
      </c>
      <c r="I614" s="183"/>
      <c r="J614" s="185">
        <v>40766</v>
      </c>
      <c r="K614" s="185">
        <v>40906</v>
      </c>
      <c r="L614" s="186" t="s">
        <v>2155</v>
      </c>
      <c r="M614" s="186" t="s">
        <v>2156</v>
      </c>
      <c r="N614" s="187">
        <v>37843</v>
      </c>
      <c r="O614" s="187">
        <v>37193</v>
      </c>
      <c r="P614" s="185">
        <v>40940</v>
      </c>
      <c r="Q614" s="185">
        <v>41718</v>
      </c>
      <c r="R614" s="185">
        <v>41504</v>
      </c>
      <c r="S614" s="185">
        <v>41718</v>
      </c>
      <c r="T614" s="188">
        <v>1</v>
      </c>
      <c r="U614" s="187">
        <v>0</v>
      </c>
      <c r="V614" s="189"/>
      <c r="W614" s="190" t="s">
        <v>2157</v>
      </c>
    </row>
    <row r="615" spans="1:23" ht="18" hidden="1" thickTop="1" thickBot="1" x14ac:dyDescent="0.25">
      <c r="A615" s="182">
        <v>41973</v>
      </c>
      <c r="B615" s="364" t="s">
        <v>142</v>
      </c>
      <c r="C615" s="183" t="s">
        <v>47</v>
      </c>
      <c r="D615" s="61" t="s">
        <v>132</v>
      </c>
      <c r="E615" s="61" t="s">
        <v>42</v>
      </c>
      <c r="F615" s="183" t="s">
        <v>128</v>
      </c>
      <c r="G615" s="61" t="s">
        <v>2158</v>
      </c>
      <c r="H615" s="184" t="s">
        <v>2159</v>
      </c>
      <c r="I615" s="183"/>
      <c r="J615" s="185">
        <v>40666</v>
      </c>
      <c r="K615" s="185">
        <v>40764</v>
      </c>
      <c r="L615" s="186" t="s">
        <v>2160</v>
      </c>
      <c r="M615" s="186" t="s">
        <v>2161</v>
      </c>
      <c r="N615" s="187">
        <v>17333</v>
      </c>
      <c r="O615" s="187">
        <v>13811</v>
      </c>
      <c r="P615" s="185">
        <v>40782</v>
      </c>
      <c r="Q615" s="185">
        <v>41550</v>
      </c>
      <c r="R615" s="185">
        <v>41333</v>
      </c>
      <c r="S615" s="185">
        <v>41744</v>
      </c>
      <c r="T615" s="188">
        <v>1</v>
      </c>
      <c r="U615" s="187">
        <v>0</v>
      </c>
      <c r="V615" s="189"/>
      <c r="W615" s="190" t="s">
        <v>2162</v>
      </c>
    </row>
    <row r="616" spans="1:23" ht="18" hidden="1" thickTop="1" thickBot="1" x14ac:dyDescent="0.25">
      <c r="A616" s="182">
        <v>41973</v>
      </c>
      <c r="B616" s="364" t="s">
        <v>142</v>
      </c>
      <c r="C616" s="183" t="s">
        <v>47</v>
      </c>
      <c r="D616" s="61" t="s">
        <v>132</v>
      </c>
      <c r="E616" s="61" t="s">
        <v>42</v>
      </c>
      <c r="F616" s="183" t="s">
        <v>128</v>
      </c>
      <c r="G616" s="61" t="s">
        <v>2163</v>
      </c>
      <c r="H616" s="184" t="s">
        <v>2164</v>
      </c>
      <c r="I616" s="183"/>
      <c r="J616" s="185">
        <v>40686</v>
      </c>
      <c r="K616" s="185">
        <v>40757</v>
      </c>
      <c r="L616" s="186" t="s">
        <v>2165</v>
      </c>
      <c r="M616" s="186" t="s">
        <v>2166</v>
      </c>
      <c r="N616" s="187">
        <v>6258</v>
      </c>
      <c r="O616" s="187">
        <v>5477</v>
      </c>
      <c r="P616" s="185">
        <v>40799</v>
      </c>
      <c r="Q616" s="185">
        <v>41592</v>
      </c>
      <c r="R616" s="185">
        <v>41569</v>
      </c>
      <c r="S616" s="185">
        <v>41592</v>
      </c>
      <c r="T616" s="188">
        <v>1</v>
      </c>
      <c r="U616" s="187">
        <v>0</v>
      </c>
      <c r="V616" s="189"/>
      <c r="W616" s="190" t="s">
        <v>2157</v>
      </c>
    </row>
    <row r="617" spans="1:23" ht="18" hidden="1" thickTop="1" thickBot="1" x14ac:dyDescent="0.25">
      <c r="A617" s="182">
        <v>41973</v>
      </c>
      <c r="B617" s="364" t="s">
        <v>142</v>
      </c>
      <c r="C617" s="183" t="s">
        <v>47</v>
      </c>
      <c r="D617" s="61" t="s">
        <v>132</v>
      </c>
      <c r="E617" s="61" t="s">
        <v>27</v>
      </c>
      <c r="F617" s="183" t="s">
        <v>128</v>
      </c>
      <c r="G617" s="61" t="s">
        <v>2167</v>
      </c>
      <c r="H617" s="184" t="s">
        <v>2168</v>
      </c>
      <c r="I617" s="183"/>
      <c r="J617" s="185">
        <v>40801</v>
      </c>
      <c r="K617" s="185">
        <v>40806</v>
      </c>
      <c r="L617" s="186" t="s">
        <v>2169</v>
      </c>
      <c r="M617" s="186" t="s">
        <v>2170</v>
      </c>
      <c r="N617" s="187">
        <v>14954</v>
      </c>
      <c r="O617" s="187">
        <v>14464</v>
      </c>
      <c r="P617" s="185">
        <v>40840</v>
      </c>
      <c r="Q617" s="185">
        <v>41472</v>
      </c>
      <c r="R617" s="185">
        <v>41187</v>
      </c>
      <c r="S617" s="185">
        <v>41851</v>
      </c>
      <c r="T617" s="188">
        <v>0.99</v>
      </c>
      <c r="U617" s="187">
        <v>0</v>
      </c>
      <c r="V617" s="189"/>
      <c r="W617" s="190" t="s">
        <v>2111</v>
      </c>
    </row>
    <row r="618" spans="1:23" ht="18" hidden="1" thickTop="1" thickBot="1" x14ac:dyDescent="0.25">
      <c r="A618" s="182">
        <v>41973</v>
      </c>
      <c r="B618" s="364" t="s">
        <v>142</v>
      </c>
      <c r="C618" s="183" t="s">
        <v>47</v>
      </c>
      <c r="D618" s="61" t="s">
        <v>132</v>
      </c>
      <c r="E618" s="61" t="s">
        <v>53</v>
      </c>
      <c r="F618" s="183" t="s">
        <v>128</v>
      </c>
      <c r="G618" s="61" t="s">
        <v>2171</v>
      </c>
      <c r="H618" s="184" t="s">
        <v>1933</v>
      </c>
      <c r="I618" s="183"/>
      <c r="J618" s="185">
        <v>40739</v>
      </c>
      <c r="K618" s="185">
        <v>40766</v>
      </c>
      <c r="L618" s="186" t="s">
        <v>2172</v>
      </c>
      <c r="M618" s="186"/>
      <c r="N618" s="187">
        <v>31031</v>
      </c>
      <c r="O618" s="187">
        <v>23235</v>
      </c>
      <c r="P618" s="185">
        <v>40809</v>
      </c>
      <c r="Q618" s="185">
        <v>41456</v>
      </c>
      <c r="R618" s="185">
        <v>41250</v>
      </c>
      <c r="S618" s="185">
        <v>41470</v>
      </c>
      <c r="T618" s="188">
        <v>0.99</v>
      </c>
      <c r="U618" s="187">
        <v>12461</v>
      </c>
      <c r="V618" s="189" t="s">
        <v>2173</v>
      </c>
      <c r="W618" s="190" t="s">
        <v>2174</v>
      </c>
    </row>
    <row r="619" spans="1:23" ht="18" hidden="1" thickTop="1" thickBot="1" x14ac:dyDescent="0.25">
      <c r="A619" s="182">
        <v>41973</v>
      </c>
      <c r="B619" s="364" t="s">
        <v>142</v>
      </c>
      <c r="C619" s="183" t="s">
        <v>47</v>
      </c>
      <c r="D619" s="61" t="s">
        <v>132</v>
      </c>
      <c r="E619" s="61" t="s">
        <v>53</v>
      </c>
      <c r="F619" s="183" t="s">
        <v>128</v>
      </c>
      <c r="G619" s="61" t="s">
        <v>2175</v>
      </c>
      <c r="H619" s="184" t="s">
        <v>2176</v>
      </c>
      <c r="I619" s="183"/>
      <c r="J619" s="185">
        <v>40787</v>
      </c>
      <c r="K619" s="185">
        <v>40812</v>
      </c>
      <c r="L619" s="186" t="s">
        <v>2177</v>
      </c>
      <c r="M619" s="186"/>
      <c r="N619" s="187">
        <v>23579</v>
      </c>
      <c r="O619" s="187">
        <v>12402</v>
      </c>
      <c r="P619" s="185">
        <v>40865</v>
      </c>
      <c r="Q619" s="185">
        <v>41744</v>
      </c>
      <c r="R619" s="185">
        <v>41201</v>
      </c>
      <c r="S619" s="185">
        <v>41744</v>
      </c>
      <c r="T619" s="188">
        <v>0.99</v>
      </c>
      <c r="U619" s="187">
        <v>9000</v>
      </c>
      <c r="V619" s="189" t="s">
        <v>2178</v>
      </c>
      <c r="W619" s="190" t="s">
        <v>2179</v>
      </c>
    </row>
    <row r="620" spans="1:23" ht="18" hidden="1" thickTop="1" thickBot="1" x14ac:dyDescent="0.25">
      <c r="A620" s="182">
        <v>41973</v>
      </c>
      <c r="B620" s="364">
        <v>2011</v>
      </c>
      <c r="C620" s="183" t="s">
        <v>47</v>
      </c>
      <c r="D620" s="61" t="s">
        <v>132</v>
      </c>
      <c r="E620" s="61" t="s">
        <v>19</v>
      </c>
      <c r="F620" s="183" t="s">
        <v>128</v>
      </c>
      <c r="G620" s="61" t="s">
        <v>2180</v>
      </c>
      <c r="H620" s="184" t="s">
        <v>1933</v>
      </c>
      <c r="I620" s="183"/>
      <c r="J620" s="185">
        <v>40786</v>
      </c>
      <c r="K620" s="185">
        <v>40802</v>
      </c>
      <c r="L620" s="186" t="s">
        <v>2181</v>
      </c>
      <c r="M620" s="186" t="s">
        <v>2182</v>
      </c>
      <c r="N620" s="187">
        <v>19426</v>
      </c>
      <c r="O620" s="187">
        <v>18776</v>
      </c>
      <c r="P620" s="185">
        <v>40856</v>
      </c>
      <c r="Q620" s="185">
        <v>41423</v>
      </c>
      <c r="R620" s="185">
        <v>41334</v>
      </c>
      <c r="S620" s="185">
        <v>41423</v>
      </c>
      <c r="T620" s="188">
        <v>1</v>
      </c>
      <c r="U620" s="187">
        <v>0</v>
      </c>
      <c r="V620" s="189"/>
      <c r="W620" s="190" t="s">
        <v>2106</v>
      </c>
    </row>
    <row r="621" spans="1:23" ht="34" hidden="1" thickTop="1" thickBot="1" x14ac:dyDescent="0.25">
      <c r="A621" s="182">
        <v>41973</v>
      </c>
      <c r="B621" s="364">
        <v>2011</v>
      </c>
      <c r="C621" s="183" t="s">
        <v>47</v>
      </c>
      <c r="D621" s="61" t="s">
        <v>132</v>
      </c>
      <c r="E621" s="61" t="s">
        <v>29</v>
      </c>
      <c r="F621" s="183" t="s">
        <v>128</v>
      </c>
      <c r="G621" s="61" t="s">
        <v>2183</v>
      </c>
      <c r="H621" s="184" t="s">
        <v>1933</v>
      </c>
      <c r="I621" s="183"/>
      <c r="J621" s="185">
        <v>40717</v>
      </c>
      <c r="K621" s="185">
        <v>40763</v>
      </c>
      <c r="L621" s="186" t="s">
        <v>2184</v>
      </c>
      <c r="M621" s="186" t="s">
        <v>2185</v>
      </c>
      <c r="N621" s="187">
        <v>27676</v>
      </c>
      <c r="O621" s="187">
        <v>22524</v>
      </c>
      <c r="P621" s="185">
        <v>40784</v>
      </c>
      <c r="Q621" s="185">
        <v>41520</v>
      </c>
      <c r="R621" s="185">
        <v>41288</v>
      </c>
      <c r="S621" s="185">
        <v>41515</v>
      </c>
      <c r="T621" s="188">
        <v>1</v>
      </c>
      <c r="U621" s="187">
        <v>0</v>
      </c>
      <c r="V621" s="189"/>
      <c r="W621" s="190" t="s">
        <v>2186</v>
      </c>
    </row>
    <row r="622" spans="1:23" ht="18" hidden="1" thickTop="1" thickBot="1" x14ac:dyDescent="0.25">
      <c r="A622" s="182">
        <v>41973</v>
      </c>
      <c r="B622" s="364">
        <v>2011</v>
      </c>
      <c r="C622" s="183" t="s">
        <v>47</v>
      </c>
      <c r="D622" s="61" t="s">
        <v>132</v>
      </c>
      <c r="E622" s="61" t="s">
        <v>29</v>
      </c>
      <c r="F622" s="183" t="s">
        <v>128</v>
      </c>
      <c r="G622" s="61" t="s">
        <v>2187</v>
      </c>
      <c r="H622" s="184" t="s">
        <v>2164</v>
      </c>
      <c r="I622" s="183"/>
      <c r="J622" s="185">
        <v>40723</v>
      </c>
      <c r="K622" s="185">
        <v>40764</v>
      </c>
      <c r="L622" s="186" t="s">
        <v>2188</v>
      </c>
      <c r="M622" s="186" t="s">
        <v>2189</v>
      </c>
      <c r="N622" s="187">
        <v>5470</v>
      </c>
      <c r="O622" s="187">
        <v>5018</v>
      </c>
      <c r="P622" s="185">
        <v>40798</v>
      </c>
      <c r="Q622" s="185">
        <v>41254</v>
      </c>
      <c r="R622" s="185">
        <v>41120</v>
      </c>
      <c r="S622" s="185">
        <v>41443</v>
      </c>
      <c r="T622" s="188">
        <v>0.99</v>
      </c>
      <c r="U622" s="187">
        <v>0</v>
      </c>
      <c r="V622" s="189"/>
      <c r="W622" s="190" t="s">
        <v>2111</v>
      </c>
    </row>
    <row r="623" spans="1:23" ht="18" hidden="1" thickTop="1" thickBot="1" x14ac:dyDescent="0.25">
      <c r="A623" s="182">
        <v>41973</v>
      </c>
      <c r="B623" s="364">
        <v>2011</v>
      </c>
      <c r="C623" s="183" t="s">
        <v>47</v>
      </c>
      <c r="D623" s="61" t="s">
        <v>132</v>
      </c>
      <c r="E623" s="61" t="s">
        <v>30</v>
      </c>
      <c r="F623" s="183" t="s">
        <v>128</v>
      </c>
      <c r="G623" s="61" t="s">
        <v>2190</v>
      </c>
      <c r="H623" s="184" t="s">
        <v>2164</v>
      </c>
      <c r="I623" s="183"/>
      <c r="J623" s="185">
        <v>40738</v>
      </c>
      <c r="K623" s="185">
        <v>40779</v>
      </c>
      <c r="L623" s="186" t="s">
        <v>2191</v>
      </c>
      <c r="M623" s="186" t="s">
        <v>2192</v>
      </c>
      <c r="N623" s="187">
        <v>5480</v>
      </c>
      <c r="O623" s="187">
        <v>5583</v>
      </c>
      <c r="P623" s="185">
        <v>40809</v>
      </c>
      <c r="Q623" s="185">
        <v>41544</v>
      </c>
      <c r="R623" s="185">
        <v>41440</v>
      </c>
      <c r="S623" s="185">
        <v>41744</v>
      </c>
      <c r="T623" s="188">
        <v>0.99</v>
      </c>
      <c r="U623" s="187">
        <v>0</v>
      </c>
      <c r="V623" s="189"/>
      <c r="W623" s="190" t="s">
        <v>2111</v>
      </c>
    </row>
    <row r="624" spans="1:23" ht="18" hidden="1" thickTop="1" thickBot="1" x14ac:dyDescent="0.25">
      <c r="A624" s="182">
        <v>41973</v>
      </c>
      <c r="B624" s="364">
        <v>2011</v>
      </c>
      <c r="C624" s="183" t="s">
        <v>47</v>
      </c>
      <c r="D624" s="61" t="s">
        <v>132</v>
      </c>
      <c r="E624" s="61" t="s">
        <v>44</v>
      </c>
      <c r="F624" s="183" t="s">
        <v>128</v>
      </c>
      <c r="G624" s="61" t="s">
        <v>2193</v>
      </c>
      <c r="H624" s="184" t="s">
        <v>2194</v>
      </c>
      <c r="I624" s="183"/>
      <c r="J624" s="185">
        <v>40801</v>
      </c>
      <c r="K624" s="185">
        <v>40808</v>
      </c>
      <c r="L624" s="186" t="s">
        <v>2195</v>
      </c>
      <c r="M624" s="186" t="s">
        <v>2196</v>
      </c>
      <c r="N624" s="187">
        <v>22927</v>
      </c>
      <c r="O624" s="187">
        <v>21885</v>
      </c>
      <c r="P624" s="185">
        <v>40833</v>
      </c>
      <c r="Q624" s="185">
        <v>41230</v>
      </c>
      <c r="R624" s="185">
        <v>41209</v>
      </c>
      <c r="S624" s="185">
        <v>41733</v>
      </c>
      <c r="T624" s="188">
        <v>0.99</v>
      </c>
      <c r="U624" s="187">
        <v>0</v>
      </c>
      <c r="V624" s="189"/>
      <c r="W624" s="190" t="s">
        <v>2111</v>
      </c>
    </row>
    <row r="625" spans="1:23" ht="18" hidden="1" thickTop="1" thickBot="1" x14ac:dyDescent="0.25">
      <c r="A625" s="182">
        <v>41973</v>
      </c>
      <c r="B625" s="364">
        <v>2011</v>
      </c>
      <c r="C625" s="183" t="s">
        <v>47</v>
      </c>
      <c r="D625" s="61" t="s">
        <v>132</v>
      </c>
      <c r="E625" s="61" t="s">
        <v>49</v>
      </c>
      <c r="F625" s="183" t="s">
        <v>128</v>
      </c>
      <c r="G625" s="61" t="s">
        <v>2197</v>
      </c>
      <c r="H625" s="184" t="s">
        <v>2113</v>
      </c>
      <c r="I625" s="183"/>
      <c r="J625" s="185">
        <v>40716</v>
      </c>
      <c r="K625" s="185">
        <v>40773</v>
      </c>
      <c r="L625" s="186" t="s">
        <v>2198</v>
      </c>
      <c r="M625" s="186" t="s">
        <v>2199</v>
      </c>
      <c r="N625" s="187">
        <v>18799</v>
      </c>
      <c r="O625" s="187">
        <v>13823</v>
      </c>
      <c r="P625" s="185">
        <v>40806</v>
      </c>
      <c r="Q625" s="185">
        <v>41369</v>
      </c>
      <c r="R625" s="185">
        <v>40977</v>
      </c>
      <c r="S625" s="185">
        <v>41596</v>
      </c>
      <c r="T625" s="188">
        <v>1</v>
      </c>
      <c r="U625" s="187">
        <v>0</v>
      </c>
      <c r="V625" s="189"/>
      <c r="W625" s="190" t="s">
        <v>2157</v>
      </c>
    </row>
    <row r="626" spans="1:23" ht="18" hidden="1" thickTop="1" thickBot="1" x14ac:dyDescent="0.25">
      <c r="A626" s="182">
        <v>41973</v>
      </c>
      <c r="B626" s="364">
        <v>2011</v>
      </c>
      <c r="C626" s="183" t="s">
        <v>47</v>
      </c>
      <c r="D626" s="61" t="s">
        <v>132</v>
      </c>
      <c r="E626" s="61" t="s">
        <v>41</v>
      </c>
      <c r="F626" s="183" t="s">
        <v>128</v>
      </c>
      <c r="G626" s="61" t="s">
        <v>2200</v>
      </c>
      <c r="H626" s="184" t="s">
        <v>1928</v>
      </c>
      <c r="I626" s="183"/>
      <c r="J626" s="185">
        <v>40722</v>
      </c>
      <c r="K626" s="185">
        <v>40725</v>
      </c>
      <c r="L626" s="186" t="s">
        <v>2201</v>
      </c>
      <c r="M626" s="186" t="s">
        <v>2202</v>
      </c>
      <c r="N626" s="187">
        <v>4226</v>
      </c>
      <c r="O626" s="187">
        <v>2232</v>
      </c>
      <c r="P626" s="185">
        <v>40848</v>
      </c>
      <c r="Q626" s="185">
        <v>41320</v>
      </c>
      <c r="R626" s="185">
        <v>41096</v>
      </c>
      <c r="S626" s="185">
        <v>41320</v>
      </c>
      <c r="T626" s="188">
        <v>1</v>
      </c>
      <c r="U626" s="187">
        <v>0</v>
      </c>
      <c r="V626" s="189"/>
      <c r="W626" s="190" t="s">
        <v>2106</v>
      </c>
    </row>
    <row r="627" spans="1:23" ht="18" hidden="1" thickTop="1" thickBot="1" x14ac:dyDescent="0.25">
      <c r="A627" s="182">
        <v>41973</v>
      </c>
      <c r="B627" s="364">
        <v>2011</v>
      </c>
      <c r="C627" s="183" t="s">
        <v>47</v>
      </c>
      <c r="D627" s="61" t="s">
        <v>132</v>
      </c>
      <c r="E627" s="61" t="s">
        <v>41</v>
      </c>
      <c r="F627" s="183" t="s">
        <v>128</v>
      </c>
      <c r="G627" s="61" t="s">
        <v>2203</v>
      </c>
      <c r="H627" s="184" t="s">
        <v>2176</v>
      </c>
      <c r="I627" s="183"/>
      <c r="J627" s="185">
        <v>40743</v>
      </c>
      <c r="K627" s="185">
        <v>40763</v>
      </c>
      <c r="L627" s="186" t="s">
        <v>2204</v>
      </c>
      <c r="M627" s="186" t="s">
        <v>2205</v>
      </c>
      <c r="N627" s="187">
        <v>28894</v>
      </c>
      <c r="O627" s="187">
        <v>26314</v>
      </c>
      <c r="P627" s="185">
        <v>40842</v>
      </c>
      <c r="Q627" s="185">
        <v>41397</v>
      </c>
      <c r="R627" s="185">
        <v>41292</v>
      </c>
      <c r="S627" s="185">
        <v>41747</v>
      </c>
      <c r="T627" s="188">
        <v>1</v>
      </c>
      <c r="U627" s="187">
        <v>0</v>
      </c>
      <c r="V627" s="189"/>
      <c r="W627" s="190" t="s">
        <v>2206</v>
      </c>
    </row>
    <row r="628" spans="1:23" ht="18" hidden="1" thickTop="1" thickBot="1" x14ac:dyDescent="0.25">
      <c r="A628" s="182">
        <v>41973</v>
      </c>
      <c r="B628" s="364">
        <v>2011</v>
      </c>
      <c r="C628" s="183" t="s">
        <v>47</v>
      </c>
      <c r="D628" s="61" t="s">
        <v>132</v>
      </c>
      <c r="E628" s="61" t="s">
        <v>41</v>
      </c>
      <c r="F628" s="183" t="s">
        <v>128</v>
      </c>
      <c r="G628" s="61" t="s">
        <v>2207</v>
      </c>
      <c r="H628" s="184" t="s">
        <v>2164</v>
      </c>
      <c r="I628" s="183"/>
      <c r="J628" s="185">
        <v>40745</v>
      </c>
      <c r="K628" s="185">
        <v>40763</v>
      </c>
      <c r="L628" s="186" t="s">
        <v>2208</v>
      </c>
      <c r="M628" s="186" t="s">
        <v>2209</v>
      </c>
      <c r="N628" s="187">
        <v>4413</v>
      </c>
      <c r="O628" s="187">
        <v>3544</v>
      </c>
      <c r="P628" s="185">
        <v>41002</v>
      </c>
      <c r="Q628" s="185">
        <v>41256</v>
      </c>
      <c r="R628" s="185">
        <v>41209</v>
      </c>
      <c r="S628" s="185">
        <v>41256</v>
      </c>
      <c r="T628" s="188">
        <v>1</v>
      </c>
      <c r="U628" s="187">
        <v>0</v>
      </c>
      <c r="V628" s="189"/>
      <c r="W628" s="190" t="s">
        <v>2111</v>
      </c>
    </row>
    <row r="629" spans="1:23" ht="18" hidden="1" thickTop="1" thickBot="1" x14ac:dyDescent="0.25">
      <c r="A629" s="182">
        <v>41973</v>
      </c>
      <c r="B629" s="364">
        <v>2011</v>
      </c>
      <c r="C629" s="183" t="s">
        <v>47</v>
      </c>
      <c r="D629" s="61" t="s">
        <v>132</v>
      </c>
      <c r="E629" s="61" t="s">
        <v>56</v>
      </c>
      <c r="F629" s="183" t="s">
        <v>128</v>
      </c>
      <c r="G629" s="61" t="s">
        <v>2210</v>
      </c>
      <c r="H629" s="184" t="s">
        <v>1933</v>
      </c>
      <c r="I629" s="183"/>
      <c r="J629" s="185">
        <v>40709</v>
      </c>
      <c r="K629" s="185">
        <v>40736</v>
      </c>
      <c r="L629" s="186" t="s">
        <v>2211</v>
      </c>
      <c r="M629" s="186"/>
      <c r="N629" s="187">
        <v>11368</v>
      </c>
      <c r="O629" s="187">
        <v>11339</v>
      </c>
      <c r="P629" s="185">
        <v>41036</v>
      </c>
      <c r="Q629" s="185">
        <v>41400</v>
      </c>
      <c r="R629" s="185">
        <v>41129</v>
      </c>
      <c r="S629" s="185">
        <v>41365</v>
      </c>
      <c r="T629" s="188">
        <v>0.99</v>
      </c>
      <c r="U629" s="187">
        <v>0</v>
      </c>
      <c r="V629" s="189"/>
      <c r="W629" s="190" t="s">
        <v>2111</v>
      </c>
    </row>
    <row r="630" spans="1:23" ht="18" hidden="1" thickTop="1" thickBot="1" x14ac:dyDescent="0.25">
      <c r="A630" s="182">
        <v>41973</v>
      </c>
      <c r="B630" s="364">
        <v>2011</v>
      </c>
      <c r="C630" s="183" t="s">
        <v>47</v>
      </c>
      <c r="D630" s="61" t="s">
        <v>132</v>
      </c>
      <c r="E630" s="61" t="s">
        <v>56</v>
      </c>
      <c r="F630" s="183" t="s">
        <v>128</v>
      </c>
      <c r="G630" s="61" t="s">
        <v>2212</v>
      </c>
      <c r="H630" s="184" t="s">
        <v>1953</v>
      </c>
      <c r="I630" s="183"/>
      <c r="J630" s="185">
        <v>40771</v>
      </c>
      <c r="K630" s="185">
        <v>40774</v>
      </c>
      <c r="L630" s="186" t="s">
        <v>2213</v>
      </c>
      <c r="M630" s="186"/>
      <c r="N630" s="187">
        <v>3293</v>
      </c>
      <c r="O630" s="187">
        <v>3339</v>
      </c>
      <c r="P630" s="185">
        <v>40817</v>
      </c>
      <c r="Q630" s="185">
        <v>41400</v>
      </c>
      <c r="R630" s="185">
        <v>41219</v>
      </c>
      <c r="S630" s="185">
        <v>41393</v>
      </c>
      <c r="T630" s="188">
        <v>1</v>
      </c>
      <c r="U630" s="187">
        <v>0</v>
      </c>
      <c r="V630" s="189"/>
      <c r="W630" s="190" t="s">
        <v>2111</v>
      </c>
    </row>
    <row r="631" spans="1:23" ht="18" hidden="1" thickTop="1" thickBot="1" x14ac:dyDescent="0.25">
      <c r="A631" s="182">
        <v>41973</v>
      </c>
      <c r="B631" s="364">
        <v>2011</v>
      </c>
      <c r="C631" s="183" t="s">
        <v>47</v>
      </c>
      <c r="D631" s="61" t="s">
        <v>132</v>
      </c>
      <c r="E631" s="61" t="s">
        <v>61</v>
      </c>
      <c r="F631" s="183" t="s">
        <v>128</v>
      </c>
      <c r="G631" s="61" t="s">
        <v>2214</v>
      </c>
      <c r="H631" s="184" t="s">
        <v>2215</v>
      </c>
      <c r="I631" s="183"/>
      <c r="J631" s="185">
        <v>40672</v>
      </c>
      <c r="K631" s="185">
        <v>40780</v>
      </c>
      <c r="L631" s="186" t="s">
        <v>2216</v>
      </c>
      <c r="M631" s="186" t="s">
        <v>2217</v>
      </c>
      <c r="N631" s="187">
        <v>20742</v>
      </c>
      <c r="O631" s="187">
        <v>19649</v>
      </c>
      <c r="P631" s="185">
        <v>40854</v>
      </c>
      <c r="Q631" s="185">
        <v>41540</v>
      </c>
      <c r="R631" s="185">
        <v>41426</v>
      </c>
      <c r="S631" s="185">
        <v>42280</v>
      </c>
      <c r="T631" s="188">
        <v>0.15</v>
      </c>
      <c r="U631" s="187">
        <v>0</v>
      </c>
      <c r="V631" s="189"/>
      <c r="W631" s="190" t="s">
        <v>2111</v>
      </c>
    </row>
    <row r="632" spans="1:23" ht="18" hidden="1" thickTop="1" thickBot="1" x14ac:dyDescent="0.25">
      <c r="A632" s="182">
        <v>41973</v>
      </c>
      <c r="B632" s="364">
        <v>2011</v>
      </c>
      <c r="C632" s="183" t="s">
        <v>47</v>
      </c>
      <c r="D632" s="61" t="s">
        <v>132</v>
      </c>
      <c r="E632" s="61" t="s">
        <v>61</v>
      </c>
      <c r="F632" s="183" t="s">
        <v>128</v>
      </c>
      <c r="G632" s="61" t="s">
        <v>2218</v>
      </c>
      <c r="H632" s="184" t="s">
        <v>2219</v>
      </c>
      <c r="I632" s="183"/>
      <c r="J632" s="185">
        <v>40672</v>
      </c>
      <c r="K632" s="185">
        <v>40781</v>
      </c>
      <c r="L632" s="186" t="s">
        <v>2216</v>
      </c>
      <c r="M632" s="186" t="s">
        <v>2217</v>
      </c>
      <c r="N632" s="187">
        <v>14880</v>
      </c>
      <c r="O632" s="187">
        <v>13736</v>
      </c>
      <c r="P632" s="185">
        <v>40854</v>
      </c>
      <c r="Q632" s="185">
        <v>41540</v>
      </c>
      <c r="R632" s="185">
        <v>41426</v>
      </c>
      <c r="S632" s="185">
        <v>42307</v>
      </c>
      <c r="T632" s="188">
        <v>0.15</v>
      </c>
      <c r="U632" s="187">
        <v>0</v>
      </c>
      <c r="V632" s="189"/>
      <c r="W632" s="190" t="s">
        <v>2111</v>
      </c>
    </row>
    <row r="633" spans="1:23" ht="18" hidden="1" thickTop="1" thickBot="1" x14ac:dyDescent="0.25">
      <c r="A633" s="182">
        <v>41973</v>
      </c>
      <c r="B633" s="364">
        <v>2011</v>
      </c>
      <c r="C633" s="183" t="s">
        <v>47</v>
      </c>
      <c r="D633" s="61" t="s">
        <v>132</v>
      </c>
      <c r="E633" s="61" t="s">
        <v>21</v>
      </c>
      <c r="F633" s="183" t="s">
        <v>128</v>
      </c>
      <c r="G633" s="61" t="s">
        <v>2220</v>
      </c>
      <c r="H633" s="184" t="s">
        <v>1953</v>
      </c>
      <c r="I633" s="183"/>
      <c r="J633" s="185">
        <v>40652</v>
      </c>
      <c r="K633" s="185">
        <v>40815</v>
      </c>
      <c r="L633" s="186" t="s">
        <v>441</v>
      </c>
      <c r="M633" s="186" t="s">
        <v>2221</v>
      </c>
      <c r="N633" s="187">
        <v>8481</v>
      </c>
      <c r="O633" s="187">
        <v>10306</v>
      </c>
      <c r="P633" s="185">
        <v>40882</v>
      </c>
      <c r="Q633" s="185">
        <v>41268</v>
      </c>
      <c r="R633" s="185">
        <v>41213</v>
      </c>
      <c r="S633" s="185">
        <v>41213</v>
      </c>
      <c r="T633" s="188">
        <v>0.99</v>
      </c>
      <c r="U633" s="187">
        <v>0</v>
      </c>
      <c r="V633" s="189"/>
      <c r="W633" s="190" t="s">
        <v>2111</v>
      </c>
    </row>
    <row r="634" spans="1:23" ht="18" hidden="1" thickTop="1" thickBot="1" x14ac:dyDescent="0.25">
      <c r="A634" s="182">
        <v>41973</v>
      </c>
      <c r="B634" s="364">
        <v>2011</v>
      </c>
      <c r="C634" s="183" t="s">
        <v>47</v>
      </c>
      <c r="D634" s="61" t="s">
        <v>132</v>
      </c>
      <c r="E634" s="61" t="s">
        <v>20</v>
      </c>
      <c r="F634" s="183" t="s">
        <v>128</v>
      </c>
      <c r="G634" s="61" t="s">
        <v>2222</v>
      </c>
      <c r="H634" s="184" t="s">
        <v>1953</v>
      </c>
      <c r="I634" s="183"/>
      <c r="J634" s="185">
        <v>40794</v>
      </c>
      <c r="K634" s="185">
        <v>40801</v>
      </c>
      <c r="L634" s="186" t="s">
        <v>2223</v>
      </c>
      <c r="M634" s="186" t="s">
        <v>2224</v>
      </c>
      <c r="N634" s="187">
        <v>1547</v>
      </c>
      <c r="O634" s="187">
        <v>1590</v>
      </c>
      <c r="P634" s="185">
        <v>40852</v>
      </c>
      <c r="Q634" s="185">
        <v>41122</v>
      </c>
      <c r="R634" s="185">
        <v>41208</v>
      </c>
      <c r="S634" s="185">
        <v>41208</v>
      </c>
      <c r="T634" s="188">
        <v>0.99</v>
      </c>
      <c r="U634" s="187">
        <v>0</v>
      </c>
      <c r="V634" s="189"/>
      <c r="W634" s="190" t="s">
        <v>2111</v>
      </c>
    </row>
    <row r="635" spans="1:23" ht="18" hidden="1" thickTop="1" thickBot="1" x14ac:dyDescent="0.25">
      <c r="A635" s="182">
        <v>41973</v>
      </c>
      <c r="B635" s="364">
        <v>2011</v>
      </c>
      <c r="C635" s="183" t="s">
        <v>47</v>
      </c>
      <c r="D635" s="61" t="s">
        <v>132</v>
      </c>
      <c r="E635" s="61" t="s">
        <v>57</v>
      </c>
      <c r="F635" s="183" t="s">
        <v>128</v>
      </c>
      <c r="G635" s="61" t="s">
        <v>2225</v>
      </c>
      <c r="H635" s="184" t="s">
        <v>1953</v>
      </c>
      <c r="I635" s="183"/>
      <c r="J635" s="185">
        <v>40709</v>
      </c>
      <c r="K635" s="185">
        <v>40716</v>
      </c>
      <c r="L635" s="186" t="s">
        <v>2226</v>
      </c>
      <c r="M635" s="186" t="s">
        <v>2227</v>
      </c>
      <c r="N635" s="187">
        <v>11174</v>
      </c>
      <c r="O635" s="187">
        <v>11743</v>
      </c>
      <c r="P635" s="185">
        <v>40763</v>
      </c>
      <c r="Q635" s="185">
        <v>41163</v>
      </c>
      <c r="R635" s="185">
        <v>41105</v>
      </c>
      <c r="S635" s="185">
        <v>41331</v>
      </c>
      <c r="T635" s="188">
        <v>1</v>
      </c>
      <c r="U635" s="187">
        <v>0</v>
      </c>
      <c r="V635" s="189"/>
      <c r="W635" s="190" t="s">
        <v>2157</v>
      </c>
    </row>
    <row r="636" spans="1:23" ht="18" hidden="1" thickTop="1" thickBot="1" x14ac:dyDescent="0.25">
      <c r="A636" s="182">
        <v>41973</v>
      </c>
      <c r="B636" s="364">
        <v>2011</v>
      </c>
      <c r="C636" s="183" t="s">
        <v>47</v>
      </c>
      <c r="D636" s="61" t="s">
        <v>79</v>
      </c>
      <c r="E636" s="61" t="s">
        <v>57</v>
      </c>
      <c r="F636" s="183" t="s">
        <v>128</v>
      </c>
      <c r="G636" s="61" t="s">
        <v>2228</v>
      </c>
      <c r="H636" s="184" t="s">
        <v>2229</v>
      </c>
      <c r="I636" s="183"/>
      <c r="J636" s="185">
        <v>40808</v>
      </c>
      <c r="K636" s="185">
        <v>40816</v>
      </c>
      <c r="L636" s="186" t="s">
        <v>2230</v>
      </c>
      <c r="M636" s="186" t="s">
        <v>2231</v>
      </c>
      <c r="N636" s="187">
        <v>1695</v>
      </c>
      <c r="O636" s="187">
        <v>19238</v>
      </c>
      <c r="P636" s="185">
        <v>40840</v>
      </c>
      <c r="Q636" s="185">
        <v>41213</v>
      </c>
      <c r="R636" s="185">
        <v>41258</v>
      </c>
      <c r="S636" s="185">
        <v>41789</v>
      </c>
      <c r="T636" s="188">
        <v>1</v>
      </c>
      <c r="U636" s="187">
        <v>0</v>
      </c>
      <c r="V636" s="189"/>
      <c r="W636" s="190" t="s">
        <v>2232</v>
      </c>
    </row>
    <row r="637" spans="1:23" ht="18" hidden="1" thickTop="1" thickBot="1" x14ac:dyDescent="0.25">
      <c r="A637" s="182">
        <v>41973</v>
      </c>
      <c r="B637" s="364">
        <v>2011</v>
      </c>
      <c r="C637" s="183" t="s">
        <v>47</v>
      </c>
      <c r="D637" s="61" t="s">
        <v>132</v>
      </c>
      <c r="E637" s="61" t="s">
        <v>59</v>
      </c>
      <c r="F637" s="183" t="s">
        <v>128</v>
      </c>
      <c r="G637" s="61" t="s">
        <v>2233</v>
      </c>
      <c r="H637" s="184" t="s">
        <v>2234</v>
      </c>
      <c r="I637" s="183"/>
      <c r="J637" s="185">
        <v>41148</v>
      </c>
      <c r="K637" s="185">
        <v>41150</v>
      </c>
      <c r="L637" s="186" t="s">
        <v>2235</v>
      </c>
      <c r="M637" s="186" t="s">
        <v>2236</v>
      </c>
      <c r="N637" s="187">
        <v>9200</v>
      </c>
      <c r="O637" s="187">
        <v>9567</v>
      </c>
      <c r="P637" s="185">
        <v>41897</v>
      </c>
      <c r="Q637" s="185">
        <v>42030</v>
      </c>
      <c r="R637" s="185">
        <v>42030</v>
      </c>
      <c r="S637" s="185">
        <v>42030</v>
      </c>
      <c r="T637" s="188">
        <v>0</v>
      </c>
      <c r="U637" s="187">
        <v>0</v>
      </c>
      <c r="V637" s="189"/>
      <c r="W637" s="190" t="s">
        <v>2111</v>
      </c>
    </row>
    <row r="638" spans="1:23" ht="18" hidden="1" thickTop="1" thickBot="1" x14ac:dyDescent="0.25">
      <c r="A638" s="182">
        <v>41973</v>
      </c>
      <c r="B638" s="364">
        <v>2011</v>
      </c>
      <c r="C638" s="183" t="s">
        <v>47</v>
      </c>
      <c r="D638" s="61" t="s">
        <v>132</v>
      </c>
      <c r="E638" s="61" t="s">
        <v>59</v>
      </c>
      <c r="F638" s="183" t="s">
        <v>128</v>
      </c>
      <c r="G638" s="61" t="s">
        <v>2237</v>
      </c>
      <c r="H638" s="184" t="s">
        <v>2119</v>
      </c>
      <c r="I638" s="183"/>
      <c r="J638" s="185">
        <v>40745</v>
      </c>
      <c r="K638" s="185">
        <v>40808</v>
      </c>
      <c r="L638" s="186" t="s">
        <v>2068</v>
      </c>
      <c r="M638" s="186" t="s">
        <v>2238</v>
      </c>
      <c r="N638" s="187">
        <v>3077</v>
      </c>
      <c r="O638" s="187">
        <v>2562</v>
      </c>
      <c r="P638" s="185">
        <v>40854</v>
      </c>
      <c r="Q638" s="185">
        <v>41170</v>
      </c>
      <c r="R638" s="185">
        <v>41257</v>
      </c>
      <c r="S638" s="185">
        <v>41257</v>
      </c>
      <c r="T638" s="188">
        <v>0.65</v>
      </c>
      <c r="U638" s="187">
        <v>0</v>
      </c>
      <c r="V638" s="189"/>
      <c r="W638" s="190" t="s">
        <v>2111</v>
      </c>
    </row>
    <row r="639" spans="1:23" ht="34" hidden="1" thickTop="1" thickBot="1" x14ac:dyDescent="0.25">
      <c r="A639" s="182">
        <v>41973</v>
      </c>
      <c r="B639" s="364">
        <v>2011</v>
      </c>
      <c r="C639" s="183" t="s">
        <v>47</v>
      </c>
      <c r="D639" s="61" t="s">
        <v>132</v>
      </c>
      <c r="E639" s="61" t="s">
        <v>34</v>
      </c>
      <c r="F639" s="183" t="s">
        <v>128</v>
      </c>
      <c r="G639" s="61" t="s">
        <v>2239</v>
      </c>
      <c r="H639" s="184" t="s">
        <v>2240</v>
      </c>
      <c r="I639" s="183"/>
      <c r="J639" s="185">
        <v>40750</v>
      </c>
      <c r="K639" s="185">
        <v>41110</v>
      </c>
      <c r="L639" s="186" t="s">
        <v>2241</v>
      </c>
      <c r="M639" s="186" t="s">
        <v>2242</v>
      </c>
      <c r="N639" s="187">
        <v>26713</v>
      </c>
      <c r="O639" s="187">
        <v>21433</v>
      </c>
      <c r="P639" s="185">
        <v>41141</v>
      </c>
      <c r="Q639" s="185">
        <v>41824</v>
      </c>
      <c r="R639" s="185">
        <v>41746</v>
      </c>
      <c r="S639" s="185">
        <v>41882</v>
      </c>
      <c r="T639" s="188">
        <v>0.96</v>
      </c>
      <c r="U639" s="187">
        <v>0</v>
      </c>
      <c r="V639" s="189"/>
      <c r="W639" s="190" t="s">
        <v>2243</v>
      </c>
    </row>
    <row r="640" spans="1:23" ht="18" hidden="1" thickTop="1" thickBot="1" x14ac:dyDescent="0.25">
      <c r="A640" s="182">
        <v>41973</v>
      </c>
      <c r="B640" s="364">
        <v>2011</v>
      </c>
      <c r="C640" s="183" t="s">
        <v>47</v>
      </c>
      <c r="D640" s="61" t="s">
        <v>132</v>
      </c>
      <c r="E640" s="61" t="s">
        <v>50</v>
      </c>
      <c r="F640" s="183" t="s">
        <v>128</v>
      </c>
      <c r="G640" s="61" t="s">
        <v>2244</v>
      </c>
      <c r="H640" s="184" t="s">
        <v>1933</v>
      </c>
      <c r="I640" s="183"/>
      <c r="J640" s="185">
        <v>40688</v>
      </c>
      <c r="K640" s="185">
        <v>40697</v>
      </c>
      <c r="L640" s="186" t="s">
        <v>2245</v>
      </c>
      <c r="M640" s="186" t="s">
        <v>2246</v>
      </c>
      <c r="N640" s="187">
        <v>24719</v>
      </c>
      <c r="O640" s="187">
        <v>17797</v>
      </c>
      <c r="P640" s="185">
        <v>40854</v>
      </c>
      <c r="Q640" s="185">
        <v>41334</v>
      </c>
      <c r="R640" s="185">
        <v>41288</v>
      </c>
      <c r="S640" s="185">
        <v>41944</v>
      </c>
      <c r="T640" s="188">
        <v>0.99</v>
      </c>
      <c r="U640" s="187">
        <v>0</v>
      </c>
      <c r="V640" s="189"/>
      <c r="W640" s="190" t="s">
        <v>2247</v>
      </c>
    </row>
    <row r="641" spans="1:23" ht="18" hidden="1" thickTop="1" thickBot="1" x14ac:dyDescent="0.25">
      <c r="A641" s="182">
        <v>41973</v>
      </c>
      <c r="B641" s="364">
        <v>2011</v>
      </c>
      <c r="C641" s="183" t="s">
        <v>47</v>
      </c>
      <c r="D641" s="61" t="s">
        <v>132</v>
      </c>
      <c r="E641" s="61" t="s">
        <v>36</v>
      </c>
      <c r="F641" s="183" t="s">
        <v>128</v>
      </c>
      <c r="G641" s="61" t="s">
        <v>2248</v>
      </c>
      <c r="H641" s="184" t="s">
        <v>2249</v>
      </c>
      <c r="I641" s="183"/>
      <c r="J641" s="185">
        <v>40639</v>
      </c>
      <c r="K641" s="185">
        <v>40798</v>
      </c>
      <c r="L641" s="186" t="s">
        <v>2250</v>
      </c>
      <c r="M641" s="186" t="s">
        <v>2251</v>
      </c>
      <c r="N641" s="187">
        <v>2477</v>
      </c>
      <c r="O641" s="187">
        <v>1962</v>
      </c>
      <c r="P641" s="185">
        <v>40812</v>
      </c>
      <c r="Q641" s="185">
        <v>41213</v>
      </c>
      <c r="R641" s="185">
        <v>40999</v>
      </c>
      <c r="S641" s="185">
        <v>41213</v>
      </c>
      <c r="T641" s="188">
        <v>1</v>
      </c>
      <c r="U641" s="187">
        <v>0</v>
      </c>
      <c r="V641" s="189"/>
      <c r="W641" s="190" t="s">
        <v>2157</v>
      </c>
    </row>
    <row r="642" spans="1:23" ht="18" hidden="1" thickTop="1" thickBot="1" x14ac:dyDescent="0.25">
      <c r="A642" s="182">
        <v>41973</v>
      </c>
      <c r="B642" s="364">
        <v>2011</v>
      </c>
      <c r="C642" s="183" t="s">
        <v>47</v>
      </c>
      <c r="D642" s="61" t="s">
        <v>132</v>
      </c>
      <c r="E642" s="61" t="s">
        <v>36</v>
      </c>
      <c r="F642" s="183" t="s">
        <v>128</v>
      </c>
      <c r="G642" s="61" t="s">
        <v>2252</v>
      </c>
      <c r="H642" s="184" t="s">
        <v>1996</v>
      </c>
      <c r="I642" s="183"/>
      <c r="J642" s="185">
        <v>40780</v>
      </c>
      <c r="K642" s="185">
        <v>40798</v>
      </c>
      <c r="L642" s="186" t="s">
        <v>2253</v>
      </c>
      <c r="M642" s="186" t="s">
        <v>2254</v>
      </c>
      <c r="N642" s="187">
        <v>2581</v>
      </c>
      <c r="O642" s="187">
        <v>2172</v>
      </c>
      <c r="P642" s="185">
        <v>40848</v>
      </c>
      <c r="Q642" s="185">
        <v>41295</v>
      </c>
      <c r="R642" s="185">
        <v>41141</v>
      </c>
      <c r="S642" s="185">
        <v>41487</v>
      </c>
      <c r="T642" s="188">
        <v>1</v>
      </c>
      <c r="U642" s="187">
        <v>0</v>
      </c>
      <c r="V642" s="189"/>
      <c r="W642" s="190" t="s">
        <v>2157</v>
      </c>
    </row>
    <row r="643" spans="1:23" ht="18" hidden="1" thickTop="1" thickBot="1" x14ac:dyDescent="0.25">
      <c r="A643" s="182">
        <v>41973</v>
      </c>
      <c r="B643" s="364">
        <v>2011</v>
      </c>
      <c r="C643" s="183" t="s">
        <v>47</v>
      </c>
      <c r="D643" s="61" t="s">
        <v>132</v>
      </c>
      <c r="E643" s="61" t="s">
        <v>2094</v>
      </c>
      <c r="F643" s="183" t="s">
        <v>2095</v>
      </c>
      <c r="G643" s="61" t="s">
        <v>2255</v>
      </c>
      <c r="H643" s="184" t="s">
        <v>2256</v>
      </c>
      <c r="I643" s="183"/>
      <c r="J643" s="185">
        <v>40682</v>
      </c>
      <c r="K643" s="185">
        <v>40792</v>
      </c>
      <c r="L643" s="186" t="s">
        <v>2097</v>
      </c>
      <c r="M643" s="186" t="s">
        <v>2257</v>
      </c>
      <c r="N643" s="187">
        <v>24850</v>
      </c>
      <c r="O643" s="187">
        <v>22324</v>
      </c>
      <c r="P643" s="185">
        <v>40848</v>
      </c>
      <c r="Q643" s="185">
        <v>41603</v>
      </c>
      <c r="R643" s="185">
        <v>41141</v>
      </c>
      <c r="S643" s="185">
        <v>41487</v>
      </c>
      <c r="T643" s="188">
        <v>0.62</v>
      </c>
      <c r="U643" s="187">
        <v>0</v>
      </c>
      <c r="V643" s="189"/>
      <c r="W643" s="190" t="s">
        <v>2111</v>
      </c>
    </row>
    <row r="644" spans="1:23" ht="34" hidden="1" thickTop="1" thickBot="1" x14ac:dyDescent="0.25">
      <c r="A644" s="182">
        <v>41973</v>
      </c>
      <c r="B644" s="364">
        <v>2011</v>
      </c>
      <c r="C644" s="183" t="s">
        <v>47</v>
      </c>
      <c r="D644" s="61" t="s">
        <v>132</v>
      </c>
      <c r="E644" s="61" t="s">
        <v>23</v>
      </c>
      <c r="F644" s="183" t="s">
        <v>128</v>
      </c>
      <c r="G644" s="61" t="s">
        <v>2258</v>
      </c>
      <c r="H644" s="184" t="s">
        <v>2108</v>
      </c>
      <c r="I644" s="183"/>
      <c r="J644" s="185">
        <v>40701</v>
      </c>
      <c r="K644" s="185">
        <v>40717</v>
      </c>
      <c r="L644" s="186" t="s">
        <v>2259</v>
      </c>
      <c r="M644" s="186"/>
      <c r="N644" s="187">
        <v>24880</v>
      </c>
      <c r="O644" s="187">
        <v>24115</v>
      </c>
      <c r="P644" s="185">
        <v>40777</v>
      </c>
      <c r="Q644" s="185">
        <v>41620</v>
      </c>
      <c r="R644" s="185">
        <v>41216</v>
      </c>
      <c r="S644" s="185">
        <v>41905</v>
      </c>
      <c r="T644" s="188">
        <v>1</v>
      </c>
      <c r="U644" s="187">
        <v>0</v>
      </c>
      <c r="V644" s="189"/>
      <c r="W644" s="190" t="s">
        <v>2260</v>
      </c>
    </row>
    <row r="645" spans="1:23" ht="18" hidden="1" thickTop="1" thickBot="1" x14ac:dyDescent="0.25">
      <c r="A645" s="182">
        <v>41973</v>
      </c>
      <c r="B645" s="364">
        <v>2011</v>
      </c>
      <c r="C645" s="183" t="s">
        <v>47</v>
      </c>
      <c r="D645" s="61" t="s">
        <v>132</v>
      </c>
      <c r="E645" s="61" t="s">
        <v>37</v>
      </c>
      <c r="F645" s="183" t="s">
        <v>128</v>
      </c>
      <c r="G645" s="61" t="s">
        <v>2261</v>
      </c>
      <c r="H645" s="184" t="s">
        <v>1933</v>
      </c>
      <c r="I645" s="183"/>
      <c r="J645" s="185">
        <v>40807</v>
      </c>
      <c r="K645" s="185">
        <v>40808</v>
      </c>
      <c r="L645" s="186" t="s">
        <v>2262</v>
      </c>
      <c r="M645" s="186"/>
      <c r="N645" s="187">
        <v>20895</v>
      </c>
      <c r="O645" s="187">
        <v>19502</v>
      </c>
      <c r="P645" s="185">
        <v>40861</v>
      </c>
      <c r="Q645" s="185">
        <v>41373</v>
      </c>
      <c r="R645" s="185">
        <v>41359</v>
      </c>
      <c r="S645" s="185">
        <v>41359</v>
      </c>
      <c r="T645" s="188">
        <v>0.75</v>
      </c>
      <c r="U645" s="187">
        <v>0</v>
      </c>
      <c r="V645" s="189"/>
      <c r="W645" s="190" t="s">
        <v>2111</v>
      </c>
    </row>
    <row r="646" spans="1:23" ht="18" hidden="1" thickTop="1" thickBot="1" x14ac:dyDescent="0.25">
      <c r="A646" s="182">
        <v>41973</v>
      </c>
      <c r="B646" s="364">
        <v>2011</v>
      </c>
      <c r="C646" s="183" t="s">
        <v>47</v>
      </c>
      <c r="D646" s="61" t="s">
        <v>132</v>
      </c>
      <c r="E646" s="61" t="s">
        <v>37</v>
      </c>
      <c r="F646" s="183" t="s">
        <v>128</v>
      </c>
      <c r="G646" s="61" t="s">
        <v>2263</v>
      </c>
      <c r="H646" s="184" t="s">
        <v>1933</v>
      </c>
      <c r="I646" s="183"/>
      <c r="J646" s="185">
        <v>40695</v>
      </c>
      <c r="K646" s="185">
        <v>40807</v>
      </c>
      <c r="L646" s="186" t="s">
        <v>2264</v>
      </c>
      <c r="M646" s="186" t="s">
        <v>2265</v>
      </c>
      <c r="N646" s="187">
        <v>14145</v>
      </c>
      <c r="O646" s="187">
        <v>13573</v>
      </c>
      <c r="P646" s="185">
        <v>40824</v>
      </c>
      <c r="Q646" s="185">
        <v>41386</v>
      </c>
      <c r="R646" s="185">
        <v>41357</v>
      </c>
      <c r="S646" s="185">
        <v>41813</v>
      </c>
      <c r="T646" s="188">
        <v>0.9</v>
      </c>
      <c r="U646" s="187">
        <v>0</v>
      </c>
      <c r="V646" s="189"/>
      <c r="W646" s="190" t="s">
        <v>2111</v>
      </c>
    </row>
    <row r="647" spans="1:23" ht="18" hidden="1" thickTop="1" thickBot="1" x14ac:dyDescent="0.25">
      <c r="A647" s="182">
        <v>41973</v>
      </c>
      <c r="B647" s="364">
        <v>2011</v>
      </c>
      <c r="C647" s="183" t="s">
        <v>47</v>
      </c>
      <c r="D647" s="61" t="s">
        <v>132</v>
      </c>
      <c r="E647" s="61" t="s">
        <v>62</v>
      </c>
      <c r="F647" s="183" t="s">
        <v>128</v>
      </c>
      <c r="G647" s="61" t="s">
        <v>2266</v>
      </c>
      <c r="H647" s="184" t="s">
        <v>2267</v>
      </c>
      <c r="I647" s="183"/>
      <c r="J647" s="185">
        <v>40771</v>
      </c>
      <c r="K647" s="185">
        <v>40801</v>
      </c>
      <c r="L647" s="186" t="s">
        <v>2268</v>
      </c>
      <c r="M647" s="186" t="s">
        <v>2269</v>
      </c>
      <c r="N647" s="187">
        <v>5689</v>
      </c>
      <c r="O647" s="187">
        <v>5960</v>
      </c>
      <c r="P647" s="185">
        <v>40848</v>
      </c>
      <c r="Q647" s="185">
        <v>41191</v>
      </c>
      <c r="R647" s="185">
        <v>41211</v>
      </c>
      <c r="S647" s="185">
        <v>41199</v>
      </c>
      <c r="T647" s="188">
        <v>0.94</v>
      </c>
      <c r="U647" s="187">
        <v>0</v>
      </c>
      <c r="V647" s="189"/>
      <c r="W647" s="190" t="s">
        <v>2111</v>
      </c>
    </row>
    <row r="648" spans="1:23" ht="18" hidden="1" thickTop="1" thickBot="1" x14ac:dyDescent="0.25">
      <c r="A648" s="182">
        <v>41973</v>
      </c>
      <c r="B648" s="364">
        <v>2011</v>
      </c>
      <c r="C648" s="183" t="s">
        <v>47</v>
      </c>
      <c r="D648" s="61" t="s">
        <v>132</v>
      </c>
      <c r="E648" s="61" t="s">
        <v>63</v>
      </c>
      <c r="F648" s="183" t="s">
        <v>128</v>
      </c>
      <c r="G648" s="61" t="s">
        <v>2270</v>
      </c>
      <c r="H648" s="184" t="s">
        <v>2176</v>
      </c>
      <c r="I648" s="183"/>
      <c r="J648" s="185">
        <v>40752</v>
      </c>
      <c r="K648" s="185">
        <v>40771</v>
      </c>
      <c r="L648" s="186" t="s">
        <v>2271</v>
      </c>
      <c r="M648" s="186" t="s">
        <v>2272</v>
      </c>
      <c r="N648" s="187">
        <v>14280</v>
      </c>
      <c r="O648" s="187">
        <v>11196</v>
      </c>
      <c r="P648" s="185">
        <v>40798</v>
      </c>
      <c r="Q648" s="185">
        <v>41352</v>
      </c>
      <c r="R648" s="185">
        <v>41455</v>
      </c>
      <c r="S648" s="185">
        <v>41793</v>
      </c>
      <c r="T648" s="188">
        <v>1</v>
      </c>
      <c r="U648" s="187">
        <v>0</v>
      </c>
      <c r="V648" s="189"/>
      <c r="W648" s="190" t="s">
        <v>2106</v>
      </c>
    </row>
    <row r="649" spans="1:23" ht="18" hidden="1" thickTop="1" thickBot="1" x14ac:dyDescent="0.25">
      <c r="A649" s="182">
        <v>41973</v>
      </c>
      <c r="B649" s="364" t="s">
        <v>143</v>
      </c>
      <c r="C649" s="183" t="s">
        <v>47</v>
      </c>
      <c r="D649" s="61" t="s">
        <v>79</v>
      </c>
      <c r="E649" s="61" t="s">
        <v>48</v>
      </c>
      <c r="F649" s="183" t="s">
        <v>128</v>
      </c>
      <c r="G649" s="61" t="s">
        <v>2273</v>
      </c>
      <c r="H649" s="184" t="s">
        <v>1953</v>
      </c>
      <c r="I649" s="183"/>
      <c r="J649" s="185">
        <v>41165</v>
      </c>
      <c r="K649" s="185">
        <v>41175</v>
      </c>
      <c r="L649" s="186" t="s">
        <v>2274</v>
      </c>
      <c r="M649" s="186" t="s">
        <v>2275</v>
      </c>
      <c r="N649" s="187">
        <v>2000</v>
      </c>
      <c r="O649" s="187">
        <v>1999</v>
      </c>
      <c r="P649" s="185">
        <v>41231</v>
      </c>
      <c r="Q649" s="185">
        <v>41548</v>
      </c>
      <c r="R649" s="185">
        <v>41533</v>
      </c>
      <c r="S649" s="185">
        <v>41667</v>
      </c>
      <c r="T649" s="188">
        <v>0.1</v>
      </c>
      <c r="U649" s="187">
        <v>0</v>
      </c>
      <c r="V649" s="189"/>
      <c r="W649" s="190"/>
    </row>
    <row r="650" spans="1:23" ht="18" hidden="1" thickTop="1" thickBot="1" x14ac:dyDescent="0.25">
      <c r="A650" s="182">
        <v>41973</v>
      </c>
      <c r="B650" s="364" t="s">
        <v>143</v>
      </c>
      <c r="C650" s="183" t="s">
        <v>47</v>
      </c>
      <c r="D650" s="61" t="s">
        <v>79</v>
      </c>
      <c r="E650" s="61" t="s">
        <v>48</v>
      </c>
      <c r="F650" s="183" t="s">
        <v>128</v>
      </c>
      <c r="G650" s="61" t="s">
        <v>2276</v>
      </c>
      <c r="H650" s="184" t="s">
        <v>2277</v>
      </c>
      <c r="I650" s="183"/>
      <c r="J650" s="185">
        <v>41075</v>
      </c>
      <c r="K650" s="185">
        <v>41081</v>
      </c>
      <c r="L650" s="186" t="s">
        <v>1997</v>
      </c>
      <c r="M650" s="186" t="s">
        <v>2278</v>
      </c>
      <c r="N650" s="187">
        <v>16413</v>
      </c>
      <c r="O650" s="187">
        <v>14492</v>
      </c>
      <c r="P650" s="185">
        <v>41166</v>
      </c>
      <c r="Q650" s="185">
        <v>41632</v>
      </c>
      <c r="R650" s="185">
        <v>41618</v>
      </c>
      <c r="S650" s="185">
        <v>41618</v>
      </c>
      <c r="T650" s="188">
        <v>0.05</v>
      </c>
      <c r="U650" s="187">
        <v>0</v>
      </c>
      <c r="V650" s="189"/>
      <c r="W650" s="190" t="s">
        <v>1999</v>
      </c>
    </row>
    <row r="651" spans="1:23" ht="18" hidden="1" thickTop="1" thickBot="1" x14ac:dyDescent="0.25">
      <c r="A651" s="182">
        <v>41973</v>
      </c>
      <c r="B651" s="364" t="s">
        <v>143</v>
      </c>
      <c r="C651" s="183" t="s">
        <v>47</v>
      </c>
      <c r="D651" s="61" t="s">
        <v>132</v>
      </c>
      <c r="E651" s="61" t="s">
        <v>13</v>
      </c>
      <c r="F651" s="183" t="s">
        <v>128</v>
      </c>
      <c r="G651" s="61" t="s">
        <v>2279</v>
      </c>
      <c r="H651" s="184" t="s">
        <v>1933</v>
      </c>
      <c r="I651" s="183"/>
      <c r="J651" s="185">
        <v>40954</v>
      </c>
      <c r="K651" s="185">
        <v>41137</v>
      </c>
      <c r="L651" s="186" t="s">
        <v>2104</v>
      </c>
      <c r="M651" s="186" t="s">
        <v>2280</v>
      </c>
      <c r="N651" s="187">
        <v>17771</v>
      </c>
      <c r="O651" s="187">
        <v>17655</v>
      </c>
      <c r="P651" s="185">
        <v>41164</v>
      </c>
      <c r="Q651" s="185">
        <v>41582</v>
      </c>
      <c r="R651" s="185">
        <v>41563</v>
      </c>
      <c r="S651" s="185">
        <v>41670</v>
      </c>
      <c r="T651" s="188">
        <v>0.05</v>
      </c>
      <c r="U651" s="187">
        <v>0</v>
      </c>
      <c r="V651" s="189"/>
      <c r="W651" s="190" t="s">
        <v>1999</v>
      </c>
    </row>
    <row r="652" spans="1:23" ht="18" hidden="1" thickTop="1" thickBot="1" x14ac:dyDescent="0.25">
      <c r="A652" s="182">
        <v>41973</v>
      </c>
      <c r="B652" s="364" t="s">
        <v>143</v>
      </c>
      <c r="C652" s="183" t="s">
        <v>47</v>
      </c>
      <c r="D652" s="61" t="s">
        <v>132</v>
      </c>
      <c r="E652" s="61" t="s">
        <v>60</v>
      </c>
      <c r="F652" s="183" t="s">
        <v>128</v>
      </c>
      <c r="G652" s="61" t="s">
        <v>2281</v>
      </c>
      <c r="H652" s="184" t="s">
        <v>2282</v>
      </c>
      <c r="I652" s="183"/>
      <c r="J652" s="185">
        <v>40953</v>
      </c>
      <c r="K652" s="185">
        <v>41137</v>
      </c>
      <c r="L652" s="186" t="s">
        <v>2283</v>
      </c>
      <c r="M652" s="186" t="s">
        <v>2284</v>
      </c>
      <c r="N652" s="187">
        <v>3500</v>
      </c>
      <c r="O652" s="187">
        <v>3604</v>
      </c>
      <c r="P652" s="185">
        <v>41220</v>
      </c>
      <c r="Q652" s="185">
        <v>41628</v>
      </c>
      <c r="R652" s="185">
        <v>41575</v>
      </c>
      <c r="S652" s="185">
        <v>41835</v>
      </c>
      <c r="T652" s="188">
        <v>0.97</v>
      </c>
      <c r="U652" s="187">
        <v>0</v>
      </c>
      <c r="V652" s="189"/>
      <c r="W652" s="190" t="s">
        <v>1999</v>
      </c>
    </row>
    <row r="653" spans="1:23" ht="18" hidden="1" thickTop="1" thickBot="1" x14ac:dyDescent="0.25">
      <c r="A653" s="182">
        <v>41973</v>
      </c>
      <c r="B653" s="364" t="s">
        <v>143</v>
      </c>
      <c r="C653" s="183" t="s">
        <v>47</v>
      </c>
      <c r="D653" s="61" t="s">
        <v>79</v>
      </c>
      <c r="E653" s="61" t="s">
        <v>60</v>
      </c>
      <c r="F653" s="183" t="s">
        <v>128</v>
      </c>
      <c r="G653" s="61" t="s">
        <v>2285</v>
      </c>
      <c r="H653" s="184" t="s">
        <v>2286</v>
      </c>
      <c r="I653" s="183"/>
      <c r="J653" s="185">
        <v>41529</v>
      </c>
      <c r="K653" s="185">
        <v>41535</v>
      </c>
      <c r="L653" s="186" t="s">
        <v>2287</v>
      </c>
      <c r="M653" s="186"/>
      <c r="N653" s="187">
        <v>1195</v>
      </c>
      <c r="O653" s="187">
        <v>1759</v>
      </c>
      <c r="P653" s="185">
        <v>41708</v>
      </c>
      <c r="Q653" s="185">
        <v>41813</v>
      </c>
      <c r="R653" s="185">
        <v>41813</v>
      </c>
      <c r="S653" s="185">
        <v>41995</v>
      </c>
      <c r="T653" s="188">
        <v>0.33</v>
      </c>
      <c r="U653" s="187">
        <v>0</v>
      </c>
      <c r="V653" s="189"/>
      <c r="W653" s="190"/>
    </row>
    <row r="654" spans="1:23" ht="18" hidden="1" thickTop="1" thickBot="1" x14ac:dyDescent="0.25">
      <c r="A654" s="182">
        <v>41973</v>
      </c>
      <c r="B654" s="364" t="s">
        <v>143</v>
      </c>
      <c r="C654" s="183" t="s">
        <v>47</v>
      </c>
      <c r="D654" s="61" t="s">
        <v>132</v>
      </c>
      <c r="E654" s="61" t="s">
        <v>14</v>
      </c>
      <c r="F654" s="183" t="s">
        <v>128</v>
      </c>
      <c r="G654" s="61" t="s">
        <v>2288</v>
      </c>
      <c r="H654" s="184" t="s">
        <v>2289</v>
      </c>
      <c r="I654" s="183"/>
      <c r="J654" s="185">
        <v>41099</v>
      </c>
      <c r="K654" s="185">
        <v>41122</v>
      </c>
      <c r="L654" s="186" t="s">
        <v>2290</v>
      </c>
      <c r="M654" s="186" t="s">
        <v>2291</v>
      </c>
      <c r="N654" s="187">
        <v>31073</v>
      </c>
      <c r="O654" s="187">
        <v>25066</v>
      </c>
      <c r="P654" s="185">
        <v>41244</v>
      </c>
      <c r="Q654" s="185">
        <v>41908</v>
      </c>
      <c r="R654" s="185">
        <v>42064</v>
      </c>
      <c r="S654" s="185">
        <v>42124</v>
      </c>
      <c r="T654" s="188">
        <v>0.95</v>
      </c>
      <c r="U654" s="187">
        <v>0</v>
      </c>
      <c r="V654" s="189"/>
      <c r="W654" s="190" t="s">
        <v>1999</v>
      </c>
    </row>
    <row r="655" spans="1:23" ht="18" hidden="1" thickTop="1" thickBot="1" x14ac:dyDescent="0.25">
      <c r="A655" s="182">
        <v>41973</v>
      </c>
      <c r="B655" s="364" t="s">
        <v>143</v>
      </c>
      <c r="C655" s="183" t="s">
        <v>47</v>
      </c>
      <c r="D655" s="61" t="s">
        <v>132</v>
      </c>
      <c r="E655" s="61" t="s">
        <v>14</v>
      </c>
      <c r="F655" s="183" t="s">
        <v>128</v>
      </c>
      <c r="G655" s="61" t="s">
        <v>2292</v>
      </c>
      <c r="H655" s="184" t="s">
        <v>2176</v>
      </c>
      <c r="I655" s="183"/>
      <c r="J655" s="185">
        <v>41079</v>
      </c>
      <c r="K655" s="185">
        <v>41086</v>
      </c>
      <c r="L655" s="186" t="s">
        <v>2293</v>
      </c>
      <c r="M655" s="186" t="s">
        <v>2294</v>
      </c>
      <c r="N655" s="187">
        <v>7985</v>
      </c>
      <c r="O655" s="187">
        <v>7456</v>
      </c>
      <c r="P655" s="185">
        <v>41221</v>
      </c>
      <c r="Q655" s="185">
        <v>41567</v>
      </c>
      <c r="R655" s="185">
        <v>41561</v>
      </c>
      <c r="S655" s="185">
        <v>41796</v>
      </c>
      <c r="T655" s="188">
        <v>0.3</v>
      </c>
      <c r="U655" s="187">
        <v>0</v>
      </c>
      <c r="V655" s="189"/>
      <c r="W655" s="190" t="s">
        <v>1999</v>
      </c>
    </row>
    <row r="656" spans="1:23" ht="18" hidden="1" thickTop="1" thickBot="1" x14ac:dyDescent="0.25">
      <c r="A656" s="182">
        <v>41973</v>
      </c>
      <c r="B656" s="364" t="s">
        <v>143</v>
      </c>
      <c r="C656" s="183" t="s">
        <v>47</v>
      </c>
      <c r="D656" s="61" t="s">
        <v>79</v>
      </c>
      <c r="E656" s="61" t="s">
        <v>14</v>
      </c>
      <c r="F656" s="183" t="s">
        <v>128</v>
      </c>
      <c r="G656" s="61" t="s">
        <v>2295</v>
      </c>
      <c r="H656" s="184" t="s">
        <v>1090</v>
      </c>
      <c r="I656" s="183"/>
      <c r="J656" s="185">
        <v>41087</v>
      </c>
      <c r="K656" s="185">
        <v>41180</v>
      </c>
      <c r="L656" s="186" t="s">
        <v>2296</v>
      </c>
      <c r="M656" s="186" t="s">
        <v>2297</v>
      </c>
      <c r="N656" s="187">
        <v>1400</v>
      </c>
      <c r="O656" s="187">
        <v>1131</v>
      </c>
      <c r="P656" s="185">
        <v>41197</v>
      </c>
      <c r="Q656" s="185">
        <v>41554</v>
      </c>
      <c r="R656" s="185">
        <v>41537</v>
      </c>
      <c r="S656" s="185">
        <v>41942</v>
      </c>
      <c r="T656" s="188">
        <v>0.99</v>
      </c>
      <c r="U656" s="187">
        <v>0</v>
      </c>
      <c r="V656" s="189"/>
      <c r="W656" s="190" t="s">
        <v>2298</v>
      </c>
    </row>
    <row r="657" spans="1:23" ht="18" hidden="1" thickTop="1" thickBot="1" x14ac:dyDescent="0.25">
      <c r="A657" s="182">
        <v>41973</v>
      </c>
      <c r="B657" s="364" t="s">
        <v>143</v>
      </c>
      <c r="C657" s="183" t="s">
        <v>47</v>
      </c>
      <c r="D657" s="61" t="s">
        <v>132</v>
      </c>
      <c r="E657" s="61" t="s">
        <v>14</v>
      </c>
      <c r="F657" s="183" t="s">
        <v>128</v>
      </c>
      <c r="G657" s="61" t="s">
        <v>2299</v>
      </c>
      <c r="H657" s="184" t="s">
        <v>2164</v>
      </c>
      <c r="I657" s="183"/>
      <c r="J657" s="185">
        <v>41064</v>
      </c>
      <c r="K657" s="185">
        <v>41110</v>
      </c>
      <c r="L657" s="186" t="s">
        <v>2300</v>
      </c>
      <c r="M657" s="186" t="s">
        <v>2301</v>
      </c>
      <c r="N657" s="187">
        <v>6114</v>
      </c>
      <c r="O657" s="187">
        <v>5236</v>
      </c>
      <c r="P657" s="185">
        <v>41127</v>
      </c>
      <c r="Q657" s="185">
        <v>41589</v>
      </c>
      <c r="R657" s="185">
        <v>41575</v>
      </c>
      <c r="S657" s="185">
        <v>41958</v>
      </c>
      <c r="T657" s="188">
        <v>0.99</v>
      </c>
      <c r="U657" s="187">
        <v>0</v>
      </c>
      <c r="V657" s="189"/>
      <c r="W657" s="190" t="s">
        <v>2302</v>
      </c>
    </row>
    <row r="658" spans="1:23" ht="18" hidden="1" thickTop="1" thickBot="1" x14ac:dyDescent="0.25">
      <c r="A658" s="182">
        <v>41973</v>
      </c>
      <c r="B658" s="364" t="s">
        <v>143</v>
      </c>
      <c r="C658" s="183" t="s">
        <v>47</v>
      </c>
      <c r="D658" s="61" t="s">
        <v>132</v>
      </c>
      <c r="E658" s="61" t="s">
        <v>15</v>
      </c>
      <c r="F658" s="183" t="s">
        <v>128</v>
      </c>
      <c r="G658" s="61" t="s">
        <v>2303</v>
      </c>
      <c r="H658" s="184" t="s">
        <v>2304</v>
      </c>
      <c r="I658" s="183"/>
      <c r="J658" s="185">
        <v>41151</v>
      </c>
      <c r="K658" s="185">
        <v>41156</v>
      </c>
      <c r="L658" s="186" t="s">
        <v>2305</v>
      </c>
      <c r="M658" s="186"/>
      <c r="N658" s="187">
        <v>42228</v>
      </c>
      <c r="O658" s="187">
        <v>43744</v>
      </c>
      <c r="P658" s="185">
        <v>41176</v>
      </c>
      <c r="Q658" s="185">
        <v>41611</v>
      </c>
      <c r="R658" s="185">
        <v>41575</v>
      </c>
      <c r="S658" s="185">
        <v>42015</v>
      </c>
      <c r="T658" s="188">
        <v>0.82</v>
      </c>
      <c r="U658" s="187">
        <v>0</v>
      </c>
      <c r="V658" s="189"/>
      <c r="W658" s="190" t="s">
        <v>1999</v>
      </c>
    </row>
    <row r="659" spans="1:23" ht="18" hidden="1" thickTop="1" thickBot="1" x14ac:dyDescent="0.25">
      <c r="A659" s="182">
        <v>41973</v>
      </c>
      <c r="B659" s="364" t="s">
        <v>143</v>
      </c>
      <c r="C659" s="183" t="s">
        <v>47</v>
      </c>
      <c r="D659" s="61" t="s">
        <v>132</v>
      </c>
      <c r="E659" s="61" t="s">
        <v>15</v>
      </c>
      <c r="F659" s="183" t="s">
        <v>128</v>
      </c>
      <c r="G659" s="61" t="s">
        <v>2306</v>
      </c>
      <c r="H659" s="184" t="s">
        <v>1933</v>
      </c>
      <c r="I659" s="183"/>
      <c r="J659" s="185">
        <v>41072</v>
      </c>
      <c r="K659" s="185">
        <v>41082</v>
      </c>
      <c r="L659" s="186" t="s">
        <v>2307</v>
      </c>
      <c r="M659" s="186"/>
      <c r="N659" s="187">
        <v>6397</v>
      </c>
      <c r="O659" s="187">
        <v>6276</v>
      </c>
      <c r="P659" s="185">
        <v>41162</v>
      </c>
      <c r="Q659" s="185">
        <v>41610</v>
      </c>
      <c r="R659" s="185">
        <v>41561</v>
      </c>
      <c r="S659" s="185">
        <v>41561</v>
      </c>
      <c r="T659" s="188">
        <v>0.85</v>
      </c>
      <c r="U659" s="187">
        <v>0</v>
      </c>
      <c r="V659" s="189"/>
      <c r="W659" s="190" t="s">
        <v>1999</v>
      </c>
    </row>
    <row r="660" spans="1:23" ht="18" hidden="1" thickTop="1" thickBot="1" x14ac:dyDescent="0.25">
      <c r="A660" s="182">
        <v>41973</v>
      </c>
      <c r="B660" s="364" t="s">
        <v>143</v>
      </c>
      <c r="C660" s="183" t="s">
        <v>47</v>
      </c>
      <c r="D660" s="61" t="s">
        <v>132</v>
      </c>
      <c r="E660" s="61" t="s">
        <v>15</v>
      </c>
      <c r="F660" s="183" t="s">
        <v>128</v>
      </c>
      <c r="G660" s="61" t="s">
        <v>2308</v>
      </c>
      <c r="H660" s="184" t="s">
        <v>2164</v>
      </c>
      <c r="I660" s="183"/>
      <c r="J660" s="185">
        <v>41156</v>
      </c>
      <c r="K660" s="185">
        <v>41159</v>
      </c>
      <c r="L660" s="186" t="s">
        <v>2309</v>
      </c>
      <c r="M660" s="186"/>
      <c r="N660" s="187">
        <v>3592</v>
      </c>
      <c r="O660" s="187">
        <v>3892</v>
      </c>
      <c r="P660" s="185">
        <v>41218</v>
      </c>
      <c r="Q660" s="185">
        <v>41611</v>
      </c>
      <c r="R660" s="185">
        <v>41575</v>
      </c>
      <c r="S660" s="185">
        <v>41866</v>
      </c>
      <c r="T660" s="188">
        <v>0.83</v>
      </c>
      <c r="U660" s="187">
        <v>0</v>
      </c>
      <c r="V660" s="189"/>
      <c r="W660" s="190" t="s">
        <v>1999</v>
      </c>
    </row>
    <row r="661" spans="1:23" ht="18" hidden="1" thickTop="1" thickBot="1" x14ac:dyDescent="0.25">
      <c r="A661" s="182">
        <v>41973</v>
      </c>
      <c r="B661" s="364" t="s">
        <v>143</v>
      </c>
      <c r="C661" s="183" t="s">
        <v>47</v>
      </c>
      <c r="D661" s="61" t="s">
        <v>132</v>
      </c>
      <c r="E661" s="61" t="s">
        <v>26</v>
      </c>
      <c r="F661" s="183" t="s">
        <v>128</v>
      </c>
      <c r="G661" s="61" t="s">
        <v>2310</v>
      </c>
      <c r="H661" s="184" t="s">
        <v>2311</v>
      </c>
      <c r="I661" s="183"/>
      <c r="J661" s="185">
        <v>41142</v>
      </c>
      <c r="K661" s="185">
        <v>41149</v>
      </c>
      <c r="L661" s="186" t="s">
        <v>2312</v>
      </c>
      <c r="M661" s="186" t="s">
        <v>2313</v>
      </c>
      <c r="N661" s="187">
        <v>5300</v>
      </c>
      <c r="O661" s="187">
        <v>4714</v>
      </c>
      <c r="P661" s="185">
        <v>41334</v>
      </c>
      <c r="Q661" s="185">
        <v>41794</v>
      </c>
      <c r="R661" s="185">
        <v>41621</v>
      </c>
      <c r="S661" s="185">
        <v>41794</v>
      </c>
      <c r="T661" s="188">
        <v>1</v>
      </c>
      <c r="U661" s="187">
        <v>0</v>
      </c>
      <c r="V661" s="189"/>
      <c r="W661" s="190" t="s">
        <v>2314</v>
      </c>
    </row>
    <row r="662" spans="1:23" ht="18" hidden="1" thickTop="1" thickBot="1" x14ac:dyDescent="0.25">
      <c r="A662" s="182">
        <v>41973</v>
      </c>
      <c r="B662" s="364" t="s">
        <v>143</v>
      </c>
      <c r="C662" s="183" t="s">
        <v>47</v>
      </c>
      <c r="D662" s="61" t="s">
        <v>132</v>
      </c>
      <c r="E662" s="61" t="s">
        <v>16</v>
      </c>
      <c r="F662" s="183" t="s">
        <v>128</v>
      </c>
      <c r="G662" s="61" t="s">
        <v>2315</v>
      </c>
      <c r="H662" s="184" t="s">
        <v>2282</v>
      </c>
      <c r="I662" s="183"/>
      <c r="J662" s="185">
        <v>41121</v>
      </c>
      <c r="K662" s="185">
        <v>41137</v>
      </c>
      <c r="L662" s="186" t="s">
        <v>2316</v>
      </c>
      <c r="M662" s="186"/>
      <c r="N662" s="187">
        <v>2400</v>
      </c>
      <c r="O662" s="187">
        <v>2919</v>
      </c>
      <c r="P662" s="185">
        <v>41318</v>
      </c>
      <c r="Q662" s="185">
        <v>41624</v>
      </c>
      <c r="R662" s="185">
        <v>41610</v>
      </c>
      <c r="S662" s="185">
        <v>41610</v>
      </c>
      <c r="T662" s="188">
        <v>0.11</v>
      </c>
      <c r="U662" s="187">
        <v>0</v>
      </c>
      <c r="V662" s="189"/>
      <c r="W662" s="190" t="s">
        <v>1999</v>
      </c>
    </row>
    <row r="663" spans="1:23" ht="18" hidden="1" thickTop="1" thickBot="1" x14ac:dyDescent="0.25">
      <c r="A663" s="182">
        <v>41973</v>
      </c>
      <c r="B663" s="364">
        <v>2012</v>
      </c>
      <c r="C663" s="183" t="s">
        <v>47</v>
      </c>
      <c r="D663" s="61" t="s">
        <v>132</v>
      </c>
      <c r="E663" s="61" t="s">
        <v>16</v>
      </c>
      <c r="F663" s="183" t="s">
        <v>128</v>
      </c>
      <c r="G663" s="61" t="s">
        <v>2317</v>
      </c>
      <c r="H663" s="184" t="s">
        <v>2119</v>
      </c>
      <c r="I663" s="183"/>
      <c r="J663" s="185">
        <v>41009</v>
      </c>
      <c r="K663" s="185">
        <v>41026</v>
      </c>
      <c r="L663" s="186" t="s">
        <v>2318</v>
      </c>
      <c r="M663" s="186"/>
      <c r="N663" s="187">
        <v>3099</v>
      </c>
      <c r="O663" s="187">
        <v>2556</v>
      </c>
      <c r="P663" s="185">
        <v>41050</v>
      </c>
      <c r="Q663" s="185">
        <v>41337</v>
      </c>
      <c r="R663" s="185">
        <v>41575</v>
      </c>
      <c r="S663" s="185">
        <v>41383</v>
      </c>
      <c r="T663" s="188">
        <v>1</v>
      </c>
      <c r="U663" s="187">
        <v>0</v>
      </c>
      <c r="V663" s="189"/>
      <c r="W663" s="190" t="s">
        <v>2093</v>
      </c>
    </row>
    <row r="664" spans="1:23" ht="18" hidden="1" thickTop="1" thickBot="1" x14ac:dyDescent="0.25">
      <c r="A664" s="182">
        <v>41973</v>
      </c>
      <c r="B664" s="364" t="s">
        <v>143</v>
      </c>
      <c r="C664" s="183" t="s">
        <v>47</v>
      </c>
      <c r="D664" s="61" t="s">
        <v>79</v>
      </c>
      <c r="E664" s="61" t="s">
        <v>16</v>
      </c>
      <c r="F664" s="183" t="s">
        <v>128</v>
      </c>
      <c r="G664" s="61" t="s">
        <v>2319</v>
      </c>
      <c r="H664" s="184" t="s">
        <v>2320</v>
      </c>
      <c r="I664" s="183"/>
      <c r="J664" s="185">
        <v>41151</v>
      </c>
      <c r="K664" s="185">
        <v>41166</v>
      </c>
      <c r="L664" s="186" t="s">
        <v>2321</v>
      </c>
      <c r="M664" s="186"/>
      <c r="N664" s="187">
        <v>821</v>
      </c>
      <c r="O664" s="187">
        <v>821</v>
      </c>
      <c r="P664" s="185">
        <v>41377</v>
      </c>
      <c r="Q664" s="185">
        <v>41566</v>
      </c>
      <c r="R664" s="185">
        <v>41529</v>
      </c>
      <c r="S664" s="185">
        <v>41529</v>
      </c>
      <c r="T664" s="188">
        <v>0.2</v>
      </c>
      <c r="U664" s="187">
        <v>0</v>
      </c>
      <c r="V664" s="189"/>
      <c r="W664" s="190"/>
    </row>
    <row r="665" spans="1:23" ht="34" hidden="1" thickTop="1" thickBot="1" x14ac:dyDescent="0.25">
      <c r="A665" s="182">
        <v>41973</v>
      </c>
      <c r="B665" s="364" t="s">
        <v>143</v>
      </c>
      <c r="C665" s="183" t="s">
        <v>47</v>
      </c>
      <c r="D665" s="61" t="s">
        <v>132</v>
      </c>
      <c r="E665" s="61" t="s">
        <v>17</v>
      </c>
      <c r="F665" s="183" t="s">
        <v>128</v>
      </c>
      <c r="G665" s="61" t="s">
        <v>2322</v>
      </c>
      <c r="H665" s="184" t="s">
        <v>2323</v>
      </c>
      <c r="I665" s="183"/>
      <c r="J665" s="185">
        <v>40920</v>
      </c>
      <c r="K665" s="185">
        <v>41163</v>
      </c>
      <c r="L665" s="186" t="s">
        <v>2324</v>
      </c>
      <c r="M665" s="186" t="s">
        <v>2325</v>
      </c>
      <c r="N665" s="187">
        <v>19255</v>
      </c>
      <c r="O665" s="187">
        <v>19288</v>
      </c>
      <c r="P665" s="185">
        <v>41201</v>
      </c>
      <c r="Q665" s="185">
        <v>41596</v>
      </c>
      <c r="R665" s="185">
        <v>41575</v>
      </c>
      <c r="S665" s="185">
        <v>42037</v>
      </c>
      <c r="T665" s="188">
        <v>0.22</v>
      </c>
      <c r="U665" s="187">
        <v>0</v>
      </c>
      <c r="V665" s="189"/>
      <c r="W665" s="190" t="s">
        <v>2326</v>
      </c>
    </row>
    <row r="666" spans="1:23" ht="18" hidden="1" thickTop="1" thickBot="1" x14ac:dyDescent="0.25">
      <c r="A666" s="182">
        <v>41973</v>
      </c>
      <c r="B666" s="364" t="s">
        <v>143</v>
      </c>
      <c r="C666" s="183" t="s">
        <v>47</v>
      </c>
      <c r="D666" s="61" t="s">
        <v>132</v>
      </c>
      <c r="E666" s="61" t="s">
        <v>17</v>
      </c>
      <c r="F666" s="183" t="s">
        <v>128</v>
      </c>
      <c r="G666" s="61" t="s">
        <v>2327</v>
      </c>
      <c r="H666" s="184" t="s">
        <v>2328</v>
      </c>
      <c r="I666" s="183"/>
      <c r="J666" s="185">
        <v>41134</v>
      </c>
      <c r="K666" s="185">
        <v>41137</v>
      </c>
      <c r="L666" s="186" t="s">
        <v>2329</v>
      </c>
      <c r="M666" s="186"/>
      <c r="N666" s="187">
        <v>14457</v>
      </c>
      <c r="O666" s="187">
        <v>14123</v>
      </c>
      <c r="P666" s="185">
        <v>41166</v>
      </c>
      <c r="Q666" s="185">
        <v>41376</v>
      </c>
      <c r="R666" s="185">
        <v>41712</v>
      </c>
      <c r="S666" s="185">
        <v>41926</v>
      </c>
      <c r="T666" s="188">
        <v>0.99</v>
      </c>
      <c r="U666" s="187">
        <v>0</v>
      </c>
      <c r="V666" s="189"/>
      <c r="W666" s="190" t="s">
        <v>1999</v>
      </c>
    </row>
    <row r="667" spans="1:23" ht="18" hidden="1" thickTop="1" thickBot="1" x14ac:dyDescent="0.25">
      <c r="A667" s="182">
        <v>41973</v>
      </c>
      <c r="B667" s="364" t="s">
        <v>143</v>
      </c>
      <c r="C667" s="183" t="s">
        <v>47</v>
      </c>
      <c r="D667" s="61" t="s">
        <v>132</v>
      </c>
      <c r="E667" s="61" t="s">
        <v>17</v>
      </c>
      <c r="F667" s="183" t="s">
        <v>128</v>
      </c>
      <c r="G667" s="61" t="s">
        <v>2330</v>
      </c>
      <c r="H667" s="184" t="s">
        <v>1933</v>
      </c>
      <c r="I667" s="183"/>
      <c r="J667" s="185">
        <v>41099</v>
      </c>
      <c r="K667" s="185">
        <v>41123</v>
      </c>
      <c r="L667" s="186" t="s">
        <v>2331</v>
      </c>
      <c r="M667" s="186"/>
      <c r="N667" s="187">
        <v>10991</v>
      </c>
      <c r="O667" s="187">
        <v>11225</v>
      </c>
      <c r="P667" s="185">
        <v>41162</v>
      </c>
      <c r="Q667" s="185">
        <v>41596</v>
      </c>
      <c r="R667" s="185">
        <v>41575</v>
      </c>
      <c r="S667" s="185">
        <v>41865</v>
      </c>
      <c r="T667" s="188">
        <v>0.9</v>
      </c>
      <c r="U667" s="187">
        <v>0</v>
      </c>
      <c r="V667" s="189"/>
      <c r="W667" s="190" t="s">
        <v>1999</v>
      </c>
    </row>
    <row r="668" spans="1:23" ht="18" hidden="1" thickTop="1" thickBot="1" x14ac:dyDescent="0.25">
      <c r="A668" s="182">
        <v>41973</v>
      </c>
      <c r="B668" s="364" t="s">
        <v>143</v>
      </c>
      <c r="C668" s="183" t="s">
        <v>47</v>
      </c>
      <c r="D668" s="61" t="s">
        <v>132</v>
      </c>
      <c r="E668" s="61" t="s">
        <v>18</v>
      </c>
      <c r="F668" s="183" t="s">
        <v>128</v>
      </c>
      <c r="G668" s="61" t="s">
        <v>2332</v>
      </c>
      <c r="H668" s="184" t="s">
        <v>2328</v>
      </c>
      <c r="I668" s="183"/>
      <c r="J668" s="185">
        <v>40954</v>
      </c>
      <c r="K668" s="185">
        <v>41101</v>
      </c>
      <c r="L668" s="186" t="s">
        <v>2333</v>
      </c>
      <c r="M668" s="186" t="s">
        <v>2334</v>
      </c>
      <c r="N668" s="187">
        <v>31992</v>
      </c>
      <c r="O668" s="187">
        <v>32580</v>
      </c>
      <c r="P668" s="185">
        <v>41113</v>
      </c>
      <c r="Q668" s="185">
        <v>41862</v>
      </c>
      <c r="R668" s="185">
        <v>41843</v>
      </c>
      <c r="S668" s="185">
        <v>41843</v>
      </c>
      <c r="T668" s="188">
        <v>0.12</v>
      </c>
      <c r="U668" s="187">
        <v>0</v>
      </c>
      <c r="V668" s="189"/>
      <c r="W668" s="190" t="s">
        <v>1999</v>
      </c>
    </row>
    <row r="669" spans="1:23" ht="18" hidden="1" thickTop="1" thickBot="1" x14ac:dyDescent="0.25">
      <c r="A669" s="182">
        <v>41973</v>
      </c>
      <c r="B669" s="364" t="s">
        <v>143</v>
      </c>
      <c r="C669" s="183" t="s">
        <v>47</v>
      </c>
      <c r="D669" s="61" t="s">
        <v>132</v>
      </c>
      <c r="E669" s="61" t="s">
        <v>27</v>
      </c>
      <c r="F669" s="183" t="s">
        <v>128</v>
      </c>
      <c r="G669" s="61" t="s">
        <v>157</v>
      </c>
      <c r="H669" s="184" t="s">
        <v>1933</v>
      </c>
      <c r="I669" s="183"/>
      <c r="J669" s="185">
        <v>41165</v>
      </c>
      <c r="K669" s="185">
        <v>41165</v>
      </c>
      <c r="L669" s="186" t="s">
        <v>2335</v>
      </c>
      <c r="M669" s="186" t="s">
        <v>2336</v>
      </c>
      <c r="N669" s="187">
        <v>10000</v>
      </c>
      <c r="O669" s="187">
        <v>10557</v>
      </c>
      <c r="P669" s="185">
        <v>41218</v>
      </c>
      <c r="Q669" s="185">
        <v>41425</v>
      </c>
      <c r="R669" s="185">
        <v>41940</v>
      </c>
      <c r="S669" s="185">
        <v>41912</v>
      </c>
      <c r="T669" s="188">
        <v>0.99</v>
      </c>
      <c r="U669" s="187">
        <v>0</v>
      </c>
      <c r="V669" s="189"/>
      <c r="W669" s="190" t="s">
        <v>2337</v>
      </c>
    </row>
    <row r="670" spans="1:23" ht="18" hidden="1" thickTop="1" thickBot="1" x14ac:dyDescent="0.25">
      <c r="A670" s="182">
        <v>41973</v>
      </c>
      <c r="B670" s="364" t="s">
        <v>143</v>
      </c>
      <c r="C670" s="183" t="s">
        <v>47</v>
      </c>
      <c r="D670" s="61" t="s">
        <v>79</v>
      </c>
      <c r="E670" s="61" t="s">
        <v>27</v>
      </c>
      <c r="F670" s="183" t="s">
        <v>128</v>
      </c>
      <c r="G670" s="61" t="s">
        <v>2338</v>
      </c>
      <c r="H670" s="184" t="s">
        <v>2339</v>
      </c>
      <c r="I670" s="183"/>
      <c r="J670" s="185">
        <v>41176</v>
      </c>
      <c r="K670" s="185">
        <v>41176</v>
      </c>
      <c r="L670" s="186" t="s">
        <v>2340</v>
      </c>
      <c r="M670" s="186" t="s">
        <v>2336</v>
      </c>
      <c r="N670" s="187">
        <v>1210</v>
      </c>
      <c r="O670" s="187">
        <v>999</v>
      </c>
      <c r="P670" s="185">
        <v>41183</v>
      </c>
      <c r="Q670" s="185">
        <v>41455</v>
      </c>
      <c r="R670" s="185">
        <v>41578</v>
      </c>
      <c r="S670" s="185">
        <v>41912</v>
      </c>
      <c r="T670" s="188">
        <v>0.99</v>
      </c>
      <c r="U670" s="187">
        <v>0</v>
      </c>
      <c r="V670" s="189"/>
      <c r="W670" s="190" t="s">
        <v>2341</v>
      </c>
    </row>
    <row r="671" spans="1:23" ht="34" hidden="1" thickTop="1" thickBot="1" x14ac:dyDescent="0.25">
      <c r="A671" s="182">
        <v>41973</v>
      </c>
      <c r="B671" s="364" t="s">
        <v>143</v>
      </c>
      <c r="C671" s="183" t="s">
        <v>47</v>
      </c>
      <c r="D671" s="61" t="s">
        <v>132</v>
      </c>
      <c r="E671" s="61" t="s">
        <v>28</v>
      </c>
      <c r="F671" s="183" t="s">
        <v>128</v>
      </c>
      <c r="G671" s="61" t="s">
        <v>2342</v>
      </c>
      <c r="H671" s="184" t="s">
        <v>2343</v>
      </c>
      <c r="I671" s="183"/>
      <c r="J671" s="185">
        <v>41171</v>
      </c>
      <c r="K671" s="185">
        <v>41171</v>
      </c>
      <c r="L671" s="186" t="s">
        <v>2344</v>
      </c>
      <c r="M671" s="186" t="s">
        <v>2345</v>
      </c>
      <c r="N671" s="187">
        <v>25700</v>
      </c>
      <c r="O671" s="187">
        <v>34528</v>
      </c>
      <c r="P671" s="185">
        <v>41228</v>
      </c>
      <c r="Q671" s="185">
        <v>41763</v>
      </c>
      <c r="R671" s="185">
        <v>41575</v>
      </c>
      <c r="S671" s="185">
        <v>41943</v>
      </c>
      <c r="T671" s="188">
        <v>0.98</v>
      </c>
      <c r="U671" s="187">
        <v>0</v>
      </c>
      <c r="V671" s="189"/>
      <c r="W671" s="190" t="s">
        <v>2346</v>
      </c>
    </row>
    <row r="672" spans="1:23" ht="18" hidden="1" thickTop="1" thickBot="1" x14ac:dyDescent="0.25">
      <c r="A672" s="182">
        <v>41973</v>
      </c>
      <c r="B672" s="364" t="s">
        <v>143</v>
      </c>
      <c r="C672" s="183" t="s">
        <v>47</v>
      </c>
      <c r="D672" s="61" t="s">
        <v>132</v>
      </c>
      <c r="E672" s="61" t="s">
        <v>28</v>
      </c>
      <c r="F672" s="183" t="s">
        <v>128</v>
      </c>
      <c r="G672" s="61" t="s">
        <v>2347</v>
      </c>
      <c r="H672" s="184" t="s">
        <v>2348</v>
      </c>
      <c r="I672" s="183"/>
      <c r="J672" s="185">
        <v>41163</v>
      </c>
      <c r="K672" s="185">
        <v>41164</v>
      </c>
      <c r="L672" s="186" t="s">
        <v>2349</v>
      </c>
      <c r="M672" s="186" t="s">
        <v>2350</v>
      </c>
      <c r="N672" s="187">
        <v>20908</v>
      </c>
      <c r="O672" s="187">
        <v>19069</v>
      </c>
      <c r="P672" s="185">
        <v>41244</v>
      </c>
      <c r="Q672" s="185">
        <v>41797</v>
      </c>
      <c r="R672" s="185">
        <v>41797</v>
      </c>
      <c r="S672" s="185">
        <v>41797</v>
      </c>
      <c r="T672" s="188">
        <v>1</v>
      </c>
      <c r="U672" s="187">
        <v>0</v>
      </c>
      <c r="V672" s="189"/>
      <c r="W672" s="190" t="s">
        <v>1999</v>
      </c>
    </row>
    <row r="673" spans="1:23" ht="18" hidden="1" thickTop="1" thickBot="1" x14ac:dyDescent="0.25">
      <c r="A673" s="182">
        <v>41973</v>
      </c>
      <c r="B673" s="364" t="s">
        <v>143</v>
      </c>
      <c r="C673" s="183" t="s">
        <v>47</v>
      </c>
      <c r="D673" s="61" t="s">
        <v>132</v>
      </c>
      <c r="E673" s="61" t="s">
        <v>28</v>
      </c>
      <c r="F673" s="183" t="s">
        <v>128</v>
      </c>
      <c r="G673" s="61" t="s">
        <v>2351</v>
      </c>
      <c r="H673" s="184" t="s">
        <v>2352</v>
      </c>
      <c r="I673" s="183"/>
      <c r="J673" s="185">
        <v>41163</v>
      </c>
      <c r="K673" s="185">
        <v>41164</v>
      </c>
      <c r="L673" s="186" t="s">
        <v>2349</v>
      </c>
      <c r="M673" s="186" t="s">
        <v>2350</v>
      </c>
      <c r="N673" s="187">
        <v>8878</v>
      </c>
      <c r="O673" s="187">
        <v>8255</v>
      </c>
      <c r="P673" s="185">
        <v>41244</v>
      </c>
      <c r="Q673" s="185">
        <v>41797</v>
      </c>
      <c r="R673" s="185">
        <v>41797</v>
      </c>
      <c r="S673" s="185">
        <v>41797</v>
      </c>
      <c r="T673" s="188">
        <v>0.96</v>
      </c>
      <c r="U673" s="187">
        <v>0</v>
      </c>
      <c r="V673" s="189"/>
      <c r="W673" s="190" t="s">
        <v>1999</v>
      </c>
    </row>
    <row r="674" spans="1:23" ht="18" hidden="1" thickTop="1" thickBot="1" x14ac:dyDescent="0.25">
      <c r="A674" s="182">
        <v>41973</v>
      </c>
      <c r="B674" s="364" t="s">
        <v>143</v>
      </c>
      <c r="C674" s="183" t="s">
        <v>47</v>
      </c>
      <c r="D674" s="61" t="s">
        <v>132</v>
      </c>
      <c r="E674" s="61" t="s">
        <v>28</v>
      </c>
      <c r="F674" s="183" t="s">
        <v>128</v>
      </c>
      <c r="G674" s="61" t="s">
        <v>2353</v>
      </c>
      <c r="H674" s="184" t="s">
        <v>2354</v>
      </c>
      <c r="I674" s="183"/>
      <c r="J674" s="185">
        <v>41011</v>
      </c>
      <c r="K674" s="185">
        <v>41046</v>
      </c>
      <c r="L674" s="186" t="s">
        <v>2355</v>
      </c>
      <c r="M674" s="186" t="s">
        <v>2356</v>
      </c>
      <c r="N674" s="187">
        <v>24991</v>
      </c>
      <c r="O674" s="187">
        <v>26136</v>
      </c>
      <c r="P674" s="185">
        <v>41244</v>
      </c>
      <c r="Q674" s="185">
        <v>41760</v>
      </c>
      <c r="R674" s="185">
        <v>41760</v>
      </c>
      <c r="S674" s="185">
        <v>41760</v>
      </c>
      <c r="T674" s="188">
        <v>1</v>
      </c>
      <c r="U674" s="187">
        <v>0</v>
      </c>
      <c r="V674" s="189"/>
      <c r="W674" s="190" t="s">
        <v>1999</v>
      </c>
    </row>
    <row r="675" spans="1:23" ht="18" hidden="1" thickTop="1" thickBot="1" x14ac:dyDescent="0.25">
      <c r="A675" s="182">
        <v>41973</v>
      </c>
      <c r="B675" s="364" t="s">
        <v>143</v>
      </c>
      <c r="C675" s="183" t="s">
        <v>47</v>
      </c>
      <c r="D675" s="61" t="s">
        <v>132</v>
      </c>
      <c r="E675" s="61" t="s">
        <v>28</v>
      </c>
      <c r="F675" s="183" t="s">
        <v>128</v>
      </c>
      <c r="G675" s="61" t="s">
        <v>2357</v>
      </c>
      <c r="H675" s="184" t="s">
        <v>2358</v>
      </c>
      <c r="I675" s="183"/>
      <c r="J675" s="185">
        <v>41011</v>
      </c>
      <c r="K675" s="185">
        <v>41046</v>
      </c>
      <c r="L675" s="186" t="s">
        <v>2355</v>
      </c>
      <c r="M675" s="186" t="s">
        <v>2356</v>
      </c>
      <c r="N675" s="187">
        <v>27000</v>
      </c>
      <c r="O675" s="187">
        <v>27520</v>
      </c>
      <c r="P675" s="185">
        <v>41244</v>
      </c>
      <c r="Q675" s="185">
        <v>41760</v>
      </c>
      <c r="R675" s="185">
        <v>41760</v>
      </c>
      <c r="S675" s="185">
        <v>41760</v>
      </c>
      <c r="T675" s="188">
        <v>1</v>
      </c>
      <c r="U675" s="187">
        <v>0</v>
      </c>
      <c r="V675" s="189"/>
      <c r="W675" s="190" t="s">
        <v>1999</v>
      </c>
    </row>
    <row r="676" spans="1:23" ht="18" hidden="1" thickTop="1" thickBot="1" x14ac:dyDescent="0.25">
      <c r="A676" s="182">
        <v>41973</v>
      </c>
      <c r="B676" s="364" t="s">
        <v>143</v>
      </c>
      <c r="C676" s="183" t="s">
        <v>47</v>
      </c>
      <c r="D676" s="61" t="s">
        <v>79</v>
      </c>
      <c r="E676" s="61" t="s">
        <v>29</v>
      </c>
      <c r="F676" s="183" t="s">
        <v>128</v>
      </c>
      <c r="G676" s="61" t="s">
        <v>2359</v>
      </c>
      <c r="H676" s="184" t="s">
        <v>2360</v>
      </c>
      <c r="I676" s="183"/>
      <c r="J676" s="185">
        <v>40991</v>
      </c>
      <c r="K676" s="185">
        <v>41061</v>
      </c>
      <c r="L676" s="186" t="s">
        <v>2361</v>
      </c>
      <c r="M676" s="186" t="s">
        <v>2362</v>
      </c>
      <c r="N676" s="187">
        <v>2972</v>
      </c>
      <c r="O676" s="187">
        <v>2881</v>
      </c>
      <c r="P676" s="185">
        <v>41075</v>
      </c>
      <c r="Q676" s="185">
        <v>41470</v>
      </c>
      <c r="R676" s="185">
        <v>41442</v>
      </c>
      <c r="S676" s="185">
        <v>41975</v>
      </c>
      <c r="T676" s="188">
        <v>0.99</v>
      </c>
      <c r="U676" s="187">
        <v>0</v>
      </c>
      <c r="V676" s="189"/>
      <c r="W676" s="190"/>
    </row>
    <row r="677" spans="1:23" ht="18" hidden="1" thickTop="1" thickBot="1" x14ac:dyDescent="0.25">
      <c r="A677" s="182">
        <v>41973</v>
      </c>
      <c r="B677" s="364" t="s">
        <v>143</v>
      </c>
      <c r="C677" s="183" t="s">
        <v>47</v>
      </c>
      <c r="D677" s="61" t="s">
        <v>132</v>
      </c>
      <c r="E677" s="61" t="s">
        <v>31</v>
      </c>
      <c r="F677" s="183" t="s">
        <v>128</v>
      </c>
      <c r="G677" s="61" t="s">
        <v>2363</v>
      </c>
      <c r="H677" s="184" t="s">
        <v>1933</v>
      </c>
      <c r="I677" s="183"/>
      <c r="J677" s="185">
        <v>41004</v>
      </c>
      <c r="K677" s="185">
        <v>41178</v>
      </c>
      <c r="L677" s="186" t="s">
        <v>2364</v>
      </c>
      <c r="M677" s="186"/>
      <c r="N677" s="187">
        <v>15584</v>
      </c>
      <c r="O677" s="187">
        <v>14878</v>
      </c>
      <c r="P677" s="185">
        <v>41178</v>
      </c>
      <c r="Q677" s="185">
        <v>41850</v>
      </c>
      <c r="R677" s="185">
        <v>41831</v>
      </c>
      <c r="S677" s="185">
        <v>42125</v>
      </c>
      <c r="T677" s="188">
        <v>0.72</v>
      </c>
      <c r="U677" s="187">
        <v>0</v>
      </c>
      <c r="V677" s="189"/>
      <c r="W677" s="190" t="s">
        <v>1999</v>
      </c>
    </row>
    <row r="678" spans="1:23" ht="18" hidden="1" thickTop="1" thickBot="1" x14ac:dyDescent="0.25">
      <c r="A678" s="182">
        <v>41973</v>
      </c>
      <c r="B678" s="364" t="s">
        <v>143</v>
      </c>
      <c r="C678" s="183" t="s">
        <v>47</v>
      </c>
      <c r="D678" s="61" t="s">
        <v>132</v>
      </c>
      <c r="E678" s="61" t="s">
        <v>31</v>
      </c>
      <c r="F678" s="183" t="s">
        <v>128</v>
      </c>
      <c r="G678" s="61" t="s">
        <v>2365</v>
      </c>
      <c r="H678" s="184" t="s">
        <v>1915</v>
      </c>
      <c r="I678" s="183"/>
      <c r="J678" s="185">
        <v>41223</v>
      </c>
      <c r="K678" s="185">
        <v>41178</v>
      </c>
      <c r="L678" s="186" t="s">
        <v>2366</v>
      </c>
      <c r="M678" s="186"/>
      <c r="N678" s="187">
        <v>22997</v>
      </c>
      <c r="O678" s="187">
        <v>24094</v>
      </c>
      <c r="P678" s="185">
        <v>41178</v>
      </c>
      <c r="Q678" s="185">
        <v>41208</v>
      </c>
      <c r="R678" s="185">
        <v>41924</v>
      </c>
      <c r="S678" s="185">
        <v>41992</v>
      </c>
      <c r="T678" s="188">
        <v>0.73</v>
      </c>
      <c r="U678" s="187">
        <v>0</v>
      </c>
      <c r="V678" s="189"/>
      <c r="W678" s="190" t="s">
        <v>2367</v>
      </c>
    </row>
    <row r="679" spans="1:23" ht="18" hidden="1" thickTop="1" thickBot="1" x14ac:dyDescent="0.25">
      <c r="A679" s="182">
        <v>41973</v>
      </c>
      <c r="B679" s="364" t="s">
        <v>143</v>
      </c>
      <c r="C679" s="183" t="s">
        <v>47</v>
      </c>
      <c r="D679" s="61" t="s">
        <v>132</v>
      </c>
      <c r="E679" s="61" t="s">
        <v>30</v>
      </c>
      <c r="F679" s="183" t="s">
        <v>128</v>
      </c>
      <c r="G679" s="61" t="s">
        <v>2368</v>
      </c>
      <c r="H679" s="184" t="s">
        <v>2369</v>
      </c>
      <c r="I679" s="183"/>
      <c r="J679" s="185">
        <v>41150</v>
      </c>
      <c r="K679" s="185">
        <v>41163</v>
      </c>
      <c r="L679" s="186" t="s">
        <v>1978</v>
      </c>
      <c r="M679" s="186" t="s">
        <v>2370</v>
      </c>
      <c r="N679" s="187">
        <v>15771</v>
      </c>
      <c r="O679" s="187">
        <v>12027</v>
      </c>
      <c r="P679" s="185">
        <v>41183</v>
      </c>
      <c r="Q679" s="185">
        <v>41918</v>
      </c>
      <c r="R679" s="185">
        <v>41904</v>
      </c>
      <c r="S679" s="185">
        <v>41955</v>
      </c>
      <c r="T679" s="188">
        <v>0.4</v>
      </c>
      <c r="U679" s="187">
        <v>0</v>
      </c>
      <c r="V679" s="189"/>
      <c r="W679" s="190" t="s">
        <v>1999</v>
      </c>
    </row>
    <row r="680" spans="1:23" ht="18" hidden="1" thickTop="1" thickBot="1" x14ac:dyDescent="0.25">
      <c r="A680" s="182">
        <v>41973</v>
      </c>
      <c r="B680" s="364" t="s">
        <v>143</v>
      </c>
      <c r="C680" s="183" t="s">
        <v>47</v>
      </c>
      <c r="D680" s="61" t="s">
        <v>132</v>
      </c>
      <c r="E680" s="61" t="s">
        <v>30</v>
      </c>
      <c r="F680" s="183" t="s">
        <v>128</v>
      </c>
      <c r="G680" s="61" t="s">
        <v>2371</v>
      </c>
      <c r="H680" s="184" t="s">
        <v>2369</v>
      </c>
      <c r="I680" s="183"/>
      <c r="J680" s="185">
        <v>41113</v>
      </c>
      <c r="K680" s="185">
        <v>41163</v>
      </c>
      <c r="L680" s="186" t="s">
        <v>2372</v>
      </c>
      <c r="M680" s="186" t="s">
        <v>2373</v>
      </c>
      <c r="N680" s="187">
        <v>10296</v>
      </c>
      <c r="O680" s="187">
        <v>8075</v>
      </c>
      <c r="P680" s="185">
        <v>41183</v>
      </c>
      <c r="Q680" s="185">
        <v>41918</v>
      </c>
      <c r="R680" s="185">
        <v>41904</v>
      </c>
      <c r="S680" s="185">
        <v>42020</v>
      </c>
      <c r="T680" s="188">
        <v>0.75</v>
      </c>
      <c r="U680" s="187">
        <v>0</v>
      </c>
      <c r="V680" s="189"/>
      <c r="W680" s="190" t="s">
        <v>1999</v>
      </c>
    </row>
    <row r="681" spans="1:23" ht="18" hidden="1" thickTop="1" thickBot="1" x14ac:dyDescent="0.25">
      <c r="A681" s="182">
        <v>41973</v>
      </c>
      <c r="B681" s="364" t="s">
        <v>143</v>
      </c>
      <c r="C681" s="183" t="s">
        <v>47</v>
      </c>
      <c r="D681" s="61" t="s">
        <v>132</v>
      </c>
      <c r="E681" s="61" t="s">
        <v>30</v>
      </c>
      <c r="F681" s="183" t="s">
        <v>128</v>
      </c>
      <c r="G681" s="61" t="s">
        <v>2374</v>
      </c>
      <c r="H681" s="184" t="s">
        <v>2375</v>
      </c>
      <c r="I681" s="183"/>
      <c r="J681" s="185">
        <v>41158</v>
      </c>
      <c r="K681" s="185">
        <v>41171</v>
      </c>
      <c r="L681" s="186" t="s">
        <v>2376</v>
      </c>
      <c r="M681" s="186" t="s">
        <v>2377</v>
      </c>
      <c r="N681" s="187">
        <v>9000</v>
      </c>
      <c r="O681" s="187">
        <v>9998</v>
      </c>
      <c r="P681" s="185">
        <v>41183</v>
      </c>
      <c r="Q681" s="185">
        <v>41918</v>
      </c>
      <c r="R681" s="185">
        <v>41904</v>
      </c>
      <c r="S681" s="185">
        <v>42177</v>
      </c>
      <c r="T681" s="188">
        <v>0.25</v>
      </c>
      <c r="U681" s="187">
        <v>0</v>
      </c>
      <c r="V681" s="189"/>
      <c r="W681" s="190" t="s">
        <v>1999</v>
      </c>
    </row>
    <row r="682" spans="1:23" ht="18" hidden="1" thickTop="1" thickBot="1" x14ac:dyDescent="0.25">
      <c r="A682" s="182">
        <v>41973</v>
      </c>
      <c r="B682" s="364" t="s">
        <v>143</v>
      </c>
      <c r="C682" s="183" t="s">
        <v>47</v>
      </c>
      <c r="D682" s="61" t="s">
        <v>132</v>
      </c>
      <c r="E682" s="61" t="s">
        <v>44</v>
      </c>
      <c r="F682" s="183" t="s">
        <v>128</v>
      </c>
      <c r="G682" s="61" t="s">
        <v>2378</v>
      </c>
      <c r="H682" s="184" t="s">
        <v>1933</v>
      </c>
      <c r="I682" s="183"/>
      <c r="J682" s="185">
        <v>41143</v>
      </c>
      <c r="K682" s="185">
        <v>41166</v>
      </c>
      <c r="L682" s="186" t="s">
        <v>2379</v>
      </c>
      <c r="M682" s="186" t="s">
        <v>2380</v>
      </c>
      <c r="N682" s="187">
        <v>8986</v>
      </c>
      <c r="O682" s="187">
        <v>9630</v>
      </c>
      <c r="P682" s="185">
        <v>41244</v>
      </c>
      <c r="Q682" s="185">
        <v>41596</v>
      </c>
      <c r="R682" s="185">
        <v>41575</v>
      </c>
      <c r="S682" s="185">
        <v>41940</v>
      </c>
      <c r="T682" s="188">
        <v>0.75</v>
      </c>
      <c r="U682" s="187">
        <v>0</v>
      </c>
      <c r="V682" s="189"/>
      <c r="W682" s="190" t="s">
        <v>2367</v>
      </c>
    </row>
    <row r="683" spans="1:23" ht="18" hidden="1" thickTop="1" thickBot="1" x14ac:dyDescent="0.25">
      <c r="A683" s="182">
        <v>41973</v>
      </c>
      <c r="B683" s="364" t="s">
        <v>143</v>
      </c>
      <c r="C683" s="183" t="s">
        <v>47</v>
      </c>
      <c r="D683" s="61" t="s">
        <v>79</v>
      </c>
      <c r="E683" s="61" t="s">
        <v>44</v>
      </c>
      <c r="F683" s="183" t="s">
        <v>128</v>
      </c>
      <c r="G683" s="61" t="s">
        <v>2381</v>
      </c>
      <c r="H683" s="184" t="s">
        <v>2382</v>
      </c>
      <c r="I683" s="183"/>
      <c r="J683" s="185">
        <v>41207</v>
      </c>
      <c r="K683" s="185">
        <v>41228</v>
      </c>
      <c r="L683" s="186" t="s">
        <v>2383</v>
      </c>
      <c r="M683" s="186" t="s">
        <v>2384</v>
      </c>
      <c r="N683" s="187">
        <v>2504</v>
      </c>
      <c r="O683" s="187">
        <v>2394</v>
      </c>
      <c r="P683" s="185">
        <v>41337</v>
      </c>
      <c r="Q683" s="185">
        <v>41568</v>
      </c>
      <c r="R683" s="185">
        <v>41568</v>
      </c>
      <c r="S683" s="185">
        <v>41933</v>
      </c>
      <c r="T683" s="188">
        <v>0.12</v>
      </c>
      <c r="U683" s="187">
        <v>0</v>
      </c>
      <c r="V683" s="189"/>
      <c r="W683" s="190" t="s">
        <v>2385</v>
      </c>
    </row>
    <row r="684" spans="1:23" ht="18" hidden="1" thickTop="1" thickBot="1" x14ac:dyDescent="0.25">
      <c r="A684" s="182">
        <v>41973</v>
      </c>
      <c r="B684" s="364" t="s">
        <v>143</v>
      </c>
      <c r="C684" s="183" t="s">
        <v>47</v>
      </c>
      <c r="D684" s="61" t="s">
        <v>132</v>
      </c>
      <c r="E684" s="61" t="s">
        <v>41</v>
      </c>
      <c r="F684" s="183" t="s">
        <v>128</v>
      </c>
      <c r="G684" s="61" t="s">
        <v>2386</v>
      </c>
      <c r="H684" s="184" t="s">
        <v>1364</v>
      </c>
      <c r="I684" s="183"/>
      <c r="J684" s="185">
        <v>41100</v>
      </c>
      <c r="K684" s="185">
        <v>41122</v>
      </c>
      <c r="L684" s="186" t="s">
        <v>2387</v>
      </c>
      <c r="M684" s="186" t="s">
        <v>2388</v>
      </c>
      <c r="N684" s="187">
        <v>8324</v>
      </c>
      <c r="O684" s="187">
        <v>4477</v>
      </c>
      <c r="P684" s="185">
        <v>41169</v>
      </c>
      <c r="Q684" s="185">
        <v>41657</v>
      </c>
      <c r="R684" s="185">
        <v>41623</v>
      </c>
      <c r="S684" s="185">
        <v>41791</v>
      </c>
      <c r="T684" s="188">
        <v>0.99</v>
      </c>
      <c r="U684" s="187">
        <v>0</v>
      </c>
      <c r="V684" s="189"/>
      <c r="W684" s="190" t="s">
        <v>2389</v>
      </c>
    </row>
    <row r="685" spans="1:23" ht="18" hidden="1" thickTop="1" thickBot="1" x14ac:dyDescent="0.25">
      <c r="A685" s="182">
        <v>41973</v>
      </c>
      <c r="B685" s="364" t="s">
        <v>143</v>
      </c>
      <c r="C685" s="183" t="s">
        <v>47</v>
      </c>
      <c r="D685" s="61" t="s">
        <v>132</v>
      </c>
      <c r="E685" s="61" t="s">
        <v>39</v>
      </c>
      <c r="F685" s="183" t="s">
        <v>128</v>
      </c>
      <c r="G685" s="61" t="s">
        <v>2390</v>
      </c>
      <c r="H685" s="184" t="s">
        <v>2391</v>
      </c>
      <c r="I685" s="183"/>
      <c r="J685" s="185">
        <v>40920</v>
      </c>
      <c r="K685" s="185">
        <v>41082</v>
      </c>
      <c r="L685" s="186" t="s">
        <v>2392</v>
      </c>
      <c r="M685" s="186" t="s">
        <v>2393</v>
      </c>
      <c r="N685" s="187">
        <v>24794</v>
      </c>
      <c r="O685" s="187">
        <v>20041</v>
      </c>
      <c r="P685" s="185">
        <v>41244</v>
      </c>
      <c r="Q685" s="185">
        <v>41593</v>
      </c>
      <c r="R685" s="185">
        <v>41568</v>
      </c>
      <c r="S685" s="185">
        <v>41933</v>
      </c>
      <c r="T685" s="188">
        <v>0.05</v>
      </c>
      <c r="U685" s="187">
        <v>0</v>
      </c>
      <c r="V685" s="189"/>
      <c r="W685" s="190" t="s">
        <v>2394</v>
      </c>
    </row>
    <row r="686" spans="1:23" ht="18" hidden="1" thickTop="1" thickBot="1" x14ac:dyDescent="0.25">
      <c r="A686" s="182">
        <v>41973</v>
      </c>
      <c r="B686" s="364" t="s">
        <v>143</v>
      </c>
      <c r="C686" s="183" t="s">
        <v>47</v>
      </c>
      <c r="D686" s="61" t="s">
        <v>132</v>
      </c>
      <c r="E686" s="61" t="s">
        <v>39</v>
      </c>
      <c r="F686" s="183" t="s">
        <v>128</v>
      </c>
      <c r="G686" s="61" t="s">
        <v>2395</v>
      </c>
      <c r="H686" s="184" t="s">
        <v>2352</v>
      </c>
      <c r="I686" s="183"/>
      <c r="J686" s="185">
        <v>41060</v>
      </c>
      <c r="K686" s="185">
        <v>41101</v>
      </c>
      <c r="L686" s="186" t="s">
        <v>2396</v>
      </c>
      <c r="M686" s="186"/>
      <c r="N686" s="187">
        <v>12521</v>
      </c>
      <c r="O686" s="187">
        <v>8803</v>
      </c>
      <c r="P686" s="185">
        <v>41244</v>
      </c>
      <c r="Q686" s="185">
        <v>41717</v>
      </c>
      <c r="R686" s="185">
        <v>41563</v>
      </c>
      <c r="S686" s="185">
        <v>41717</v>
      </c>
      <c r="T686" s="188">
        <v>1</v>
      </c>
      <c r="U686" s="187">
        <v>0</v>
      </c>
      <c r="V686" s="189"/>
      <c r="W686" s="190" t="s">
        <v>2397</v>
      </c>
    </row>
    <row r="687" spans="1:23" ht="18" hidden="1" thickTop="1" thickBot="1" x14ac:dyDescent="0.25">
      <c r="A687" s="182">
        <v>41973</v>
      </c>
      <c r="B687" s="364" t="s">
        <v>143</v>
      </c>
      <c r="C687" s="183" t="s">
        <v>47</v>
      </c>
      <c r="D687" s="61" t="s">
        <v>132</v>
      </c>
      <c r="E687" s="61" t="s">
        <v>39</v>
      </c>
      <c r="F687" s="183" t="s">
        <v>128</v>
      </c>
      <c r="G687" s="61" t="s">
        <v>2398</v>
      </c>
      <c r="H687" s="184" t="s">
        <v>2399</v>
      </c>
      <c r="I687" s="183"/>
      <c r="J687" s="185">
        <v>40920</v>
      </c>
      <c r="K687" s="185">
        <v>41082</v>
      </c>
      <c r="L687" s="186" t="s">
        <v>2392</v>
      </c>
      <c r="M687" s="186" t="s">
        <v>2393</v>
      </c>
      <c r="N687" s="187">
        <v>23645</v>
      </c>
      <c r="O687" s="187">
        <v>23621</v>
      </c>
      <c r="P687" s="185">
        <v>41244</v>
      </c>
      <c r="Q687" s="185">
        <v>41593</v>
      </c>
      <c r="R687" s="185">
        <v>41568</v>
      </c>
      <c r="S687" s="185">
        <v>41933</v>
      </c>
      <c r="T687" s="188">
        <v>0.05</v>
      </c>
      <c r="U687" s="187">
        <v>0</v>
      </c>
      <c r="V687" s="189"/>
      <c r="W687" s="190" t="s">
        <v>2400</v>
      </c>
    </row>
    <row r="688" spans="1:23" ht="18" hidden="1" thickTop="1" thickBot="1" x14ac:dyDescent="0.25">
      <c r="A688" s="182">
        <v>41973</v>
      </c>
      <c r="B688" s="364" t="s">
        <v>143</v>
      </c>
      <c r="C688" s="183" t="s">
        <v>47</v>
      </c>
      <c r="D688" s="61" t="s">
        <v>132</v>
      </c>
      <c r="E688" s="61" t="s">
        <v>56</v>
      </c>
      <c r="F688" s="183" t="s">
        <v>128</v>
      </c>
      <c r="G688" s="61" t="s">
        <v>2401</v>
      </c>
      <c r="H688" s="184" t="s">
        <v>1933</v>
      </c>
      <c r="I688" s="183"/>
      <c r="J688" s="185">
        <v>41058</v>
      </c>
      <c r="K688" s="185">
        <v>41065</v>
      </c>
      <c r="L688" s="186" t="s">
        <v>2402</v>
      </c>
      <c r="M688" s="186"/>
      <c r="N688" s="187">
        <v>21913</v>
      </c>
      <c r="O688" s="187">
        <v>18727</v>
      </c>
      <c r="P688" s="185">
        <v>41091</v>
      </c>
      <c r="Q688" s="185">
        <v>41621</v>
      </c>
      <c r="R688" s="185">
        <v>41600</v>
      </c>
      <c r="S688" s="185">
        <v>41723</v>
      </c>
      <c r="T688" s="188">
        <v>0.99</v>
      </c>
      <c r="U688" s="187">
        <v>0</v>
      </c>
      <c r="V688" s="189"/>
      <c r="W688" s="190" t="s">
        <v>1999</v>
      </c>
    </row>
    <row r="689" spans="1:23" ht="18" hidden="1" thickTop="1" thickBot="1" x14ac:dyDescent="0.25">
      <c r="A689" s="182">
        <v>41973</v>
      </c>
      <c r="B689" s="364" t="s">
        <v>143</v>
      </c>
      <c r="C689" s="183" t="s">
        <v>47</v>
      </c>
      <c r="D689" s="61" t="s">
        <v>132</v>
      </c>
      <c r="E689" s="61" t="s">
        <v>56</v>
      </c>
      <c r="F689" s="183" t="s">
        <v>128</v>
      </c>
      <c r="G689" s="61" t="s">
        <v>2403</v>
      </c>
      <c r="H689" s="184" t="s">
        <v>1933</v>
      </c>
      <c r="I689" s="183"/>
      <c r="J689" s="185">
        <v>41008</v>
      </c>
      <c r="K689" s="185">
        <v>41026</v>
      </c>
      <c r="L689" s="186" t="s">
        <v>2404</v>
      </c>
      <c r="M689" s="186"/>
      <c r="N689" s="187">
        <v>9099</v>
      </c>
      <c r="O689" s="187">
        <v>10002</v>
      </c>
      <c r="P689" s="185">
        <v>41030</v>
      </c>
      <c r="Q689" s="185">
        <v>41579</v>
      </c>
      <c r="R689" s="185">
        <v>41452</v>
      </c>
      <c r="S689" s="185">
        <v>41782</v>
      </c>
      <c r="T689" s="188">
        <v>0.99</v>
      </c>
      <c r="U689" s="187">
        <v>0</v>
      </c>
      <c r="V689" s="189"/>
      <c r="W689" s="190" t="s">
        <v>1999</v>
      </c>
    </row>
    <row r="690" spans="1:23" ht="18" hidden="1" thickTop="1" thickBot="1" x14ac:dyDescent="0.25">
      <c r="A690" s="182">
        <v>41973</v>
      </c>
      <c r="B690" s="364" t="s">
        <v>143</v>
      </c>
      <c r="C690" s="183" t="s">
        <v>47</v>
      </c>
      <c r="D690" s="61" t="s">
        <v>79</v>
      </c>
      <c r="E690" s="61" t="s">
        <v>56</v>
      </c>
      <c r="F690" s="183" t="s">
        <v>128</v>
      </c>
      <c r="G690" s="61" t="s">
        <v>2405</v>
      </c>
      <c r="H690" s="184" t="s">
        <v>2406</v>
      </c>
      <c r="I690" s="183"/>
      <c r="J690" s="185" t="s">
        <v>2407</v>
      </c>
      <c r="K690" s="185">
        <v>41131</v>
      </c>
      <c r="L690" s="186" t="s">
        <v>2408</v>
      </c>
      <c r="M690" s="186"/>
      <c r="N690" s="187">
        <v>1536</v>
      </c>
      <c r="O690" s="187">
        <v>1661</v>
      </c>
      <c r="P690" s="185">
        <v>41153</v>
      </c>
      <c r="Q690" s="185">
        <v>41558</v>
      </c>
      <c r="R690" s="185">
        <v>41536</v>
      </c>
      <c r="S690" s="185">
        <v>41759</v>
      </c>
      <c r="T690" s="188">
        <v>0.98</v>
      </c>
      <c r="U690" s="187">
        <v>0</v>
      </c>
      <c r="V690" s="189"/>
      <c r="W690" s="190"/>
    </row>
    <row r="691" spans="1:23" ht="18" hidden="1" thickTop="1" thickBot="1" x14ac:dyDescent="0.25">
      <c r="A691" s="182">
        <v>41973</v>
      </c>
      <c r="B691" s="364" t="s">
        <v>143</v>
      </c>
      <c r="C691" s="183" t="s">
        <v>47</v>
      </c>
      <c r="D691" s="61" t="s">
        <v>132</v>
      </c>
      <c r="E691" s="61" t="s">
        <v>32</v>
      </c>
      <c r="F691" s="183" t="s">
        <v>128</v>
      </c>
      <c r="G691" s="61" t="s">
        <v>2409</v>
      </c>
      <c r="H691" s="184" t="s">
        <v>2176</v>
      </c>
      <c r="I691" s="183"/>
      <c r="J691" s="185">
        <v>40920</v>
      </c>
      <c r="K691" s="185">
        <v>41016</v>
      </c>
      <c r="L691" s="186" t="s">
        <v>2169</v>
      </c>
      <c r="M691" s="186"/>
      <c r="N691" s="187">
        <v>22932</v>
      </c>
      <c r="O691" s="187">
        <v>21352</v>
      </c>
      <c r="P691" s="185">
        <v>41244</v>
      </c>
      <c r="Q691" s="185">
        <v>41586</v>
      </c>
      <c r="R691" s="185">
        <v>41572</v>
      </c>
      <c r="S691" s="185">
        <v>41943</v>
      </c>
      <c r="T691" s="188">
        <v>0.98</v>
      </c>
      <c r="U691" s="187">
        <v>0</v>
      </c>
      <c r="V691" s="189"/>
      <c r="W691" s="190" t="s">
        <v>1999</v>
      </c>
    </row>
    <row r="692" spans="1:23" ht="18" hidden="1" thickTop="1" thickBot="1" x14ac:dyDescent="0.25">
      <c r="A692" s="182">
        <v>41973</v>
      </c>
      <c r="B692" s="364">
        <v>2012</v>
      </c>
      <c r="C692" s="183" t="s">
        <v>47</v>
      </c>
      <c r="D692" s="61" t="s">
        <v>79</v>
      </c>
      <c r="E692" s="61" t="s">
        <v>61</v>
      </c>
      <c r="F692" s="183" t="s">
        <v>128</v>
      </c>
      <c r="G692" s="61" t="s">
        <v>2410</v>
      </c>
      <c r="H692" s="184" t="s">
        <v>1953</v>
      </c>
      <c r="I692" s="183"/>
      <c r="J692" s="185">
        <v>41148</v>
      </c>
      <c r="K692" s="185">
        <v>41156</v>
      </c>
      <c r="L692" s="186" t="s">
        <v>2411</v>
      </c>
      <c r="M692" s="186" t="s">
        <v>2412</v>
      </c>
      <c r="N692" s="187">
        <v>1947</v>
      </c>
      <c r="O692" s="187">
        <v>1943</v>
      </c>
      <c r="P692" s="185">
        <v>41189</v>
      </c>
      <c r="Q692" s="185">
        <v>41484</v>
      </c>
      <c r="R692" s="185">
        <v>41499</v>
      </c>
      <c r="S692" s="185">
        <v>41499</v>
      </c>
      <c r="T692" s="188">
        <v>1</v>
      </c>
      <c r="U692" s="187">
        <v>0</v>
      </c>
      <c r="V692" s="189"/>
      <c r="W692" s="190" t="s">
        <v>2413</v>
      </c>
    </row>
    <row r="693" spans="1:23" ht="18" hidden="1" thickTop="1" thickBot="1" x14ac:dyDescent="0.25">
      <c r="A693" s="182">
        <v>41973</v>
      </c>
      <c r="B693" s="364" t="s">
        <v>143</v>
      </c>
      <c r="C693" s="183" t="s">
        <v>47</v>
      </c>
      <c r="D693" s="61" t="s">
        <v>132</v>
      </c>
      <c r="E693" s="61" t="s">
        <v>38</v>
      </c>
      <c r="F693" s="183" t="s">
        <v>128</v>
      </c>
      <c r="G693" s="61" t="s">
        <v>2414</v>
      </c>
      <c r="H693" s="184" t="s">
        <v>152</v>
      </c>
      <c r="I693" s="183"/>
      <c r="J693" s="185">
        <v>40954</v>
      </c>
      <c r="K693" s="185">
        <v>41171</v>
      </c>
      <c r="L693" s="186" t="s">
        <v>2415</v>
      </c>
      <c r="M693" s="186" t="s">
        <v>2416</v>
      </c>
      <c r="N693" s="187">
        <v>48795</v>
      </c>
      <c r="O693" s="187">
        <v>46138</v>
      </c>
      <c r="P693" s="185">
        <v>41171</v>
      </c>
      <c r="Q693" s="185">
        <v>41988</v>
      </c>
      <c r="R693" s="185">
        <v>41930</v>
      </c>
      <c r="S693" s="185">
        <v>41978</v>
      </c>
      <c r="T693" s="188">
        <v>0.92</v>
      </c>
      <c r="U693" s="187">
        <v>0</v>
      </c>
      <c r="V693" s="189"/>
      <c r="W693" s="190" t="s">
        <v>1999</v>
      </c>
    </row>
    <row r="694" spans="1:23" ht="18" hidden="1" thickTop="1" thickBot="1" x14ac:dyDescent="0.25">
      <c r="A694" s="182">
        <v>41973</v>
      </c>
      <c r="B694" s="364" t="s">
        <v>143</v>
      </c>
      <c r="C694" s="183" t="s">
        <v>47</v>
      </c>
      <c r="D694" s="61" t="s">
        <v>132</v>
      </c>
      <c r="E694" s="61" t="s">
        <v>21</v>
      </c>
      <c r="F694" s="183" t="s">
        <v>128</v>
      </c>
      <c r="G694" s="61" t="s">
        <v>2417</v>
      </c>
      <c r="H694" s="184" t="s">
        <v>1953</v>
      </c>
      <c r="I694" s="183"/>
      <c r="J694" s="185">
        <v>40911</v>
      </c>
      <c r="K694" s="185">
        <v>41009</v>
      </c>
      <c r="L694" s="186" t="s">
        <v>441</v>
      </c>
      <c r="M694" s="186" t="s">
        <v>2418</v>
      </c>
      <c r="N694" s="187">
        <v>5172</v>
      </c>
      <c r="O694" s="187">
        <v>4440</v>
      </c>
      <c r="P694" s="185">
        <v>41244</v>
      </c>
      <c r="Q694" s="185">
        <v>41468</v>
      </c>
      <c r="R694" s="185">
        <v>41426</v>
      </c>
      <c r="S694" s="185">
        <v>41426</v>
      </c>
      <c r="T694" s="188">
        <v>0.95</v>
      </c>
      <c r="U694" s="187">
        <v>0</v>
      </c>
      <c r="V694" s="189"/>
      <c r="W694" s="190" t="s">
        <v>1999</v>
      </c>
    </row>
    <row r="695" spans="1:23" ht="18" hidden="1" thickTop="1" thickBot="1" x14ac:dyDescent="0.25">
      <c r="A695" s="182">
        <v>41973</v>
      </c>
      <c r="B695" s="364" t="s">
        <v>143</v>
      </c>
      <c r="C695" s="183" t="s">
        <v>47</v>
      </c>
      <c r="D695" s="61" t="s">
        <v>132</v>
      </c>
      <c r="E695" s="61" t="s">
        <v>20</v>
      </c>
      <c r="F695" s="183" t="s">
        <v>128</v>
      </c>
      <c r="G695" s="61" t="s">
        <v>2419</v>
      </c>
      <c r="H695" s="184" t="s">
        <v>1953</v>
      </c>
      <c r="I695" s="183"/>
      <c r="J695" s="185">
        <v>41156</v>
      </c>
      <c r="K695" s="185">
        <v>41156</v>
      </c>
      <c r="L695" s="186" t="s">
        <v>2223</v>
      </c>
      <c r="M695" s="186" t="s">
        <v>2420</v>
      </c>
      <c r="N695" s="187">
        <v>3680</v>
      </c>
      <c r="O695" s="187">
        <v>3457</v>
      </c>
      <c r="P695" s="185">
        <v>41244</v>
      </c>
      <c r="Q695" s="185">
        <v>41582</v>
      </c>
      <c r="R695" s="185">
        <v>41575</v>
      </c>
      <c r="S695" s="185">
        <v>41575</v>
      </c>
      <c r="T695" s="188">
        <v>0.99</v>
      </c>
      <c r="U695" s="187">
        <v>0</v>
      </c>
      <c r="V695" s="189"/>
      <c r="W695" s="190" t="s">
        <v>1999</v>
      </c>
    </row>
    <row r="696" spans="1:23" ht="18" hidden="1" thickTop="1" thickBot="1" x14ac:dyDescent="0.25">
      <c r="A696" s="182">
        <v>41973</v>
      </c>
      <c r="B696" s="364" t="s">
        <v>143</v>
      </c>
      <c r="C696" s="183" t="s">
        <v>47</v>
      </c>
      <c r="D696" s="61" t="s">
        <v>132</v>
      </c>
      <c r="E696" s="61" t="s">
        <v>45</v>
      </c>
      <c r="F696" s="183" t="s">
        <v>128</v>
      </c>
      <c r="G696" s="61" t="s">
        <v>2421</v>
      </c>
      <c r="H696" s="184" t="s">
        <v>2422</v>
      </c>
      <c r="I696" s="183"/>
      <c r="J696" s="185">
        <v>40920</v>
      </c>
      <c r="K696" s="185">
        <v>41137</v>
      </c>
      <c r="L696" s="186" t="s">
        <v>2423</v>
      </c>
      <c r="M696" s="186" t="s">
        <v>2424</v>
      </c>
      <c r="N696" s="187">
        <v>10343</v>
      </c>
      <c r="O696" s="187">
        <v>9246</v>
      </c>
      <c r="P696" s="185">
        <v>41214</v>
      </c>
      <c r="Q696" s="185">
        <v>41705</v>
      </c>
      <c r="R696" s="185">
        <v>41689</v>
      </c>
      <c r="S696" s="185">
        <v>41810</v>
      </c>
      <c r="T696" s="188">
        <v>0.96</v>
      </c>
      <c r="U696" s="187">
        <v>0</v>
      </c>
      <c r="V696" s="189"/>
      <c r="W696" s="190" t="s">
        <v>1999</v>
      </c>
    </row>
    <row r="697" spans="1:23" ht="18" hidden="1" thickTop="1" thickBot="1" x14ac:dyDescent="0.25">
      <c r="A697" s="182">
        <v>41973</v>
      </c>
      <c r="B697" s="364" t="s">
        <v>143</v>
      </c>
      <c r="C697" s="183" t="s">
        <v>47</v>
      </c>
      <c r="D697" s="61" t="s">
        <v>132</v>
      </c>
      <c r="E697" s="61" t="s">
        <v>45</v>
      </c>
      <c r="F697" s="183" t="s">
        <v>128</v>
      </c>
      <c r="G697" s="61" t="s">
        <v>2425</v>
      </c>
      <c r="H697" s="184" t="s">
        <v>2119</v>
      </c>
      <c r="I697" s="183"/>
      <c r="J697" s="185">
        <v>40932</v>
      </c>
      <c r="K697" s="185">
        <v>41136</v>
      </c>
      <c r="L697" s="186" t="s">
        <v>2423</v>
      </c>
      <c r="M697" s="186" t="s">
        <v>2426</v>
      </c>
      <c r="N697" s="187">
        <v>2995</v>
      </c>
      <c r="O697" s="187">
        <v>3149</v>
      </c>
      <c r="P697" s="185">
        <v>41214</v>
      </c>
      <c r="Q697" s="185">
        <v>41705</v>
      </c>
      <c r="R697" s="185">
        <v>41689</v>
      </c>
      <c r="S697" s="185">
        <v>41818</v>
      </c>
      <c r="T697" s="188">
        <v>0.95</v>
      </c>
      <c r="U697" s="187">
        <v>0</v>
      </c>
      <c r="V697" s="189"/>
      <c r="W697" s="190" t="s">
        <v>1999</v>
      </c>
    </row>
    <row r="698" spans="1:23" ht="18" hidden="1" thickTop="1" thickBot="1" x14ac:dyDescent="0.25">
      <c r="A698" s="182">
        <v>41973</v>
      </c>
      <c r="B698" s="364" t="s">
        <v>143</v>
      </c>
      <c r="C698" s="183" t="s">
        <v>47</v>
      </c>
      <c r="D698" s="61" t="s">
        <v>132</v>
      </c>
      <c r="E698" s="61" t="s">
        <v>58</v>
      </c>
      <c r="F698" s="183" t="s">
        <v>128</v>
      </c>
      <c r="G698" s="61" t="s">
        <v>2427</v>
      </c>
      <c r="H698" s="184" t="s">
        <v>1933</v>
      </c>
      <c r="I698" s="183"/>
      <c r="J698" s="185">
        <v>40970</v>
      </c>
      <c r="K698" s="185">
        <v>40987</v>
      </c>
      <c r="L698" s="186" t="s">
        <v>2065</v>
      </c>
      <c r="M698" s="186" t="s">
        <v>2428</v>
      </c>
      <c r="N698" s="187">
        <v>13800</v>
      </c>
      <c r="O698" s="187">
        <v>13190</v>
      </c>
      <c r="P698" s="185">
        <v>41244</v>
      </c>
      <c r="Q698" s="185">
        <v>41691</v>
      </c>
      <c r="R698" s="185">
        <v>41636</v>
      </c>
      <c r="S698" s="185">
        <v>41718</v>
      </c>
      <c r="T698" s="188">
        <v>1</v>
      </c>
      <c r="U698" s="187">
        <v>0</v>
      </c>
      <c r="V698" s="189"/>
      <c r="W698" s="190" t="s">
        <v>1999</v>
      </c>
    </row>
    <row r="699" spans="1:23" ht="18" hidden="1" thickTop="1" thickBot="1" x14ac:dyDescent="0.25">
      <c r="A699" s="182">
        <v>41973</v>
      </c>
      <c r="B699" s="364" t="s">
        <v>143</v>
      </c>
      <c r="C699" s="183" t="s">
        <v>47</v>
      </c>
      <c r="D699" s="61" t="s">
        <v>132</v>
      </c>
      <c r="E699" s="61" t="s">
        <v>59</v>
      </c>
      <c r="F699" s="183" t="s">
        <v>128</v>
      </c>
      <c r="G699" s="61" t="s">
        <v>2429</v>
      </c>
      <c r="H699" s="184" t="s">
        <v>1933</v>
      </c>
      <c r="I699" s="183"/>
      <c r="J699" s="185">
        <v>41162</v>
      </c>
      <c r="K699" s="185">
        <v>41170</v>
      </c>
      <c r="L699" s="186" t="s">
        <v>2430</v>
      </c>
      <c r="M699" s="186" t="s">
        <v>2431</v>
      </c>
      <c r="N699" s="187">
        <v>56285</v>
      </c>
      <c r="O699" s="187">
        <v>38259</v>
      </c>
      <c r="P699" s="185">
        <v>41244</v>
      </c>
      <c r="Q699" s="185">
        <v>41978</v>
      </c>
      <c r="R699" s="185">
        <v>41575</v>
      </c>
      <c r="S699" s="185">
        <v>41962</v>
      </c>
      <c r="T699" s="188">
        <v>0.17</v>
      </c>
      <c r="U699" s="187">
        <v>0</v>
      </c>
      <c r="V699" s="189"/>
      <c r="W699" s="190" t="s">
        <v>2432</v>
      </c>
    </row>
    <row r="700" spans="1:23" ht="18" hidden="1" thickTop="1" thickBot="1" x14ac:dyDescent="0.25">
      <c r="A700" s="182">
        <v>41973</v>
      </c>
      <c r="B700" s="364" t="s">
        <v>143</v>
      </c>
      <c r="C700" s="183" t="s">
        <v>47</v>
      </c>
      <c r="D700" s="61" t="s">
        <v>132</v>
      </c>
      <c r="E700" s="61" t="s">
        <v>35</v>
      </c>
      <c r="F700" s="183" t="s">
        <v>128</v>
      </c>
      <c r="G700" s="61" t="s">
        <v>2433</v>
      </c>
      <c r="H700" s="184" t="s">
        <v>1953</v>
      </c>
      <c r="I700" s="183"/>
      <c r="J700" s="185">
        <v>41176</v>
      </c>
      <c r="K700" s="185">
        <v>41177</v>
      </c>
      <c r="L700" s="186" t="s">
        <v>2434</v>
      </c>
      <c r="M700" s="186"/>
      <c r="N700" s="187">
        <v>4290</v>
      </c>
      <c r="O700" s="187">
        <v>4255</v>
      </c>
      <c r="P700" s="185">
        <v>41183</v>
      </c>
      <c r="Q700" s="185">
        <v>41518</v>
      </c>
      <c r="R700" s="185">
        <v>41575</v>
      </c>
      <c r="S700" s="185">
        <v>41575</v>
      </c>
      <c r="T700" s="188">
        <v>0.1</v>
      </c>
      <c r="U700" s="187">
        <v>0</v>
      </c>
      <c r="V700" s="189"/>
      <c r="W700" s="190" t="s">
        <v>1999</v>
      </c>
    </row>
    <row r="701" spans="1:23" ht="18" hidden="1" thickTop="1" thickBot="1" x14ac:dyDescent="0.25">
      <c r="A701" s="182">
        <v>41973</v>
      </c>
      <c r="B701" s="364">
        <v>2012</v>
      </c>
      <c r="C701" s="183" t="s">
        <v>47</v>
      </c>
      <c r="D701" s="61" t="s">
        <v>132</v>
      </c>
      <c r="E701" s="61" t="s">
        <v>40</v>
      </c>
      <c r="F701" s="183" t="s">
        <v>128</v>
      </c>
      <c r="G701" s="61" t="s">
        <v>2435</v>
      </c>
      <c r="H701" s="184" t="s">
        <v>2436</v>
      </c>
      <c r="I701" s="183"/>
      <c r="J701" s="185">
        <v>41158</v>
      </c>
      <c r="K701" s="185">
        <v>41179</v>
      </c>
      <c r="L701" s="186" t="s">
        <v>2437</v>
      </c>
      <c r="M701" s="186" t="s">
        <v>2438</v>
      </c>
      <c r="N701" s="187">
        <v>6498</v>
      </c>
      <c r="O701" s="187">
        <v>6577</v>
      </c>
      <c r="P701" s="185">
        <v>41244</v>
      </c>
      <c r="Q701" s="185">
        <v>41645</v>
      </c>
      <c r="R701" s="185">
        <v>41575</v>
      </c>
      <c r="S701" s="185">
        <v>41575</v>
      </c>
      <c r="T701" s="188">
        <v>1</v>
      </c>
      <c r="U701" s="187">
        <v>0</v>
      </c>
      <c r="V701" s="189"/>
      <c r="W701" s="190" t="s">
        <v>1999</v>
      </c>
    </row>
    <row r="702" spans="1:23" ht="18" hidden="1" thickTop="1" thickBot="1" x14ac:dyDescent="0.25">
      <c r="A702" s="182">
        <v>41973</v>
      </c>
      <c r="B702" s="364" t="s">
        <v>143</v>
      </c>
      <c r="C702" s="183" t="s">
        <v>47</v>
      </c>
      <c r="D702" s="61" t="s">
        <v>132</v>
      </c>
      <c r="E702" s="61" t="s">
        <v>22</v>
      </c>
      <c r="F702" s="183" t="s">
        <v>128</v>
      </c>
      <c r="G702" s="61" t="s">
        <v>2439</v>
      </c>
      <c r="H702" s="184" t="s">
        <v>2113</v>
      </c>
      <c r="I702" s="183"/>
      <c r="J702" s="185">
        <v>41221</v>
      </c>
      <c r="K702" s="185">
        <v>41310</v>
      </c>
      <c r="L702" s="186" t="s">
        <v>2440</v>
      </c>
      <c r="M702" s="186" t="s">
        <v>2441</v>
      </c>
      <c r="N702" s="187">
        <v>10912</v>
      </c>
      <c r="O702" s="187">
        <v>8798</v>
      </c>
      <c r="P702" s="185">
        <v>41365</v>
      </c>
      <c r="Q702" s="185">
        <v>41921</v>
      </c>
      <c r="R702" s="185">
        <v>41921</v>
      </c>
      <c r="S702" s="185">
        <v>42034</v>
      </c>
      <c r="T702" s="188">
        <v>0.77</v>
      </c>
      <c r="U702" s="187">
        <v>0</v>
      </c>
      <c r="V702" s="189"/>
      <c r="W702" s="190" t="s">
        <v>1999</v>
      </c>
    </row>
    <row r="703" spans="1:23" ht="18" hidden="1" thickTop="1" thickBot="1" x14ac:dyDescent="0.25">
      <c r="A703" s="182">
        <v>41973</v>
      </c>
      <c r="B703" s="364" t="s">
        <v>143</v>
      </c>
      <c r="C703" s="183" t="s">
        <v>47</v>
      </c>
      <c r="D703" s="61" t="s">
        <v>132</v>
      </c>
      <c r="E703" s="61" t="s">
        <v>37</v>
      </c>
      <c r="F703" s="183" t="s">
        <v>128</v>
      </c>
      <c r="G703" s="61" t="s">
        <v>2442</v>
      </c>
      <c r="H703" s="184" t="s">
        <v>2443</v>
      </c>
      <c r="I703" s="183"/>
      <c r="J703" s="185">
        <v>41172</v>
      </c>
      <c r="K703" s="185">
        <v>41177</v>
      </c>
      <c r="L703" s="186" t="s">
        <v>2444</v>
      </c>
      <c r="M703" s="186" t="s">
        <v>2445</v>
      </c>
      <c r="N703" s="187">
        <v>9991</v>
      </c>
      <c r="O703" s="187">
        <v>11545</v>
      </c>
      <c r="P703" s="185">
        <v>41214</v>
      </c>
      <c r="Q703" s="185">
        <v>41876</v>
      </c>
      <c r="R703" s="185">
        <v>41955</v>
      </c>
      <c r="S703" s="185">
        <v>41955</v>
      </c>
      <c r="T703" s="188">
        <v>0.75</v>
      </c>
      <c r="U703" s="187">
        <v>0</v>
      </c>
      <c r="V703" s="189"/>
      <c r="W703" s="190" t="s">
        <v>1999</v>
      </c>
    </row>
    <row r="704" spans="1:23" ht="18" hidden="1" thickTop="1" thickBot="1" x14ac:dyDescent="0.25">
      <c r="A704" s="182">
        <v>41973</v>
      </c>
      <c r="B704" s="364" t="s">
        <v>143</v>
      </c>
      <c r="C704" s="183" t="s">
        <v>47</v>
      </c>
      <c r="D704" s="61" t="s">
        <v>132</v>
      </c>
      <c r="E704" s="61" t="s">
        <v>62</v>
      </c>
      <c r="F704" s="183" t="s">
        <v>128</v>
      </c>
      <c r="G704" s="61" t="s">
        <v>2446</v>
      </c>
      <c r="H704" s="184" t="s">
        <v>2164</v>
      </c>
      <c r="I704" s="183"/>
      <c r="J704" s="185">
        <v>41025</v>
      </c>
      <c r="K704" s="185">
        <v>41059</v>
      </c>
      <c r="L704" s="186" t="s">
        <v>2447</v>
      </c>
      <c r="M704" s="186" t="s">
        <v>2448</v>
      </c>
      <c r="N704" s="187">
        <v>6943</v>
      </c>
      <c r="O704" s="187">
        <v>3986</v>
      </c>
      <c r="P704" s="185">
        <v>41091</v>
      </c>
      <c r="Q704" s="185">
        <v>41567</v>
      </c>
      <c r="R704" s="185">
        <v>41414</v>
      </c>
      <c r="S704" s="185">
        <v>41789</v>
      </c>
      <c r="T704" s="188">
        <v>0.98</v>
      </c>
      <c r="U704" s="187">
        <v>0</v>
      </c>
      <c r="V704" s="189"/>
      <c r="W704" s="190" t="s">
        <v>2449</v>
      </c>
    </row>
    <row r="705" spans="1:23" ht="18" hidden="1" thickTop="1" thickBot="1" x14ac:dyDescent="0.25">
      <c r="A705" s="182">
        <v>41973</v>
      </c>
      <c r="B705" s="364">
        <v>2012</v>
      </c>
      <c r="C705" s="183" t="s">
        <v>47</v>
      </c>
      <c r="D705" s="61" t="s">
        <v>132</v>
      </c>
      <c r="E705" s="61" t="s">
        <v>63</v>
      </c>
      <c r="F705" s="183" t="s">
        <v>128</v>
      </c>
      <c r="G705" s="61" t="s">
        <v>2450</v>
      </c>
      <c r="H705" s="184" t="s">
        <v>1933</v>
      </c>
      <c r="I705" s="183"/>
      <c r="J705" s="185">
        <v>41026</v>
      </c>
      <c r="K705" s="185">
        <v>41017</v>
      </c>
      <c r="L705" s="186" t="s">
        <v>431</v>
      </c>
      <c r="M705" s="186">
        <v>12014512201</v>
      </c>
      <c r="N705" s="187">
        <v>8898</v>
      </c>
      <c r="O705" s="187">
        <v>10342</v>
      </c>
      <c r="P705" s="185">
        <v>41244</v>
      </c>
      <c r="Q705" s="185">
        <v>41442</v>
      </c>
      <c r="R705" s="185">
        <v>41575</v>
      </c>
      <c r="S705" s="185">
        <v>41442</v>
      </c>
      <c r="T705" s="188">
        <v>1</v>
      </c>
      <c r="U705" s="187">
        <v>0</v>
      </c>
      <c r="V705" s="189"/>
      <c r="W705" s="190" t="s">
        <v>2093</v>
      </c>
    </row>
    <row r="706" spans="1:23" ht="18" hidden="1" thickTop="1" thickBot="1" x14ac:dyDescent="0.25">
      <c r="A706" s="182">
        <v>41973</v>
      </c>
      <c r="B706" s="364">
        <v>2013</v>
      </c>
      <c r="C706" s="183" t="s">
        <v>47</v>
      </c>
      <c r="D706" s="61" t="s">
        <v>79</v>
      </c>
      <c r="E706" s="61" t="s">
        <v>48</v>
      </c>
      <c r="F706" s="183" t="s">
        <v>128</v>
      </c>
      <c r="G706" s="61" t="s">
        <v>2451</v>
      </c>
      <c r="H706" s="184" t="s">
        <v>2452</v>
      </c>
      <c r="I706" s="183"/>
      <c r="J706" s="185">
        <v>41541</v>
      </c>
      <c r="K706" s="185">
        <v>41543</v>
      </c>
      <c r="L706" s="186" t="s">
        <v>2453</v>
      </c>
      <c r="M706" s="186" t="s">
        <v>2454</v>
      </c>
      <c r="N706" s="187">
        <v>1920</v>
      </c>
      <c r="O706" s="187">
        <v>1891</v>
      </c>
      <c r="P706" s="185">
        <v>41673</v>
      </c>
      <c r="Q706" s="185">
        <v>42118</v>
      </c>
      <c r="R706" s="185">
        <v>42118</v>
      </c>
      <c r="S706" s="185">
        <v>41913</v>
      </c>
      <c r="T706" s="188">
        <v>0</v>
      </c>
      <c r="U706" s="187">
        <v>0</v>
      </c>
      <c r="V706" s="189"/>
      <c r="W706" s="190"/>
    </row>
    <row r="707" spans="1:23" ht="18" hidden="1" thickTop="1" thickBot="1" x14ac:dyDescent="0.25">
      <c r="A707" s="182">
        <v>41973</v>
      </c>
      <c r="B707" s="364">
        <v>2013</v>
      </c>
      <c r="C707" s="183" t="s">
        <v>47</v>
      </c>
      <c r="D707" s="61" t="s">
        <v>132</v>
      </c>
      <c r="E707" s="61" t="s">
        <v>48</v>
      </c>
      <c r="F707" s="183" t="s">
        <v>128</v>
      </c>
      <c r="G707" s="61" t="s">
        <v>2455</v>
      </c>
      <c r="H707" s="184" t="s">
        <v>2119</v>
      </c>
      <c r="I707" s="183"/>
      <c r="J707" s="185">
        <v>41487</v>
      </c>
      <c r="K707" s="185">
        <v>41509</v>
      </c>
      <c r="L707" s="186" t="s">
        <v>2456</v>
      </c>
      <c r="M707" s="186" t="s">
        <v>2457</v>
      </c>
      <c r="N707" s="187">
        <v>5223</v>
      </c>
      <c r="O707" s="187">
        <v>5382</v>
      </c>
      <c r="P707" s="185">
        <v>41540</v>
      </c>
      <c r="Q707" s="185">
        <v>41866</v>
      </c>
      <c r="R707" s="185">
        <v>41866</v>
      </c>
      <c r="S707" s="185">
        <v>41866</v>
      </c>
      <c r="T707" s="188">
        <v>0</v>
      </c>
      <c r="U707" s="187">
        <v>0</v>
      </c>
      <c r="V707" s="189"/>
      <c r="W707" s="190" t="s">
        <v>2458</v>
      </c>
    </row>
    <row r="708" spans="1:23" ht="18" hidden="1" thickTop="1" thickBot="1" x14ac:dyDescent="0.25">
      <c r="A708" s="182">
        <v>41973</v>
      </c>
      <c r="B708" s="364">
        <v>2013</v>
      </c>
      <c r="C708" s="183" t="s">
        <v>47</v>
      </c>
      <c r="D708" s="61" t="s">
        <v>79</v>
      </c>
      <c r="E708" s="61" t="s">
        <v>13</v>
      </c>
      <c r="F708" s="183" t="s">
        <v>128</v>
      </c>
      <c r="G708" s="61" t="s">
        <v>2459</v>
      </c>
      <c r="H708" s="184" t="s">
        <v>2460</v>
      </c>
      <c r="I708" s="183"/>
      <c r="J708" s="185">
        <v>41540</v>
      </c>
      <c r="K708" s="185">
        <v>41733</v>
      </c>
      <c r="L708" s="186" t="s">
        <v>2461</v>
      </c>
      <c r="M708" s="186" t="s">
        <v>2462</v>
      </c>
      <c r="N708" s="187">
        <v>2000</v>
      </c>
      <c r="O708" s="187">
        <v>1833</v>
      </c>
      <c r="P708" s="185">
        <v>41764</v>
      </c>
      <c r="Q708" s="185">
        <v>41943</v>
      </c>
      <c r="R708" s="185">
        <v>41943</v>
      </c>
      <c r="S708" s="185">
        <v>41943</v>
      </c>
      <c r="T708" s="188">
        <v>0</v>
      </c>
      <c r="U708" s="187">
        <v>0</v>
      </c>
      <c r="V708" s="189"/>
      <c r="W708" s="190"/>
    </row>
    <row r="709" spans="1:23" ht="18" hidden="1" thickTop="1" thickBot="1" x14ac:dyDescent="0.25">
      <c r="A709" s="182">
        <v>41973</v>
      </c>
      <c r="B709" s="364">
        <v>2013</v>
      </c>
      <c r="C709" s="183" t="s">
        <v>47</v>
      </c>
      <c r="D709" s="61" t="s">
        <v>132</v>
      </c>
      <c r="E709" s="61" t="s">
        <v>60</v>
      </c>
      <c r="F709" s="183" t="s">
        <v>128</v>
      </c>
      <c r="G709" s="61" t="s">
        <v>2463</v>
      </c>
      <c r="H709" s="184" t="s">
        <v>2176</v>
      </c>
      <c r="I709" s="183"/>
      <c r="J709" s="185">
        <v>41442</v>
      </c>
      <c r="K709" s="185">
        <v>41465</v>
      </c>
      <c r="L709" s="186" t="s">
        <v>2464</v>
      </c>
      <c r="M709" s="186">
        <v>9751312</v>
      </c>
      <c r="N709" s="187">
        <v>6577</v>
      </c>
      <c r="O709" s="187">
        <v>5231</v>
      </c>
      <c r="P709" s="185">
        <v>41516</v>
      </c>
      <c r="Q709" s="185">
        <v>41939</v>
      </c>
      <c r="R709" s="185">
        <v>41913</v>
      </c>
      <c r="S709" s="185">
        <v>41913</v>
      </c>
      <c r="T709" s="188">
        <v>0.94</v>
      </c>
      <c r="U709" s="187">
        <v>0</v>
      </c>
      <c r="V709" s="189"/>
      <c r="W709" s="190" t="s">
        <v>2465</v>
      </c>
    </row>
    <row r="710" spans="1:23" ht="50" hidden="1" thickTop="1" thickBot="1" x14ac:dyDescent="0.25">
      <c r="A710" s="182">
        <v>41973</v>
      </c>
      <c r="B710" s="364">
        <v>2013</v>
      </c>
      <c r="C710" s="183" t="s">
        <v>47</v>
      </c>
      <c r="D710" s="61" t="s">
        <v>132</v>
      </c>
      <c r="E710" s="61" t="s">
        <v>14</v>
      </c>
      <c r="F710" s="183" t="s">
        <v>128</v>
      </c>
      <c r="G710" s="61" t="s">
        <v>2023</v>
      </c>
      <c r="H710" s="184" t="s">
        <v>2466</v>
      </c>
      <c r="I710" s="183"/>
      <c r="J710" s="185">
        <v>41487</v>
      </c>
      <c r="K710" s="185">
        <v>41537</v>
      </c>
      <c r="L710" s="186" t="s">
        <v>2290</v>
      </c>
      <c r="M710" s="186" t="s">
        <v>2467</v>
      </c>
      <c r="N710" s="187">
        <v>31793</v>
      </c>
      <c r="O710" s="187">
        <v>30449</v>
      </c>
      <c r="P710" s="185">
        <v>41568</v>
      </c>
      <c r="Q710" s="185">
        <v>41913</v>
      </c>
      <c r="R710" s="185">
        <v>41913</v>
      </c>
      <c r="S710" s="185">
        <v>42277</v>
      </c>
      <c r="T710" s="188">
        <v>0.67</v>
      </c>
      <c r="U710" s="187">
        <v>0</v>
      </c>
      <c r="V710" s="189"/>
      <c r="W710" s="190" t="s">
        <v>2468</v>
      </c>
    </row>
    <row r="711" spans="1:23" ht="18" hidden="1" thickTop="1" thickBot="1" x14ac:dyDescent="0.25">
      <c r="A711" s="182">
        <v>41973</v>
      </c>
      <c r="B711" s="364">
        <v>2013</v>
      </c>
      <c r="C711" s="183" t="s">
        <v>47</v>
      </c>
      <c r="D711" s="61" t="s">
        <v>132</v>
      </c>
      <c r="E711" s="61" t="s">
        <v>25</v>
      </c>
      <c r="F711" s="183" t="s">
        <v>128</v>
      </c>
      <c r="G711" s="61" t="s">
        <v>2469</v>
      </c>
      <c r="H711" s="184" t="s">
        <v>2108</v>
      </c>
      <c r="I711" s="183"/>
      <c r="J711" s="185">
        <v>41450</v>
      </c>
      <c r="K711" s="185">
        <v>41513</v>
      </c>
      <c r="L711" s="186" t="s">
        <v>2470</v>
      </c>
      <c r="M711" s="186" t="s">
        <v>2471</v>
      </c>
      <c r="N711" s="187">
        <v>30951</v>
      </c>
      <c r="O711" s="187">
        <v>29441</v>
      </c>
      <c r="P711" s="185">
        <v>41755</v>
      </c>
      <c r="Q711" s="185">
        <v>42278</v>
      </c>
      <c r="R711" s="185">
        <v>42278</v>
      </c>
      <c r="S711" s="185">
        <v>42278</v>
      </c>
      <c r="T711" s="188">
        <v>0.2</v>
      </c>
      <c r="U711" s="187">
        <v>0</v>
      </c>
      <c r="V711" s="189"/>
      <c r="W711" s="190" t="s">
        <v>2465</v>
      </c>
    </row>
    <row r="712" spans="1:23" ht="34" hidden="1" thickTop="1" thickBot="1" x14ac:dyDescent="0.25">
      <c r="A712" s="182">
        <v>41973</v>
      </c>
      <c r="B712" s="364">
        <v>2013</v>
      </c>
      <c r="C712" s="183" t="s">
        <v>47</v>
      </c>
      <c r="D712" s="61" t="s">
        <v>132</v>
      </c>
      <c r="E712" s="61" t="s">
        <v>25</v>
      </c>
      <c r="F712" s="183" t="s">
        <v>128</v>
      </c>
      <c r="G712" s="61" t="s">
        <v>2472</v>
      </c>
      <c r="H712" s="184" t="s">
        <v>2473</v>
      </c>
      <c r="I712" s="183"/>
      <c r="J712" s="185">
        <v>41879</v>
      </c>
      <c r="K712" s="185">
        <v>41893</v>
      </c>
      <c r="L712" s="186" t="s">
        <v>2474</v>
      </c>
      <c r="M712" s="186" t="s">
        <v>2475</v>
      </c>
      <c r="N712" s="187">
        <v>3600</v>
      </c>
      <c r="O712" s="187">
        <v>1292</v>
      </c>
      <c r="P712" s="185">
        <v>41904</v>
      </c>
      <c r="Q712" s="185">
        <v>42094</v>
      </c>
      <c r="R712" s="185">
        <v>42094</v>
      </c>
      <c r="S712" s="185">
        <v>42094</v>
      </c>
      <c r="T712" s="188">
        <v>0</v>
      </c>
      <c r="U712" s="187">
        <v>0</v>
      </c>
      <c r="V712" s="189"/>
      <c r="W712" s="190" t="s">
        <v>2476</v>
      </c>
    </row>
    <row r="713" spans="1:23" ht="18" hidden="1" thickTop="1" thickBot="1" x14ac:dyDescent="0.25">
      <c r="A713" s="182">
        <v>41973</v>
      </c>
      <c r="B713" s="364">
        <v>2013</v>
      </c>
      <c r="C713" s="183" t="s">
        <v>47</v>
      </c>
      <c r="D713" s="61" t="s">
        <v>132</v>
      </c>
      <c r="E713" s="61" t="s">
        <v>46</v>
      </c>
      <c r="F713" s="183" t="s">
        <v>128</v>
      </c>
      <c r="G713" s="61" t="s">
        <v>2477</v>
      </c>
      <c r="H713" s="184" t="s">
        <v>2478</v>
      </c>
      <c r="I713" s="183"/>
      <c r="J713" s="185">
        <v>41453</v>
      </c>
      <c r="K713" s="185">
        <v>41460</v>
      </c>
      <c r="L713" s="186" t="s">
        <v>2479</v>
      </c>
      <c r="M713" s="186">
        <v>40452</v>
      </c>
      <c r="N713" s="187">
        <v>5319</v>
      </c>
      <c r="O713" s="187">
        <v>5225</v>
      </c>
      <c r="P713" s="185">
        <v>41540</v>
      </c>
      <c r="Q713" s="185">
        <v>41932</v>
      </c>
      <c r="R713" s="185">
        <v>41913</v>
      </c>
      <c r="S713" s="185">
        <v>41973</v>
      </c>
      <c r="T713" s="188">
        <v>0.65</v>
      </c>
      <c r="U713" s="187">
        <v>0</v>
      </c>
      <c r="V713" s="189"/>
      <c r="W713" s="190" t="s">
        <v>2458</v>
      </c>
    </row>
    <row r="714" spans="1:23" ht="18" hidden="1" thickTop="1" thickBot="1" x14ac:dyDescent="0.25">
      <c r="A714" s="182">
        <v>41973</v>
      </c>
      <c r="B714" s="364">
        <v>2013</v>
      </c>
      <c r="C714" s="183" t="s">
        <v>47</v>
      </c>
      <c r="D714" s="61" t="s">
        <v>132</v>
      </c>
      <c r="E714" s="61" t="s">
        <v>16</v>
      </c>
      <c r="F714" s="183" t="s">
        <v>128</v>
      </c>
      <c r="G714" s="61" t="s">
        <v>2480</v>
      </c>
      <c r="H714" s="184" t="s">
        <v>1933</v>
      </c>
      <c r="I714" s="183"/>
      <c r="J714" s="185">
        <v>41528</v>
      </c>
      <c r="K714" s="185">
        <v>41535</v>
      </c>
      <c r="L714" s="186" t="s">
        <v>2481</v>
      </c>
      <c r="M714" s="186"/>
      <c r="N714" s="187">
        <v>19345</v>
      </c>
      <c r="O714" s="187">
        <v>20932</v>
      </c>
      <c r="P714" s="185">
        <v>41701</v>
      </c>
      <c r="Q714" s="185">
        <v>42055</v>
      </c>
      <c r="R714" s="185">
        <v>42055</v>
      </c>
      <c r="S714" s="185">
        <v>42250</v>
      </c>
      <c r="T714" s="188">
        <v>0</v>
      </c>
      <c r="U714" s="187">
        <v>0</v>
      </c>
      <c r="V714" s="189"/>
      <c r="W714" s="190" t="s">
        <v>2465</v>
      </c>
    </row>
    <row r="715" spans="1:23" ht="18" hidden="1" thickTop="1" thickBot="1" x14ac:dyDescent="0.25">
      <c r="A715" s="182">
        <v>41973</v>
      </c>
      <c r="B715" s="364">
        <v>2013</v>
      </c>
      <c r="C715" s="183" t="s">
        <v>47</v>
      </c>
      <c r="D715" s="61" t="s">
        <v>132</v>
      </c>
      <c r="E715" s="61" t="s">
        <v>16</v>
      </c>
      <c r="F715" s="183" t="s">
        <v>128</v>
      </c>
      <c r="G715" s="61" t="s">
        <v>2482</v>
      </c>
      <c r="H715" s="184" t="s">
        <v>2422</v>
      </c>
      <c r="I715" s="183"/>
      <c r="J715" s="185">
        <v>41432</v>
      </c>
      <c r="K715" s="185">
        <v>41450</v>
      </c>
      <c r="L715" s="186" t="s">
        <v>2483</v>
      </c>
      <c r="M715" s="186"/>
      <c r="N715" s="187">
        <v>8705</v>
      </c>
      <c r="O715" s="187">
        <v>6452</v>
      </c>
      <c r="P715" s="185">
        <v>41551</v>
      </c>
      <c r="Q715" s="185">
        <v>41932</v>
      </c>
      <c r="R715" s="185">
        <v>41913</v>
      </c>
      <c r="S715" s="185">
        <v>41913</v>
      </c>
      <c r="T715" s="188">
        <v>0.02</v>
      </c>
      <c r="U715" s="187">
        <v>0</v>
      </c>
      <c r="V715" s="189"/>
      <c r="W715" s="190" t="s">
        <v>2465</v>
      </c>
    </row>
    <row r="716" spans="1:23" ht="18" hidden="1" thickTop="1" thickBot="1" x14ac:dyDescent="0.25">
      <c r="A716" s="182">
        <v>41973</v>
      </c>
      <c r="B716" s="364">
        <v>2013</v>
      </c>
      <c r="C716" s="183" t="s">
        <v>47</v>
      </c>
      <c r="D716" s="61" t="s">
        <v>79</v>
      </c>
      <c r="E716" s="61" t="s">
        <v>16</v>
      </c>
      <c r="F716" s="183" t="s">
        <v>128</v>
      </c>
      <c r="G716" s="61" t="s">
        <v>2484</v>
      </c>
      <c r="H716" s="184" t="s">
        <v>2485</v>
      </c>
      <c r="I716" s="183"/>
      <c r="J716" s="185">
        <v>41522</v>
      </c>
      <c r="K716" s="185">
        <v>41527</v>
      </c>
      <c r="L716" s="186" t="s">
        <v>2486</v>
      </c>
      <c r="M716" s="186"/>
      <c r="N716" s="187">
        <v>1939</v>
      </c>
      <c r="O716" s="187">
        <v>1920</v>
      </c>
      <c r="P716" s="185">
        <v>41561</v>
      </c>
      <c r="Q716" s="185">
        <v>41942</v>
      </c>
      <c r="R716" s="185">
        <v>41942</v>
      </c>
      <c r="S716" s="185">
        <v>41942</v>
      </c>
      <c r="T716" s="188">
        <v>0</v>
      </c>
      <c r="U716" s="187">
        <v>0</v>
      </c>
      <c r="V716" s="189"/>
      <c r="W716" s="190"/>
    </row>
    <row r="717" spans="1:23" ht="50" hidden="1" thickTop="1" thickBot="1" x14ac:dyDescent="0.25">
      <c r="A717" s="182">
        <v>41973</v>
      </c>
      <c r="B717" s="364">
        <v>2013</v>
      </c>
      <c r="C717" s="183" t="s">
        <v>47</v>
      </c>
      <c r="D717" s="61" t="s">
        <v>132</v>
      </c>
      <c r="E717" s="61" t="s">
        <v>174</v>
      </c>
      <c r="F717" s="183" t="s">
        <v>112</v>
      </c>
      <c r="G717" s="61" t="s">
        <v>2487</v>
      </c>
      <c r="H717" s="184" t="s">
        <v>2488</v>
      </c>
      <c r="I717" s="183"/>
      <c r="J717" s="185">
        <v>41508</v>
      </c>
      <c r="K717" s="185">
        <v>41541</v>
      </c>
      <c r="L717" s="186" t="s">
        <v>2151</v>
      </c>
      <c r="M717" s="186" t="s">
        <v>2489</v>
      </c>
      <c r="N717" s="187">
        <v>8221</v>
      </c>
      <c r="O717" s="187">
        <v>8089</v>
      </c>
      <c r="P717" s="185">
        <v>41568</v>
      </c>
      <c r="Q717" s="185">
        <v>41932</v>
      </c>
      <c r="R717" s="185">
        <v>41932</v>
      </c>
      <c r="S717" s="185">
        <v>41932</v>
      </c>
      <c r="T717" s="188">
        <v>0</v>
      </c>
      <c r="U717" s="187">
        <v>0</v>
      </c>
      <c r="V717" s="189"/>
      <c r="W717" s="190" t="s">
        <v>2490</v>
      </c>
    </row>
    <row r="718" spans="1:23" ht="50" hidden="1" thickTop="1" thickBot="1" x14ac:dyDescent="0.25">
      <c r="A718" s="182">
        <v>41973</v>
      </c>
      <c r="B718" s="364">
        <v>2013</v>
      </c>
      <c r="C718" s="183" t="s">
        <v>47</v>
      </c>
      <c r="D718" s="61" t="s">
        <v>132</v>
      </c>
      <c r="E718" s="61" t="s">
        <v>18</v>
      </c>
      <c r="F718" s="183" t="s">
        <v>128</v>
      </c>
      <c r="G718" s="61" t="s">
        <v>2491</v>
      </c>
      <c r="H718" s="184" t="s">
        <v>2492</v>
      </c>
      <c r="I718" s="183"/>
      <c r="J718" s="185">
        <v>41591</v>
      </c>
      <c r="K718" s="185">
        <v>41893</v>
      </c>
      <c r="L718" s="186" t="s">
        <v>2493</v>
      </c>
      <c r="M718" s="186" t="s">
        <v>2494</v>
      </c>
      <c r="N718" s="187">
        <v>35078</v>
      </c>
      <c r="O718" s="187">
        <v>33472</v>
      </c>
      <c r="P718" s="185">
        <v>41904</v>
      </c>
      <c r="Q718" s="185">
        <v>42658</v>
      </c>
      <c r="R718" s="185">
        <v>42658</v>
      </c>
      <c r="S718" s="185">
        <v>42658</v>
      </c>
      <c r="T718" s="188">
        <v>0</v>
      </c>
      <c r="U718" s="187">
        <v>0</v>
      </c>
      <c r="V718" s="189"/>
      <c r="W718" s="190" t="s">
        <v>2495</v>
      </c>
    </row>
    <row r="719" spans="1:23" ht="18" hidden="1" thickTop="1" thickBot="1" x14ac:dyDescent="0.25">
      <c r="A719" s="182">
        <v>41973</v>
      </c>
      <c r="B719" s="364">
        <v>2013</v>
      </c>
      <c r="C719" s="183" t="s">
        <v>47</v>
      </c>
      <c r="D719" s="61" t="s">
        <v>132</v>
      </c>
      <c r="E719" s="61" t="s">
        <v>42</v>
      </c>
      <c r="F719" s="183" t="s">
        <v>128</v>
      </c>
      <c r="G719" s="61" t="s">
        <v>2496</v>
      </c>
      <c r="H719" s="184" t="s">
        <v>2497</v>
      </c>
      <c r="I719" s="183"/>
      <c r="J719" s="185">
        <v>41452</v>
      </c>
      <c r="K719" s="185">
        <v>41544</v>
      </c>
      <c r="L719" s="186" t="s">
        <v>2498</v>
      </c>
      <c r="M719" s="186" t="s">
        <v>2499</v>
      </c>
      <c r="N719" s="187">
        <v>38692</v>
      </c>
      <c r="O719" s="187">
        <v>37607</v>
      </c>
      <c r="P719" s="185">
        <v>41554</v>
      </c>
      <c r="Q719" s="185">
        <v>41852</v>
      </c>
      <c r="R719" s="185">
        <v>41852</v>
      </c>
      <c r="S719" s="185">
        <v>42348</v>
      </c>
      <c r="T719" s="188">
        <v>0.34</v>
      </c>
      <c r="U719" s="187">
        <v>0</v>
      </c>
      <c r="V719" s="189"/>
      <c r="W719" s="190" t="s">
        <v>2465</v>
      </c>
    </row>
    <row r="720" spans="1:23" ht="18" hidden="1" thickTop="1" thickBot="1" x14ac:dyDescent="0.25">
      <c r="A720" s="182">
        <v>41973</v>
      </c>
      <c r="B720" s="364">
        <v>2013</v>
      </c>
      <c r="C720" s="183" t="s">
        <v>47</v>
      </c>
      <c r="D720" s="61" t="s">
        <v>132</v>
      </c>
      <c r="E720" s="61" t="s">
        <v>28</v>
      </c>
      <c r="F720" s="183" t="s">
        <v>128</v>
      </c>
      <c r="G720" s="61" t="s">
        <v>2500</v>
      </c>
      <c r="H720" s="184" t="s">
        <v>2176</v>
      </c>
      <c r="I720" s="183"/>
      <c r="J720" s="185">
        <v>41541</v>
      </c>
      <c r="K720" s="185">
        <v>41541</v>
      </c>
      <c r="L720" s="186" t="s">
        <v>2501</v>
      </c>
      <c r="M720" s="186" t="s">
        <v>2502</v>
      </c>
      <c r="N720" s="187">
        <v>8705</v>
      </c>
      <c r="O720" s="187">
        <v>8481</v>
      </c>
      <c r="P720" s="185">
        <v>41841</v>
      </c>
      <c r="Q720" s="185">
        <v>41998</v>
      </c>
      <c r="R720" s="185">
        <v>41998</v>
      </c>
      <c r="S720" s="185">
        <v>42154</v>
      </c>
      <c r="T720" s="188">
        <v>0.4</v>
      </c>
      <c r="U720" s="187">
        <v>0</v>
      </c>
      <c r="V720" s="189"/>
      <c r="W720" s="190" t="s">
        <v>2465</v>
      </c>
    </row>
    <row r="721" spans="1:23" ht="34" hidden="1" thickTop="1" thickBot="1" x14ac:dyDescent="0.25">
      <c r="A721" s="182">
        <v>41973</v>
      </c>
      <c r="B721" s="364">
        <v>2013</v>
      </c>
      <c r="C721" s="183" t="s">
        <v>47</v>
      </c>
      <c r="D721" s="61" t="s">
        <v>132</v>
      </c>
      <c r="E721" s="61" t="s">
        <v>28</v>
      </c>
      <c r="F721" s="183" t="s">
        <v>128</v>
      </c>
      <c r="G721" s="61" t="s">
        <v>2503</v>
      </c>
      <c r="H721" s="184" t="s">
        <v>2504</v>
      </c>
      <c r="I721" s="183"/>
      <c r="J721" s="185">
        <v>41537</v>
      </c>
      <c r="K721" s="185">
        <v>41537</v>
      </c>
      <c r="L721" s="186" t="s">
        <v>2505</v>
      </c>
      <c r="M721" s="186" t="s">
        <v>2506</v>
      </c>
      <c r="N721" s="187">
        <v>20311</v>
      </c>
      <c r="O721" s="187">
        <v>22016</v>
      </c>
      <c r="P721" s="185">
        <v>41750</v>
      </c>
      <c r="Q721" s="185">
        <v>42153</v>
      </c>
      <c r="R721" s="185">
        <v>42239</v>
      </c>
      <c r="S721" s="185">
        <v>42153</v>
      </c>
      <c r="T721" s="188">
        <v>0.21</v>
      </c>
      <c r="U721" s="187">
        <v>0</v>
      </c>
      <c r="V721" s="189"/>
      <c r="W721" s="190" t="s">
        <v>2507</v>
      </c>
    </row>
    <row r="722" spans="1:23" ht="18" hidden="1" thickTop="1" thickBot="1" x14ac:dyDescent="0.25">
      <c r="A722" s="182">
        <v>41973</v>
      </c>
      <c r="B722" s="364">
        <v>2013</v>
      </c>
      <c r="C722" s="183" t="s">
        <v>47</v>
      </c>
      <c r="D722" s="61" t="s">
        <v>132</v>
      </c>
      <c r="E722" s="61" t="s">
        <v>52</v>
      </c>
      <c r="F722" s="183" t="s">
        <v>128</v>
      </c>
      <c r="G722" s="61" t="s">
        <v>164</v>
      </c>
      <c r="H722" s="184" t="s">
        <v>1996</v>
      </c>
      <c r="I722" s="183"/>
      <c r="J722" s="185">
        <v>41423</v>
      </c>
      <c r="K722" s="185">
        <v>41432</v>
      </c>
      <c r="L722" s="186" t="s">
        <v>2508</v>
      </c>
      <c r="M722" s="186" t="s">
        <v>2509</v>
      </c>
      <c r="N722" s="187">
        <v>2902</v>
      </c>
      <c r="O722" s="187">
        <v>2545</v>
      </c>
      <c r="P722" s="185">
        <v>41495</v>
      </c>
      <c r="Q722" s="185">
        <v>41789</v>
      </c>
      <c r="R722" s="185">
        <v>41759</v>
      </c>
      <c r="S722" s="185">
        <v>41876</v>
      </c>
      <c r="T722" s="188">
        <v>1</v>
      </c>
      <c r="U722" s="187">
        <v>0</v>
      </c>
      <c r="V722" s="189"/>
      <c r="W722" s="190" t="s">
        <v>2465</v>
      </c>
    </row>
    <row r="723" spans="1:23" ht="18" hidden="1" thickTop="1" thickBot="1" x14ac:dyDescent="0.25">
      <c r="A723" s="182">
        <v>41973</v>
      </c>
      <c r="B723" s="364">
        <v>2013</v>
      </c>
      <c r="C723" s="183" t="s">
        <v>47</v>
      </c>
      <c r="D723" s="61" t="s">
        <v>132</v>
      </c>
      <c r="E723" s="61" t="s">
        <v>53</v>
      </c>
      <c r="F723" s="183" t="s">
        <v>128</v>
      </c>
      <c r="G723" s="61" t="s">
        <v>2510</v>
      </c>
      <c r="H723" s="184" t="s">
        <v>2511</v>
      </c>
      <c r="I723" s="183"/>
      <c r="J723" s="185">
        <v>41415</v>
      </c>
      <c r="K723" s="185">
        <v>41439</v>
      </c>
      <c r="L723" s="186" t="s">
        <v>2512</v>
      </c>
      <c r="M723" s="186"/>
      <c r="N723" s="187">
        <v>9188</v>
      </c>
      <c r="O723" s="187">
        <v>8405</v>
      </c>
      <c r="P723" s="185">
        <v>41477</v>
      </c>
      <c r="Q723" s="185">
        <v>41761</v>
      </c>
      <c r="R723" s="185">
        <v>41913</v>
      </c>
      <c r="S723" s="185">
        <v>41824</v>
      </c>
      <c r="T723" s="188">
        <v>0.7</v>
      </c>
      <c r="U723" s="187">
        <v>0</v>
      </c>
      <c r="V723" s="189"/>
      <c r="W723" s="190" t="s">
        <v>2465</v>
      </c>
    </row>
    <row r="724" spans="1:23" ht="18" hidden="1" thickTop="1" thickBot="1" x14ac:dyDescent="0.25">
      <c r="A724" s="182">
        <v>41973</v>
      </c>
      <c r="B724" s="364">
        <v>2013</v>
      </c>
      <c r="C724" s="183" t="s">
        <v>47</v>
      </c>
      <c r="D724" s="61" t="s">
        <v>79</v>
      </c>
      <c r="E724" s="61" t="s">
        <v>53</v>
      </c>
      <c r="F724" s="183" t="s">
        <v>128</v>
      </c>
      <c r="G724" s="61" t="s">
        <v>2513</v>
      </c>
      <c r="H724" s="184" t="s">
        <v>2514</v>
      </c>
      <c r="I724" s="183"/>
      <c r="J724" s="185">
        <v>41533</v>
      </c>
      <c r="K724" s="185">
        <v>41541</v>
      </c>
      <c r="L724" s="186" t="s">
        <v>2515</v>
      </c>
      <c r="M724" s="186" t="s">
        <v>2516</v>
      </c>
      <c r="N724" s="187">
        <v>1440</v>
      </c>
      <c r="O724" s="187">
        <v>1445</v>
      </c>
      <c r="P724" s="185">
        <v>41736</v>
      </c>
      <c r="Q724" s="185">
        <v>41803</v>
      </c>
      <c r="R724" s="185">
        <v>41803</v>
      </c>
      <c r="S724" s="185">
        <v>41803</v>
      </c>
      <c r="T724" s="188">
        <v>0.75</v>
      </c>
      <c r="U724" s="187">
        <v>0</v>
      </c>
      <c r="V724" s="189"/>
      <c r="W724" s="190"/>
    </row>
    <row r="725" spans="1:23" ht="18" hidden="1" thickTop="1" thickBot="1" x14ac:dyDescent="0.25">
      <c r="A725" s="182">
        <v>41973</v>
      </c>
      <c r="B725" s="364">
        <v>2013</v>
      </c>
      <c r="C725" s="183" t="s">
        <v>47</v>
      </c>
      <c r="D725" s="61" t="s">
        <v>132</v>
      </c>
      <c r="E725" s="61" t="s">
        <v>19</v>
      </c>
      <c r="F725" s="183" t="s">
        <v>128</v>
      </c>
      <c r="G725" s="61" t="s">
        <v>2517</v>
      </c>
      <c r="H725" s="184" t="s">
        <v>152</v>
      </c>
      <c r="I725" s="183"/>
      <c r="J725" s="185">
        <v>41411</v>
      </c>
      <c r="K725" s="185">
        <v>41429</v>
      </c>
      <c r="L725" s="186" t="s">
        <v>2518</v>
      </c>
      <c r="M725" s="186" t="s">
        <v>2519</v>
      </c>
      <c r="N725" s="187">
        <v>30953</v>
      </c>
      <c r="O725" s="187">
        <v>26217</v>
      </c>
      <c r="P725" s="185">
        <v>41463</v>
      </c>
      <c r="Q725" s="185">
        <v>41953</v>
      </c>
      <c r="R725" s="185">
        <v>41913</v>
      </c>
      <c r="S725" s="185">
        <v>41913</v>
      </c>
      <c r="T725" s="188">
        <v>0</v>
      </c>
      <c r="U725" s="187">
        <v>0</v>
      </c>
      <c r="V725" s="189"/>
      <c r="W725" s="190" t="s">
        <v>2465</v>
      </c>
    </row>
    <row r="726" spans="1:23" ht="34" hidden="1" thickTop="1" thickBot="1" x14ac:dyDescent="0.25">
      <c r="A726" s="182">
        <v>41973</v>
      </c>
      <c r="B726" s="364">
        <v>2013</v>
      </c>
      <c r="C726" s="183" t="s">
        <v>47</v>
      </c>
      <c r="D726" s="61" t="s">
        <v>132</v>
      </c>
      <c r="E726" s="61" t="s">
        <v>29</v>
      </c>
      <c r="F726" s="183" t="s">
        <v>128</v>
      </c>
      <c r="G726" s="61" t="s">
        <v>2520</v>
      </c>
      <c r="H726" s="184" t="s">
        <v>2452</v>
      </c>
      <c r="I726" s="183"/>
      <c r="J726" s="185">
        <v>41887</v>
      </c>
      <c r="K726" s="185">
        <v>41897</v>
      </c>
      <c r="L726" s="186" t="s">
        <v>2521</v>
      </c>
      <c r="M726" s="186" t="s">
        <v>2522</v>
      </c>
      <c r="N726" s="187">
        <v>9300</v>
      </c>
      <c r="O726" s="187">
        <v>8937</v>
      </c>
      <c r="P726" s="185">
        <v>41904</v>
      </c>
      <c r="Q726" s="185">
        <v>42673</v>
      </c>
      <c r="R726" s="185">
        <v>42673</v>
      </c>
      <c r="S726" s="185">
        <v>42673</v>
      </c>
      <c r="T726" s="188">
        <v>0.01</v>
      </c>
      <c r="U726" s="187">
        <v>0</v>
      </c>
      <c r="V726" s="189"/>
      <c r="W726" s="190" t="s">
        <v>2523</v>
      </c>
    </row>
    <row r="727" spans="1:23" ht="34" hidden="1" thickTop="1" thickBot="1" x14ac:dyDescent="0.25">
      <c r="A727" s="182">
        <v>41973</v>
      </c>
      <c r="B727" s="364">
        <v>2013</v>
      </c>
      <c r="C727" s="183" t="s">
        <v>47</v>
      </c>
      <c r="D727" s="61" t="s">
        <v>132</v>
      </c>
      <c r="E727" s="61" t="s">
        <v>29</v>
      </c>
      <c r="F727" s="183" t="s">
        <v>128</v>
      </c>
      <c r="G727" s="61" t="s">
        <v>2524</v>
      </c>
      <c r="H727" s="184" t="s">
        <v>2525</v>
      </c>
      <c r="I727" s="183"/>
      <c r="J727" s="185">
        <v>41480</v>
      </c>
      <c r="K727" s="185">
        <v>41845</v>
      </c>
      <c r="L727" s="186" t="s">
        <v>2526</v>
      </c>
      <c r="M727" s="186" t="s">
        <v>2527</v>
      </c>
      <c r="N727" s="187">
        <v>5700</v>
      </c>
      <c r="O727" s="187">
        <v>3817</v>
      </c>
      <c r="P727" s="185">
        <v>41845</v>
      </c>
      <c r="Q727" s="185">
        <v>41927</v>
      </c>
      <c r="R727" s="185">
        <v>41927</v>
      </c>
      <c r="S727" s="185">
        <v>41927</v>
      </c>
      <c r="T727" s="188">
        <v>0.99</v>
      </c>
      <c r="U727" s="187">
        <v>0</v>
      </c>
      <c r="V727" s="189"/>
      <c r="W727" s="190" t="s">
        <v>2528</v>
      </c>
    </row>
    <row r="728" spans="1:23" ht="18" hidden="1" thickTop="1" thickBot="1" x14ac:dyDescent="0.25">
      <c r="A728" s="182">
        <v>41973</v>
      </c>
      <c r="B728" s="364">
        <v>2013</v>
      </c>
      <c r="C728" s="183" t="s">
        <v>47</v>
      </c>
      <c r="D728" s="61" t="s">
        <v>79</v>
      </c>
      <c r="E728" s="61" t="s">
        <v>30</v>
      </c>
      <c r="F728" s="183" t="s">
        <v>128</v>
      </c>
      <c r="G728" s="61" t="s">
        <v>2529</v>
      </c>
      <c r="H728" s="184" t="s">
        <v>2530</v>
      </c>
      <c r="I728" s="183"/>
      <c r="J728" s="185">
        <v>41543</v>
      </c>
      <c r="K728" s="185">
        <v>41544</v>
      </c>
      <c r="L728" s="186" t="s">
        <v>2531</v>
      </c>
      <c r="M728" s="186" t="s">
        <v>2532</v>
      </c>
      <c r="N728" s="187">
        <v>1920</v>
      </c>
      <c r="O728" s="187">
        <v>1740</v>
      </c>
      <c r="P728" s="185">
        <v>41750</v>
      </c>
      <c r="Q728" s="185">
        <v>41904</v>
      </c>
      <c r="R728" s="185">
        <v>41904</v>
      </c>
      <c r="S728" s="185">
        <v>41904</v>
      </c>
      <c r="T728" s="188">
        <v>0.01</v>
      </c>
      <c r="U728" s="187">
        <v>0</v>
      </c>
      <c r="V728" s="189"/>
      <c r="W728" s="190"/>
    </row>
    <row r="729" spans="1:23" ht="18" hidden="1" thickTop="1" thickBot="1" x14ac:dyDescent="0.25">
      <c r="A729" s="182">
        <v>41973</v>
      </c>
      <c r="B729" s="364">
        <v>2013</v>
      </c>
      <c r="C729" s="183" t="s">
        <v>47</v>
      </c>
      <c r="D729" s="61" t="s">
        <v>132</v>
      </c>
      <c r="E729" s="61" t="s">
        <v>44</v>
      </c>
      <c r="F729" s="183" t="s">
        <v>128</v>
      </c>
      <c r="G729" s="61" t="s">
        <v>2533</v>
      </c>
      <c r="H729" s="184" t="s">
        <v>2534</v>
      </c>
      <c r="I729" s="183"/>
      <c r="J729" s="185">
        <v>41444</v>
      </c>
      <c r="K729" s="185">
        <v>41579</v>
      </c>
      <c r="L729" s="186" t="s">
        <v>2195</v>
      </c>
      <c r="M729" s="186" t="s">
        <v>2535</v>
      </c>
      <c r="N729" s="187">
        <v>21279</v>
      </c>
      <c r="O729" s="187">
        <v>21202</v>
      </c>
      <c r="P729" s="185">
        <v>41736</v>
      </c>
      <c r="Q729" s="185">
        <v>42215</v>
      </c>
      <c r="R729" s="185">
        <v>42215</v>
      </c>
      <c r="S729" s="185">
        <v>42215</v>
      </c>
      <c r="T729" s="188">
        <v>0</v>
      </c>
      <c r="U729" s="187">
        <v>0</v>
      </c>
      <c r="V729" s="189"/>
      <c r="W729" s="190" t="s">
        <v>2465</v>
      </c>
    </row>
    <row r="730" spans="1:23" ht="18" hidden="1" thickTop="1" thickBot="1" x14ac:dyDescent="0.25">
      <c r="A730" s="182">
        <v>41973</v>
      </c>
      <c r="B730" s="364">
        <v>2013</v>
      </c>
      <c r="C730" s="183" t="s">
        <v>47</v>
      </c>
      <c r="D730" s="61" t="s">
        <v>79</v>
      </c>
      <c r="E730" s="61" t="s">
        <v>44</v>
      </c>
      <c r="F730" s="183" t="s">
        <v>128</v>
      </c>
      <c r="G730" s="61" t="s">
        <v>2536</v>
      </c>
      <c r="H730" s="184" t="s">
        <v>2537</v>
      </c>
      <c r="I730" s="183"/>
      <c r="J730" s="185">
        <v>41403</v>
      </c>
      <c r="K730" s="185">
        <v>41411</v>
      </c>
      <c r="L730" s="186" t="s">
        <v>2538</v>
      </c>
      <c r="M730" s="186"/>
      <c r="N730" s="187">
        <v>2000</v>
      </c>
      <c r="O730" s="187">
        <v>1838</v>
      </c>
      <c r="P730" s="185">
        <v>41428</v>
      </c>
      <c r="Q730" s="185">
        <v>41610</v>
      </c>
      <c r="R730" s="185">
        <v>41609</v>
      </c>
      <c r="S730" s="185">
        <v>41609</v>
      </c>
      <c r="T730" s="188">
        <v>0</v>
      </c>
      <c r="U730" s="187">
        <v>0</v>
      </c>
      <c r="V730" s="189"/>
      <c r="W730" s="190"/>
    </row>
    <row r="731" spans="1:23" ht="18" hidden="1" thickTop="1" thickBot="1" x14ac:dyDescent="0.25">
      <c r="A731" s="182">
        <v>41973</v>
      </c>
      <c r="B731" s="364">
        <v>2013</v>
      </c>
      <c r="C731" s="183" t="s">
        <v>47</v>
      </c>
      <c r="D731" s="61" t="s">
        <v>132</v>
      </c>
      <c r="E731" s="61" t="s">
        <v>41</v>
      </c>
      <c r="F731" s="183" t="s">
        <v>128</v>
      </c>
      <c r="G731" s="61" t="s">
        <v>2539</v>
      </c>
      <c r="H731" s="184" t="s">
        <v>2540</v>
      </c>
      <c r="I731" s="183"/>
      <c r="J731" s="185">
        <v>41512</v>
      </c>
      <c r="K731" s="185">
        <v>41540</v>
      </c>
      <c r="L731" s="186" t="s">
        <v>2541</v>
      </c>
      <c r="M731" s="186"/>
      <c r="N731" s="187">
        <v>16443</v>
      </c>
      <c r="O731" s="187">
        <v>13235</v>
      </c>
      <c r="P731" s="185">
        <v>41540</v>
      </c>
      <c r="Q731" s="185">
        <v>42217</v>
      </c>
      <c r="R731" s="185">
        <v>42278</v>
      </c>
      <c r="S731" s="185">
        <v>42370</v>
      </c>
      <c r="T731" s="188">
        <v>0.5</v>
      </c>
      <c r="U731" s="187">
        <v>0</v>
      </c>
      <c r="V731" s="189"/>
      <c r="W731" s="190" t="s">
        <v>2465</v>
      </c>
    </row>
    <row r="732" spans="1:23" ht="18" hidden="1" thickTop="1" thickBot="1" x14ac:dyDescent="0.25">
      <c r="A732" s="182">
        <v>41973</v>
      </c>
      <c r="B732" s="364">
        <v>2013</v>
      </c>
      <c r="C732" s="183" t="s">
        <v>47</v>
      </c>
      <c r="D732" s="61" t="s">
        <v>132</v>
      </c>
      <c r="E732" s="61" t="s">
        <v>41</v>
      </c>
      <c r="F732" s="183" t="s">
        <v>128</v>
      </c>
      <c r="G732" s="61" t="s">
        <v>2542</v>
      </c>
      <c r="H732" s="184" t="s">
        <v>1933</v>
      </c>
      <c r="I732" s="183"/>
      <c r="J732" s="185">
        <v>41494</v>
      </c>
      <c r="K732" s="185">
        <v>41500</v>
      </c>
      <c r="L732" s="186" t="s">
        <v>2543</v>
      </c>
      <c r="M732" s="186" t="s">
        <v>2544</v>
      </c>
      <c r="N732" s="187">
        <v>16443</v>
      </c>
      <c r="O732" s="187">
        <v>17496</v>
      </c>
      <c r="P732" s="185">
        <v>41547</v>
      </c>
      <c r="Q732" s="185">
        <v>42292</v>
      </c>
      <c r="R732" s="185">
        <v>42292</v>
      </c>
      <c r="S732" s="185">
        <v>42305</v>
      </c>
      <c r="T732" s="188">
        <v>0.28999999999999998</v>
      </c>
      <c r="U732" s="187">
        <v>0</v>
      </c>
      <c r="V732" s="189"/>
      <c r="W732" s="190" t="s">
        <v>2465</v>
      </c>
    </row>
    <row r="733" spans="1:23" ht="18" hidden="1" thickTop="1" thickBot="1" x14ac:dyDescent="0.25">
      <c r="A733" s="182">
        <v>41973</v>
      </c>
      <c r="B733" s="364">
        <v>2013</v>
      </c>
      <c r="C733" s="183" t="s">
        <v>47</v>
      </c>
      <c r="D733" s="61" t="s">
        <v>132</v>
      </c>
      <c r="E733" s="61" t="s">
        <v>54</v>
      </c>
      <c r="F733" s="183" t="s">
        <v>128</v>
      </c>
      <c r="G733" s="61" t="s">
        <v>2545</v>
      </c>
      <c r="H733" s="184" t="s">
        <v>161</v>
      </c>
      <c r="I733" s="183"/>
      <c r="J733" s="185">
        <v>41481</v>
      </c>
      <c r="K733" s="185">
        <v>41487</v>
      </c>
      <c r="L733" s="186" t="s">
        <v>1543</v>
      </c>
      <c r="M733" s="186" t="s">
        <v>2546</v>
      </c>
      <c r="N733" s="187">
        <v>17410</v>
      </c>
      <c r="O733" s="187">
        <v>15704</v>
      </c>
      <c r="P733" s="185">
        <v>41617</v>
      </c>
      <c r="Q733" s="185">
        <v>42063</v>
      </c>
      <c r="R733" s="185">
        <v>42063</v>
      </c>
      <c r="S733" s="185">
        <v>42206</v>
      </c>
      <c r="T733" s="188">
        <v>0.6</v>
      </c>
      <c r="U733" s="187">
        <v>0</v>
      </c>
      <c r="V733" s="189"/>
      <c r="W733" s="190" t="s">
        <v>2465</v>
      </c>
    </row>
    <row r="734" spans="1:23" ht="34" hidden="1" thickTop="1" thickBot="1" x14ac:dyDescent="0.25">
      <c r="A734" s="182">
        <v>41973</v>
      </c>
      <c r="B734" s="364">
        <v>2013</v>
      </c>
      <c r="C734" s="183" t="s">
        <v>47</v>
      </c>
      <c r="D734" s="61" t="s">
        <v>132</v>
      </c>
      <c r="E734" s="61" t="s">
        <v>54</v>
      </c>
      <c r="F734" s="183" t="s">
        <v>128</v>
      </c>
      <c r="G734" s="61" t="s">
        <v>2547</v>
      </c>
      <c r="H734" s="184" t="s">
        <v>2369</v>
      </c>
      <c r="I734" s="183"/>
      <c r="J734" s="185">
        <v>41527</v>
      </c>
      <c r="K734" s="185">
        <v>41534</v>
      </c>
      <c r="L734" s="186" t="s">
        <v>2548</v>
      </c>
      <c r="M734" s="186" t="s">
        <v>2549</v>
      </c>
      <c r="N734" s="187">
        <v>1837</v>
      </c>
      <c r="O734" s="187">
        <v>1857</v>
      </c>
      <c r="P734" s="185">
        <v>41547</v>
      </c>
      <c r="Q734" s="185">
        <v>41786</v>
      </c>
      <c r="R734" s="185">
        <v>41820</v>
      </c>
      <c r="S734" s="185">
        <v>41820</v>
      </c>
      <c r="T734" s="188">
        <v>1</v>
      </c>
      <c r="U734" s="187">
        <v>0</v>
      </c>
      <c r="V734" s="189"/>
      <c r="W734" s="190" t="s">
        <v>2507</v>
      </c>
    </row>
    <row r="735" spans="1:23" ht="34" hidden="1" thickTop="1" thickBot="1" x14ac:dyDescent="0.25">
      <c r="A735" s="182">
        <v>41973</v>
      </c>
      <c r="B735" s="364">
        <v>2013</v>
      </c>
      <c r="C735" s="183" t="s">
        <v>47</v>
      </c>
      <c r="D735" s="61" t="s">
        <v>132</v>
      </c>
      <c r="E735" s="61" t="s">
        <v>54</v>
      </c>
      <c r="F735" s="183" t="s">
        <v>128</v>
      </c>
      <c r="G735" s="61" t="s">
        <v>2550</v>
      </c>
      <c r="H735" s="184" t="s">
        <v>2369</v>
      </c>
      <c r="I735" s="183"/>
      <c r="J735" s="185">
        <v>41427</v>
      </c>
      <c r="K735" s="185">
        <v>41495</v>
      </c>
      <c r="L735" s="186" t="s">
        <v>2551</v>
      </c>
      <c r="M735" s="186" t="s">
        <v>2552</v>
      </c>
      <c r="N735" s="187">
        <v>793</v>
      </c>
      <c r="O735" s="187">
        <v>819</v>
      </c>
      <c r="P735" s="185">
        <v>41905</v>
      </c>
      <c r="Q735" s="185">
        <v>41810</v>
      </c>
      <c r="R735" s="185">
        <v>41768</v>
      </c>
      <c r="S735" s="185">
        <v>41866</v>
      </c>
      <c r="T735" s="188">
        <v>1</v>
      </c>
      <c r="U735" s="187">
        <v>0</v>
      </c>
      <c r="V735" s="189"/>
      <c r="W735" s="190" t="s">
        <v>2553</v>
      </c>
    </row>
    <row r="736" spans="1:23" ht="34" hidden="1" thickTop="1" thickBot="1" x14ac:dyDescent="0.25">
      <c r="A736" s="182">
        <v>41973</v>
      </c>
      <c r="B736" s="364">
        <v>2013</v>
      </c>
      <c r="C736" s="183" t="s">
        <v>47</v>
      </c>
      <c r="D736" s="61" t="s">
        <v>132</v>
      </c>
      <c r="E736" s="61" t="s">
        <v>54</v>
      </c>
      <c r="F736" s="183" t="s">
        <v>128</v>
      </c>
      <c r="G736" s="61" t="s">
        <v>2554</v>
      </c>
      <c r="H736" s="184" t="s">
        <v>2369</v>
      </c>
      <c r="I736" s="183"/>
      <c r="J736" s="185">
        <v>41486</v>
      </c>
      <c r="K736" s="185">
        <v>41491</v>
      </c>
      <c r="L736" s="186" t="s">
        <v>2555</v>
      </c>
      <c r="M736" s="186" t="s">
        <v>2556</v>
      </c>
      <c r="N736" s="187">
        <v>677</v>
      </c>
      <c r="O736" s="187">
        <v>525</v>
      </c>
      <c r="P736" s="185">
        <v>41568</v>
      </c>
      <c r="Q736" s="185">
        <v>41778</v>
      </c>
      <c r="R736" s="185">
        <v>41684</v>
      </c>
      <c r="S736" s="185">
        <v>41778</v>
      </c>
      <c r="T736" s="188">
        <v>1</v>
      </c>
      <c r="U736" s="187">
        <v>0</v>
      </c>
      <c r="V736" s="189"/>
      <c r="W736" s="190" t="s">
        <v>2553</v>
      </c>
    </row>
    <row r="737" spans="1:23" ht="18" hidden="1" thickTop="1" thickBot="1" x14ac:dyDescent="0.25">
      <c r="A737" s="182">
        <v>41973</v>
      </c>
      <c r="B737" s="364">
        <v>2013</v>
      </c>
      <c r="C737" s="183" t="s">
        <v>47</v>
      </c>
      <c r="D737" s="61" t="s">
        <v>132</v>
      </c>
      <c r="E737" s="61" t="s">
        <v>55</v>
      </c>
      <c r="F737" s="183" t="s">
        <v>128</v>
      </c>
      <c r="G737" s="61" t="s">
        <v>2557</v>
      </c>
      <c r="H737" s="184" t="s">
        <v>1933</v>
      </c>
      <c r="I737" s="183"/>
      <c r="J737" s="185">
        <v>41423</v>
      </c>
      <c r="K737" s="185">
        <v>41432</v>
      </c>
      <c r="L737" s="186" t="s">
        <v>2558</v>
      </c>
      <c r="M737" s="186"/>
      <c r="N737" s="187">
        <v>10693</v>
      </c>
      <c r="O737" s="187">
        <v>12421</v>
      </c>
      <c r="P737" s="185">
        <v>41463</v>
      </c>
      <c r="Q737" s="185">
        <v>41988</v>
      </c>
      <c r="R737" s="185">
        <v>42013</v>
      </c>
      <c r="S737" s="185">
        <v>42025</v>
      </c>
      <c r="T737" s="188">
        <v>0.78</v>
      </c>
      <c r="U737" s="187">
        <v>0</v>
      </c>
      <c r="V737" s="189"/>
      <c r="W737" s="190" t="s">
        <v>2465</v>
      </c>
    </row>
    <row r="738" spans="1:23" ht="18" hidden="1" thickTop="1" thickBot="1" x14ac:dyDescent="0.25">
      <c r="A738" s="182">
        <v>41973</v>
      </c>
      <c r="B738" s="364">
        <v>2013</v>
      </c>
      <c r="C738" s="183" t="s">
        <v>47</v>
      </c>
      <c r="D738" s="61" t="s">
        <v>132</v>
      </c>
      <c r="E738" s="61" t="s">
        <v>38</v>
      </c>
      <c r="F738" s="183" t="s">
        <v>128</v>
      </c>
      <c r="G738" s="61" t="s">
        <v>2559</v>
      </c>
      <c r="H738" s="184" t="s">
        <v>161</v>
      </c>
      <c r="I738" s="183"/>
      <c r="J738" s="185">
        <v>41442</v>
      </c>
      <c r="K738" s="185">
        <v>41547</v>
      </c>
      <c r="L738" s="186" t="s">
        <v>2560</v>
      </c>
      <c r="M738" s="186" t="s">
        <v>2561</v>
      </c>
      <c r="N738" s="187">
        <v>32885</v>
      </c>
      <c r="O738" s="187">
        <v>31977</v>
      </c>
      <c r="P738" s="185">
        <v>41927</v>
      </c>
      <c r="Q738" s="185">
        <v>42583</v>
      </c>
      <c r="R738" s="185">
        <v>42412</v>
      </c>
      <c r="S738" s="185">
        <v>42563</v>
      </c>
      <c r="T738" s="188">
        <v>0.05</v>
      </c>
      <c r="U738" s="187">
        <v>0</v>
      </c>
      <c r="V738" s="189"/>
      <c r="W738" s="190" t="s">
        <v>2465</v>
      </c>
    </row>
    <row r="739" spans="1:23" ht="34" hidden="1" thickTop="1" thickBot="1" x14ac:dyDescent="0.25">
      <c r="A739" s="182">
        <v>41973</v>
      </c>
      <c r="B739" s="364">
        <v>2013</v>
      </c>
      <c r="C739" s="183" t="s">
        <v>47</v>
      </c>
      <c r="D739" s="61" t="s">
        <v>132</v>
      </c>
      <c r="E739" s="61" t="s">
        <v>38</v>
      </c>
      <c r="F739" s="183" t="s">
        <v>128</v>
      </c>
      <c r="G739" s="61" t="s">
        <v>2562</v>
      </c>
      <c r="H739" s="184" t="s">
        <v>2563</v>
      </c>
      <c r="I739" s="183"/>
      <c r="J739" s="185">
        <v>41901</v>
      </c>
      <c r="K739" s="185">
        <v>41908</v>
      </c>
      <c r="L739" s="186" t="s">
        <v>2564</v>
      </c>
      <c r="M739" s="186" t="s">
        <v>2565</v>
      </c>
      <c r="N739" s="187">
        <v>2228</v>
      </c>
      <c r="O739" s="187">
        <v>1393</v>
      </c>
      <c r="P739" s="185">
        <v>41915</v>
      </c>
      <c r="Q739" s="185">
        <v>42178</v>
      </c>
      <c r="R739" s="185">
        <v>42178</v>
      </c>
      <c r="S739" s="185">
        <v>42178</v>
      </c>
      <c r="T739" s="188">
        <v>0</v>
      </c>
      <c r="U739" s="187">
        <v>0</v>
      </c>
      <c r="V739" s="189"/>
      <c r="W739" s="190" t="s">
        <v>2566</v>
      </c>
    </row>
    <row r="740" spans="1:23" ht="18" hidden="1" thickTop="1" thickBot="1" x14ac:dyDescent="0.25">
      <c r="A740" s="182">
        <v>41973</v>
      </c>
      <c r="B740" s="364">
        <v>2013</v>
      </c>
      <c r="C740" s="183" t="s">
        <v>47</v>
      </c>
      <c r="D740" s="61" t="s">
        <v>79</v>
      </c>
      <c r="E740" s="61" t="s">
        <v>57</v>
      </c>
      <c r="F740" s="183" t="s">
        <v>128</v>
      </c>
      <c r="G740" s="61" t="s">
        <v>2567</v>
      </c>
      <c r="H740" s="184" t="s">
        <v>2568</v>
      </c>
      <c r="I740" s="183"/>
      <c r="J740" s="185">
        <v>41906</v>
      </c>
      <c r="K740" s="185">
        <v>41914</v>
      </c>
      <c r="L740" s="186" t="s">
        <v>2569</v>
      </c>
      <c r="M740" s="186" t="s">
        <v>2570</v>
      </c>
      <c r="N740" s="187">
        <v>1950</v>
      </c>
      <c r="O740" s="187">
        <v>2000</v>
      </c>
      <c r="P740" s="185">
        <v>41918</v>
      </c>
      <c r="Q740" s="185">
        <v>42307</v>
      </c>
      <c r="R740" s="185">
        <v>42307</v>
      </c>
      <c r="S740" s="185">
        <v>42307</v>
      </c>
      <c r="T740" s="188">
        <v>0</v>
      </c>
      <c r="U740" s="187">
        <v>0</v>
      </c>
      <c r="V740" s="189"/>
      <c r="W740" s="190"/>
    </row>
    <row r="741" spans="1:23" ht="18" hidden="1" thickTop="1" thickBot="1" x14ac:dyDescent="0.25">
      <c r="A741" s="182">
        <v>41973</v>
      </c>
      <c r="B741" s="364">
        <v>2013</v>
      </c>
      <c r="C741" s="183" t="s">
        <v>47</v>
      </c>
      <c r="D741" s="61" t="s">
        <v>79</v>
      </c>
      <c r="E741" s="61" t="s">
        <v>57</v>
      </c>
      <c r="F741" s="183" t="s">
        <v>128</v>
      </c>
      <c r="G741" s="61" t="s">
        <v>2571</v>
      </c>
      <c r="H741" s="184" t="s">
        <v>2473</v>
      </c>
      <c r="I741" s="183"/>
      <c r="J741" s="185">
        <v>41541</v>
      </c>
      <c r="K741" s="185">
        <v>41610</v>
      </c>
      <c r="L741" s="186" t="s">
        <v>2572</v>
      </c>
      <c r="M741" s="186" t="s">
        <v>2573</v>
      </c>
      <c r="N741" s="187">
        <v>2000</v>
      </c>
      <c r="O741" s="187">
        <v>1889</v>
      </c>
      <c r="P741" s="185">
        <v>41617</v>
      </c>
      <c r="Q741" s="185">
        <v>41881</v>
      </c>
      <c r="R741" s="185">
        <v>41881</v>
      </c>
      <c r="S741" s="185">
        <v>41950</v>
      </c>
      <c r="T741" s="188">
        <v>0.06</v>
      </c>
      <c r="U741" s="187">
        <v>0</v>
      </c>
      <c r="V741" s="189"/>
      <c r="W741" s="190"/>
    </row>
    <row r="742" spans="1:23" ht="18" hidden="1" thickTop="1" thickBot="1" x14ac:dyDescent="0.25">
      <c r="A742" s="182">
        <v>41973</v>
      </c>
      <c r="B742" s="364">
        <v>2013</v>
      </c>
      <c r="C742" s="183" t="s">
        <v>47</v>
      </c>
      <c r="D742" s="61" t="s">
        <v>132</v>
      </c>
      <c r="E742" s="61" t="s">
        <v>43</v>
      </c>
      <c r="F742" s="183" t="s">
        <v>128</v>
      </c>
      <c r="G742" s="61" t="s">
        <v>2574</v>
      </c>
      <c r="H742" s="184" t="s">
        <v>1933</v>
      </c>
      <c r="I742" s="183"/>
      <c r="J742" s="185">
        <v>41365</v>
      </c>
      <c r="K742" s="185">
        <v>41397</v>
      </c>
      <c r="L742" s="186" t="s">
        <v>2091</v>
      </c>
      <c r="M742" s="186" t="s">
        <v>2575</v>
      </c>
      <c r="N742" s="187">
        <v>11607</v>
      </c>
      <c r="O742" s="187">
        <v>8736</v>
      </c>
      <c r="P742" s="185">
        <v>41487</v>
      </c>
      <c r="Q742" s="185">
        <v>41649</v>
      </c>
      <c r="R742" s="185">
        <v>41609</v>
      </c>
      <c r="S742" s="185">
        <v>41961</v>
      </c>
      <c r="T742" s="188">
        <v>0.95</v>
      </c>
      <c r="U742" s="187">
        <v>0</v>
      </c>
      <c r="V742" s="189"/>
      <c r="W742" s="190" t="s">
        <v>2465</v>
      </c>
    </row>
    <row r="743" spans="1:23" ht="18" hidden="1" thickTop="1" thickBot="1" x14ac:dyDescent="0.25">
      <c r="A743" s="182">
        <v>41973</v>
      </c>
      <c r="B743" s="364">
        <v>2013</v>
      </c>
      <c r="C743" s="183" t="s">
        <v>65</v>
      </c>
      <c r="D743" s="61" t="s">
        <v>132</v>
      </c>
      <c r="E743" s="61" t="s">
        <v>43</v>
      </c>
      <c r="F743" s="183" t="s">
        <v>128</v>
      </c>
      <c r="G743" s="61" t="s">
        <v>2576</v>
      </c>
      <c r="H743" s="184" t="s">
        <v>2577</v>
      </c>
      <c r="I743" s="183"/>
      <c r="J743" s="185">
        <v>41432</v>
      </c>
      <c r="K743" s="185">
        <v>41536</v>
      </c>
      <c r="L743" s="186" t="s">
        <v>2578</v>
      </c>
      <c r="M743" s="186" t="s">
        <v>2579</v>
      </c>
      <c r="N743" s="187">
        <v>1998</v>
      </c>
      <c r="O743" s="187">
        <v>2943</v>
      </c>
      <c r="P743" s="185">
        <v>41582</v>
      </c>
      <c r="Q743" s="185">
        <v>41940</v>
      </c>
      <c r="R743" s="185">
        <v>41822</v>
      </c>
      <c r="S743" s="185">
        <v>41974</v>
      </c>
      <c r="T743" s="188">
        <v>0.95</v>
      </c>
      <c r="U743" s="187">
        <v>0</v>
      </c>
      <c r="V743" s="189"/>
      <c r="W743" s="190" t="s">
        <v>2465</v>
      </c>
    </row>
    <row r="744" spans="1:23" ht="34" hidden="1" thickTop="1" thickBot="1" x14ac:dyDescent="0.25">
      <c r="A744" s="182">
        <v>41973</v>
      </c>
      <c r="B744" s="364">
        <v>2013</v>
      </c>
      <c r="C744" s="183" t="s">
        <v>47</v>
      </c>
      <c r="D744" s="61" t="s">
        <v>132</v>
      </c>
      <c r="E744" s="61" t="s">
        <v>43</v>
      </c>
      <c r="F744" s="183" t="s">
        <v>128</v>
      </c>
      <c r="G744" s="61" t="s">
        <v>2580</v>
      </c>
      <c r="H744" s="184" t="s">
        <v>2581</v>
      </c>
      <c r="I744" s="183"/>
      <c r="J744" s="185">
        <v>41771</v>
      </c>
      <c r="K744" s="185">
        <v>41829</v>
      </c>
      <c r="L744" s="186" t="s">
        <v>2582</v>
      </c>
      <c r="M744" s="186" t="s">
        <v>2582</v>
      </c>
      <c r="N744" s="187">
        <v>2900</v>
      </c>
      <c r="O744" s="187">
        <v>2662</v>
      </c>
      <c r="P744" s="185">
        <v>41836</v>
      </c>
      <c r="Q744" s="185">
        <v>42170</v>
      </c>
      <c r="R744" s="185">
        <v>42170</v>
      </c>
      <c r="S744" s="185">
        <v>42170</v>
      </c>
      <c r="T744" s="188">
        <v>0.35</v>
      </c>
      <c r="U744" s="187">
        <v>0</v>
      </c>
      <c r="V744" s="189"/>
      <c r="W744" s="190" t="s">
        <v>2583</v>
      </c>
    </row>
    <row r="745" spans="1:23" ht="34" hidden="1" thickTop="1" thickBot="1" x14ac:dyDescent="0.25">
      <c r="A745" s="182">
        <v>41973</v>
      </c>
      <c r="B745" s="364">
        <v>2013</v>
      </c>
      <c r="C745" s="183" t="s">
        <v>47</v>
      </c>
      <c r="D745" s="61" t="s">
        <v>132</v>
      </c>
      <c r="E745" s="61" t="s">
        <v>45</v>
      </c>
      <c r="F745" s="183" t="s">
        <v>128</v>
      </c>
      <c r="G745" s="61" t="s">
        <v>2584</v>
      </c>
      <c r="H745" s="184" t="s">
        <v>2585</v>
      </c>
      <c r="I745" s="183"/>
      <c r="J745" s="185">
        <v>41506</v>
      </c>
      <c r="K745" s="185">
        <v>41515</v>
      </c>
      <c r="L745" s="186" t="s">
        <v>2586</v>
      </c>
      <c r="M745" s="186">
        <v>13231</v>
      </c>
      <c r="N745" s="187">
        <v>29185</v>
      </c>
      <c r="O745" s="187">
        <v>27536</v>
      </c>
      <c r="P745" s="185">
        <v>41572</v>
      </c>
      <c r="Q745" s="185">
        <v>41913</v>
      </c>
      <c r="R745" s="185">
        <v>41913</v>
      </c>
      <c r="S745" s="185">
        <v>42422</v>
      </c>
      <c r="T745" s="188">
        <v>0.19</v>
      </c>
      <c r="U745" s="187">
        <v>0</v>
      </c>
      <c r="V745" s="189"/>
      <c r="W745" s="190" t="s">
        <v>2587</v>
      </c>
    </row>
    <row r="746" spans="1:23" ht="18" hidden="1" thickTop="1" thickBot="1" x14ac:dyDescent="0.25">
      <c r="A746" s="182">
        <v>41973</v>
      </c>
      <c r="B746" s="364">
        <v>2013</v>
      </c>
      <c r="C746" s="183" t="s">
        <v>47</v>
      </c>
      <c r="D746" s="61" t="s">
        <v>79</v>
      </c>
      <c r="E746" s="61" t="s">
        <v>33</v>
      </c>
      <c r="F746" s="183" t="s">
        <v>128</v>
      </c>
      <c r="G746" s="61" t="s">
        <v>2588</v>
      </c>
      <c r="H746" s="184" t="s">
        <v>2589</v>
      </c>
      <c r="I746" s="183"/>
      <c r="J746" s="185">
        <v>41829</v>
      </c>
      <c r="K746" s="185">
        <v>41936</v>
      </c>
      <c r="L746" s="186" t="s">
        <v>2590</v>
      </c>
      <c r="M746" s="186" t="s">
        <v>2591</v>
      </c>
      <c r="N746" s="187">
        <v>1825</v>
      </c>
      <c r="O746" s="187">
        <v>1896</v>
      </c>
      <c r="P746" s="185">
        <v>41942</v>
      </c>
      <c r="Q746" s="185">
        <v>42321</v>
      </c>
      <c r="R746" s="185">
        <v>42321</v>
      </c>
      <c r="S746" s="185">
        <v>42321</v>
      </c>
      <c r="T746" s="188">
        <v>0</v>
      </c>
      <c r="U746" s="187">
        <v>0</v>
      </c>
      <c r="V746" s="189"/>
      <c r="W746" s="190"/>
    </row>
    <row r="747" spans="1:23" ht="50" hidden="1" thickTop="1" thickBot="1" x14ac:dyDescent="0.25">
      <c r="A747" s="182">
        <v>41973</v>
      </c>
      <c r="B747" s="364">
        <v>2013</v>
      </c>
      <c r="C747" s="183" t="s">
        <v>47</v>
      </c>
      <c r="D747" s="61" t="s">
        <v>132</v>
      </c>
      <c r="E747" s="61" t="s">
        <v>59</v>
      </c>
      <c r="F747" s="183" t="s">
        <v>120</v>
      </c>
      <c r="G747" s="61" t="s">
        <v>2592</v>
      </c>
      <c r="H747" s="184" t="s">
        <v>2256</v>
      </c>
      <c r="I747" s="183"/>
      <c r="J747" s="185">
        <v>41452</v>
      </c>
      <c r="K747" s="185">
        <v>41543</v>
      </c>
      <c r="L747" s="186" t="s">
        <v>2593</v>
      </c>
      <c r="M747" s="186" t="s">
        <v>2594</v>
      </c>
      <c r="N747" s="187">
        <v>18294</v>
      </c>
      <c r="O747" s="187">
        <v>17448</v>
      </c>
      <c r="P747" s="185">
        <v>41701</v>
      </c>
      <c r="Q747" s="185">
        <v>42265</v>
      </c>
      <c r="R747" s="185">
        <v>42265</v>
      </c>
      <c r="S747" s="185">
        <v>42272</v>
      </c>
      <c r="T747" s="188">
        <v>0.23</v>
      </c>
      <c r="U747" s="187">
        <v>0</v>
      </c>
      <c r="V747" s="189"/>
      <c r="W747" s="190" t="s">
        <v>2595</v>
      </c>
    </row>
    <row r="748" spans="1:23" ht="18" hidden="1" thickTop="1" thickBot="1" x14ac:dyDescent="0.25">
      <c r="A748" s="182">
        <v>41973</v>
      </c>
      <c r="B748" s="364">
        <v>2013</v>
      </c>
      <c r="C748" s="183" t="s">
        <v>47</v>
      </c>
      <c r="D748" s="61" t="s">
        <v>79</v>
      </c>
      <c r="E748" s="61" t="s">
        <v>59</v>
      </c>
      <c r="F748" s="183" t="s">
        <v>120</v>
      </c>
      <c r="G748" s="61" t="s">
        <v>2596</v>
      </c>
      <c r="H748" s="184" t="s">
        <v>2597</v>
      </c>
      <c r="I748" s="183"/>
      <c r="J748" s="185">
        <v>41733</v>
      </c>
      <c r="K748" s="185">
        <v>41878</v>
      </c>
      <c r="L748" s="186" t="s">
        <v>2598</v>
      </c>
      <c r="M748" s="186" t="s">
        <v>2599</v>
      </c>
      <c r="N748" s="187">
        <v>1535</v>
      </c>
      <c r="O748" s="187">
        <v>1897</v>
      </c>
      <c r="P748" s="185">
        <v>41897</v>
      </c>
      <c r="Q748" s="185">
        <v>42181</v>
      </c>
      <c r="R748" s="185">
        <v>42181</v>
      </c>
      <c r="S748" s="185">
        <v>42181</v>
      </c>
      <c r="T748" s="188">
        <v>0</v>
      </c>
      <c r="U748" s="187">
        <v>0</v>
      </c>
      <c r="V748" s="189"/>
      <c r="W748" s="190"/>
    </row>
    <row r="749" spans="1:23" ht="34" hidden="1" thickTop="1" thickBot="1" x14ac:dyDescent="0.25">
      <c r="A749" s="182">
        <v>41973</v>
      </c>
      <c r="B749" s="364">
        <v>2013</v>
      </c>
      <c r="C749" s="183" t="s">
        <v>47</v>
      </c>
      <c r="D749" s="61" t="s">
        <v>132</v>
      </c>
      <c r="E749" s="61" t="s">
        <v>59</v>
      </c>
      <c r="F749" s="183" t="s">
        <v>120</v>
      </c>
      <c r="G749" s="61" t="s">
        <v>2600</v>
      </c>
      <c r="H749" s="184" t="s">
        <v>2601</v>
      </c>
      <c r="I749" s="183"/>
      <c r="J749" s="185">
        <v>41450</v>
      </c>
      <c r="K749" s="185">
        <v>41537</v>
      </c>
      <c r="L749" s="186" t="s">
        <v>2602</v>
      </c>
      <c r="M749" s="186"/>
      <c r="N749" s="187">
        <v>2128</v>
      </c>
      <c r="O749" s="187">
        <v>2577</v>
      </c>
      <c r="P749" s="185">
        <v>41575</v>
      </c>
      <c r="Q749" s="185">
        <v>42132</v>
      </c>
      <c r="R749" s="185">
        <v>42132</v>
      </c>
      <c r="S749" s="185">
        <v>42132</v>
      </c>
      <c r="T749" s="188">
        <v>0</v>
      </c>
      <c r="U749" s="187">
        <v>0</v>
      </c>
      <c r="V749" s="189"/>
      <c r="W749" s="190" t="s">
        <v>2507</v>
      </c>
    </row>
    <row r="750" spans="1:23" ht="34" hidden="1" thickTop="1" thickBot="1" x14ac:dyDescent="0.25">
      <c r="A750" s="182">
        <v>41973</v>
      </c>
      <c r="B750" s="364">
        <v>2013</v>
      </c>
      <c r="C750" s="183" t="s">
        <v>47</v>
      </c>
      <c r="D750" s="61" t="s">
        <v>132</v>
      </c>
      <c r="E750" s="61" t="s">
        <v>59</v>
      </c>
      <c r="F750" s="183" t="s">
        <v>120</v>
      </c>
      <c r="G750" s="61" t="s">
        <v>2603</v>
      </c>
      <c r="H750" s="184" t="s">
        <v>1933</v>
      </c>
      <c r="I750" s="183"/>
      <c r="J750" s="185">
        <v>41431</v>
      </c>
      <c r="K750" s="185">
        <v>41543</v>
      </c>
      <c r="L750" s="186" t="s">
        <v>2604</v>
      </c>
      <c r="M750" s="186"/>
      <c r="N750" s="187">
        <v>3675</v>
      </c>
      <c r="O750" s="187">
        <v>3643</v>
      </c>
      <c r="P750" s="185">
        <v>41680</v>
      </c>
      <c r="Q750" s="185">
        <v>42139</v>
      </c>
      <c r="R750" s="185">
        <v>42139</v>
      </c>
      <c r="S750" s="185">
        <v>42139</v>
      </c>
      <c r="T750" s="188">
        <v>0</v>
      </c>
      <c r="U750" s="187">
        <v>0</v>
      </c>
      <c r="V750" s="189"/>
      <c r="W750" s="190" t="s">
        <v>2507</v>
      </c>
    </row>
    <row r="751" spans="1:23" ht="18" hidden="1" thickTop="1" thickBot="1" x14ac:dyDescent="0.25">
      <c r="A751" s="182">
        <v>41973</v>
      </c>
      <c r="B751" s="364">
        <v>2013</v>
      </c>
      <c r="C751" s="183" t="s">
        <v>47</v>
      </c>
      <c r="D751" s="61" t="s">
        <v>132</v>
      </c>
      <c r="E751" s="61" t="s">
        <v>40</v>
      </c>
      <c r="F751" s="183" t="s">
        <v>128</v>
      </c>
      <c r="G751" s="61" t="s">
        <v>2605</v>
      </c>
      <c r="H751" s="184" t="s">
        <v>2606</v>
      </c>
      <c r="I751" s="183"/>
      <c r="J751" s="185">
        <v>41431</v>
      </c>
      <c r="K751" s="185">
        <v>41478</v>
      </c>
      <c r="L751" s="186" t="s">
        <v>2607</v>
      </c>
      <c r="M751" s="186">
        <v>137861</v>
      </c>
      <c r="N751" s="187">
        <v>14508</v>
      </c>
      <c r="O751" s="187">
        <v>15765</v>
      </c>
      <c r="P751" s="185">
        <v>41498</v>
      </c>
      <c r="Q751" s="185">
        <v>41953</v>
      </c>
      <c r="R751" s="185">
        <v>41913</v>
      </c>
      <c r="S751" s="185">
        <v>41973</v>
      </c>
      <c r="T751" s="188">
        <v>0.75</v>
      </c>
      <c r="U751" s="187">
        <v>0</v>
      </c>
      <c r="V751" s="189"/>
      <c r="W751" s="190" t="s">
        <v>2458</v>
      </c>
    </row>
    <row r="752" spans="1:23" ht="34" hidden="1" thickTop="1" thickBot="1" x14ac:dyDescent="0.25">
      <c r="A752" s="182">
        <v>41973</v>
      </c>
      <c r="B752" s="364">
        <v>2013</v>
      </c>
      <c r="C752" s="183" t="s">
        <v>47</v>
      </c>
      <c r="D752" s="61" t="s">
        <v>132</v>
      </c>
      <c r="E752" s="61" t="s">
        <v>40</v>
      </c>
      <c r="F752" s="183" t="s">
        <v>128</v>
      </c>
      <c r="G752" s="61" t="s">
        <v>2608</v>
      </c>
      <c r="H752" s="184" t="s">
        <v>2609</v>
      </c>
      <c r="I752" s="183"/>
      <c r="J752" s="185">
        <v>41438</v>
      </c>
      <c r="K752" s="185">
        <v>41485</v>
      </c>
      <c r="L752" s="186" t="s">
        <v>2610</v>
      </c>
      <c r="M752" s="186">
        <v>137862</v>
      </c>
      <c r="N752" s="187">
        <v>28772</v>
      </c>
      <c r="O752" s="187">
        <v>28259</v>
      </c>
      <c r="P752" s="185">
        <v>41512</v>
      </c>
      <c r="Q752" s="185">
        <v>41912</v>
      </c>
      <c r="R752" s="185">
        <v>41912</v>
      </c>
      <c r="S752" s="185">
        <v>42093</v>
      </c>
      <c r="T752" s="188">
        <v>0.72</v>
      </c>
      <c r="U752" s="187">
        <v>0</v>
      </c>
      <c r="V752" s="189"/>
      <c r="W752" s="190" t="s">
        <v>2611</v>
      </c>
    </row>
    <row r="753" spans="1:23" ht="18" hidden="1" thickTop="1" thickBot="1" x14ac:dyDescent="0.25">
      <c r="A753" s="182">
        <v>41973</v>
      </c>
      <c r="B753" s="364">
        <v>2013</v>
      </c>
      <c r="C753" s="183" t="s">
        <v>47</v>
      </c>
      <c r="D753" s="61" t="s">
        <v>79</v>
      </c>
      <c r="E753" s="61" t="s">
        <v>40</v>
      </c>
      <c r="F753" s="183" t="s">
        <v>128</v>
      </c>
      <c r="G753" s="61" t="s">
        <v>2612</v>
      </c>
      <c r="H753" s="184" t="s">
        <v>2613</v>
      </c>
      <c r="I753" s="183"/>
      <c r="J753" s="185">
        <v>41584</v>
      </c>
      <c r="K753" s="185">
        <v>41838</v>
      </c>
      <c r="L753" s="186" t="s">
        <v>2614</v>
      </c>
      <c r="M753" s="186">
        <v>147589</v>
      </c>
      <c r="N753" s="187">
        <v>2000</v>
      </c>
      <c r="O753" s="187">
        <v>1889</v>
      </c>
      <c r="P753" s="185">
        <v>42395</v>
      </c>
      <c r="Q753" s="185">
        <v>42395</v>
      </c>
      <c r="R753" s="185">
        <v>42395</v>
      </c>
      <c r="S753" s="185">
        <v>42395</v>
      </c>
      <c r="T753" s="188">
        <v>0</v>
      </c>
      <c r="U753" s="187">
        <v>0</v>
      </c>
      <c r="V753" s="189"/>
      <c r="W753" s="190"/>
    </row>
    <row r="754" spans="1:23" ht="18" hidden="1" thickTop="1" thickBot="1" x14ac:dyDescent="0.25">
      <c r="A754" s="182">
        <v>41973</v>
      </c>
      <c r="B754" s="364">
        <v>2013</v>
      </c>
      <c r="C754" s="183" t="s">
        <v>47</v>
      </c>
      <c r="D754" s="61" t="s">
        <v>132</v>
      </c>
      <c r="E754" s="61" t="s">
        <v>23</v>
      </c>
      <c r="F754" s="183" t="s">
        <v>128</v>
      </c>
      <c r="G754" s="61" t="s">
        <v>2615</v>
      </c>
      <c r="H754" s="184" t="s">
        <v>1933</v>
      </c>
      <c r="I754" s="183"/>
      <c r="J754" s="185">
        <v>41484</v>
      </c>
      <c r="K754" s="185">
        <v>41487</v>
      </c>
      <c r="L754" s="186" t="s">
        <v>2616</v>
      </c>
      <c r="M754" s="186" t="s">
        <v>2617</v>
      </c>
      <c r="N754" s="187">
        <v>33853</v>
      </c>
      <c r="O754" s="187">
        <v>30257</v>
      </c>
      <c r="P754" s="185">
        <v>41540</v>
      </c>
      <c r="Q754" s="185">
        <v>42303</v>
      </c>
      <c r="R754" s="185">
        <v>42236</v>
      </c>
      <c r="S754" s="185">
        <v>42243</v>
      </c>
      <c r="T754" s="188">
        <v>0.19</v>
      </c>
      <c r="U754" s="187">
        <v>0</v>
      </c>
      <c r="V754" s="189"/>
      <c r="W754" s="190" t="s">
        <v>2465</v>
      </c>
    </row>
    <row r="755" spans="1:23" ht="50" hidden="1" thickTop="1" thickBot="1" x14ac:dyDescent="0.25">
      <c r="A755" s="182">
        <v>41973</v>
      </c>
      <c r="B755" s="364">
        <v>2013</v>
      </c>
      <c r="C755" s="183" t="s">
        <v>47</v>
      </c>
      <c r="D755" s="61" t="s">
        <v>132</v>
      </c>
      <c r="E755" s="61" t="s">
        <v>23</v>
      </c>
      <c r="F755" s="183" t="s">
        <v>128</v>
      </c>
      <c r="G755" s="61" t="s">
        <v>2116</v>
      </c>
      <c r="H755" s="184" t="s">
        <v>2452</v>
      </c>
      <c r="I755" s="183"/>
      <c r="J755" s="185">
        <v>41866</v>
      </c>
      <c r="K755" s="185">
        <v>41871</v>
      </c>
      <c r="L755" s="186" t="s">
        <v>2618</v>
      </c>
      <c r="M755" s="186" t="s">
        <v>2618</v>
      </c>
      <c r="N755" s="187">
        <v>26000</v>
      </c>
      <c r="O755" s="187">
        <v>23740</v>
      </c>
      <c r="P755" s="185">
        <v>41918</v>
      </c>
      <c r="Q755" s="185">
        <v>42551</v>
      </c>
      <c r="R755" s="185">
        <v>42551</v>
      </c>
      <c r="S755" s="185">
        <v>42551</v>
      </c>
      <c r="T755" s="188">
        <v>0</v>
      </c>
      <c r="U755" s="187">
        <v>0</v>
      </c>
      <c r="V755" s="189"/>
      <c r="W755" s="190" t="s">
        <v>2619</v>
      </c>
    </row>
    <row r="756" spans="1:23" ht="18" hidden="1" thickTop="1" thickBot="1" x14ac:dyDescent="0.25">
      <c r="A756" s="182">
        <v>41973</v>
      </c>
      <c r="B756" s="364">
        <v>2013</v>
      </c>
      <c r="C756" s="183" t="s">
        <v>47</v>
      </c>
      <c r="D756" s="61" t="s">
        <v>132</v>
      </c>
      <c r="E756" s="61" t="s">
        <v>37</v>
      </c>
      <c r="F756" s="183" t="s">
        <v>128</v>
      </c>
      <c r="G756" s="61" t="s">
        <v>2620</v>
      </c>
      <c r="H756" s="184" t="s">
        <v>1933</v>
      </c>
      <c r="I756" s="183"/>
      <c r="J756" s="185">
        <v>41530</v>
      </c>
      <c r="K756" s="185">
        <v>41535</v>
      </c>
      <c r="L756" s="186" t="s">
        <v>2444</v>
      </c>
      <c r="M756" s="186" t="s">
        <v>2621</v>
      </c>
      <c r="N756" s="187">
        <v>13734</v>
      </c>
      <c r="O756" s="187">
        <v>14988</v>
      </c>
      <c r="P756" s="185">
        <v>41736</v>
      </c>
      <c r="Q756" s="185">
        <v>42258</v>
      </c>
      <c r="R756" s="185">
        <v>42258</v>
      </c>
      <c r="S756" s="185">
        <v>42258</v>
      </c>
      <c r="T756" s="188">
        <v>0</v>
      </c>
      <c r="U756" s="187">
        <v>0</v>
      </c>
      <c r="V756" s="189"/>
      <c r="W756" s="190" t="s">
        <v>2465</v>
      </c>
    </row>
    <row r="757" spans="1:23" ht="18" hidden="1" thickTop="1" thickBot="1" x14ac:dyDescent="0.25">
      <c r="A757" s="182">
        <v>41973</v>
      </c>
      <c r="B757" s="364">
        <v>2013</v>
      </c>
      <c r="C757" s="183" t="s">
        <v>47</v>
      </c>
      <c r="D757" s="61" t="s">
        <v>132</v>
      </c>
      <c r="E757" s="61" t="s">
        <v>62</v>
      </c>
      <c r="F757" s="183" t="s">
        <v>128</v>
      </c>
      <c r="G757" s="61" t="s">
        <v>2622</v>
      </c>
      <c r="H757" s="184" t="s">
        <v>2176</v>
      </c>
      <c r="I757" s="183"/>
      <c r="J757" s="185">
        <v>41495</v>
      </c>
      <c r="K757" s="185">
        <v>41527</v>
      </c>
      <c r="L757" s="186" t="s">
        <v>2623</v>
      </c>
      <c r="M757" s="186" t="s">
        <v>2624</v>
      </c>
      <c r="N757" s="187">
        <v>9673</v>
      </c>
      <c r="O757" s="187">
        <v>9180</v>
      </c>
      <c r="P757" s="185">
        <v>41575</v>
      </c>
      <c r="Q757" s="185">
        <v>41913</v>
      </c>
      <c r="R757" s="185">
        <v>41913</v>
      </c>
      <c r="S757" s="185">
        <v>42109</v>
      </c>
      <c r="T757" s="188">
        <v>0.25</v>
      </c>
      <c r="U757" s="187">
        <v>0</v>
      </c>
      <c r="V757" s="189"/>
      <c r="W757" s="190" t="s">
        <v>2465</v>
      </c>
    </row>
    <row r="758" spans="1:23" ht="18" hidden="1" thickTop="1" thickBot="1" x14ac:dyDescent="0.25">
      <c r="A758" s="182">
        <v>41973</v>
      </c>
      <c r="B758" s="364">
        <v>2013</v>
      </c>
      <c r="C758" s="183" t="s">
        <v>47</v>
      </c>
      <c r="D758" s="61" t="s">
        <v>79</v>
      </c>
      <c r="E758" s="61" t="s">
        <v>62</v>
      </c>
      <c r="F758" s="183" t="s">
        <v>128</v>
      </c>
      <c r="G758" s="61" t="s">
        <v>2625</v>
      </c>
      <c r="H758" s="184" t="s">
        <v>2626</v>
      </c>
      <c r="I758" s="183"/>
      <c r="J758" s="185">
        <v>41541</v>
      </c>
      <c r="K758" s="185">
        <v>41542</v>
      </c>
      <c r="L758" s="186" t="s">
        <v>2627</v>
      </c>
      <c r="M758" s="186" t="s">
        <v>2628</v>
      </c>
      <c r="N758" s="187">
        <v>1920</v>
      </c>
      <c r="O758" s="187">
        <v>909</v>
      </c>
      <c r="P758" s="185">
        <v>41620</v>
      </c>
      <c r="Q758" s="185">
        <v>41883</v>
      </c>
      <c r="R758" s="185">
        <v>42186</v>
      </c>
      <c r="S758" s="185">
        <v>41852</v>
      </c>
      <c r="T758" s="188">
        <v>0.8</v>
      </c>
      <c r="U758" s="187">
        <v>0</v>
      </c>
      <c r="V758" s="189"/>
      <c r="W758" s="190"/>
    </row>
    <row r="759" spans="1:23" ht="18" hidden="1" thickTop="1" thickBot="1" x14ac:dyDescent="0.25">
      <c r="A759" s="182">
        <v>41973</v>
      </c>
      <c r="B759" s="364">
        <v>2014</v>
      </c>
      <c r="C759" s="183" t="s">
        <v>47</v>
      </c>
      <c r="D759" s="61" t="s">
        <v>132</v>
      </c>
      <c r="E759" s="61" t="s">
        <v>48</v>
      </c>
      <c r="F759" s="183" t="s">
        <v>128</v>
      </c>
      <c r="G759" s="61" t="s">
        <v>2629</v>
      </c>
      <c r="H759" s="184" t="s">
        <v>2630</v>
      </c>
      <c r="I759" s="183"/>
      <c r="J759" s="185">
        <v>41865</v>
      </c>
      <c r="K759" s="185">
        <v>41870</v>
      </c>
      <c r="L759" s="186" t="s">
        <v>2631</v>
      </c>
      <c r="M759" s="186" t="s">
        <v>2632</v>
      </c>
      <c r="N759" s="187">
        <v>4000</v>
      </c>
      <c r="O759" s="187">
        <v>3756</v>
      </c>
      <c r="P759" s="185">
        <v>41918</v>
      </c>
      <c r="Q759" s="185">
        <v>42216</v>
      </c>
      <c r="R759" s="185">
        <v>42216</v>
      </c>
      <c r="S759" s="185">
        <v>42216</v>
      </c>
      <c r="T759" s="188">
        <v>0</v>
      </c>
      <c r="U759" s="187">
        <v>0</v>
      </c>
      <c r="V759" s="189"/>
      <c r="W759" s="190"/>
    </row>
    <row r="760" spans="1:23" ht="18" hidden="1" thickTop="1" thickBot="1" x14ac:dyDescent="0.25">
      <c r="A760" s="182">
        <v>41973</v>
      </c>
      <c r="B760" s="364">
        <v>2014</v>
      </c>
      <c r="C760" s="183" t="s">
        <v>47</v>
      </c>
      <c r="D760" s="61" t="s">
        <v>132</v>
      </c>
      <c r="E760" s="61" t="s">
        <v>60</v>
      </c>
      <c r="F760" s="183" t="s">
        <v>128</v>
      </c>
      <c r="G760" s="61" t="s">
        <v>2633</v>
      </c>
      <c r="H760" s="184" t="s">
        <v>2634</v>
      </c>
      <c r="I760" s="183"/>
      <c r="J760" s="185">
        <v>41718</v>
      </c>
      <c r="K760" s="185">
        <v>41885</v>
      </c>
      <c r="L760" s="186" t="s">
        <v>2635</v>
      </c>
      <c r="M760" s="186" t="s">
        <v>2636</v>
      </c>
      <c r="N760" s="187">
        <v>21000</v>
      </c>
      <c r="O760" s="187">
        <v>16758</v>
      </c>
      <c r="P760" s="185">
        <v>41932</v>
      </c>
      <c r="Q760" s="185">
        <v>42185</v>
      </c>
      <c r="R760" s="185">
        <v>42185</v>
      </c>
      <c r="S760" s="185">
        <v>42185</v>
      </c>
      <c r="T760" s="188">
        <v>0</v>
      </c>
      <c r="U760" s="187">
        <v>0</v>
      </c>
      <c r="V760" s="189"/>
      <c r="W760" s="190"/>
    </row>
    <row r="761" spans="1:23" ht="18" hidden="1" thickTop="1" thickBot="1" x14ac:dyDescent="0.25">
      <c r="A761" s="182">
        <v>41973</v>
      </c>
      <c r="B761" s="364">
        <v>2014</v>
      </c>
      <c r="C761" s="183" t="s">
        <v>47</v>
      </c>
      <c r="D761" s="61" t="s">
        <v>132</v>
      </c>
      <c r="E761" s="61" t="s">
        <v>16</v>
      </c>
      <c r="F761" s="183" t="s">
        <v>128</v>
      </c>
      <c r="G761" s="61" t="s">
        <v>2637</v>
      </c>
      <c r="H761" s="184" t="s">
        <v>2485</v>
      </c>
      <c r="I761" s="183"/>
      <c r="J761" s="185">
        <v>41689</v>
      </c>
      <c r="K761" s="185">
        <v>41709</v>
      </c>
      <c r="L761" s="186" t="s">
        <v>1612</v>
      </c>
      <c r="M761" s="186" t="s">
        <v>2638</v>
      </c>
      <c r="N761" s="187">
        <v>5700</v>
      </c>
      <c r="O761" s="187">
        <v>5300</v>
      </c>
      <c r="P761" s="185">
        <v>41743</v>
      </c>
      <c r="Q761" s="185">
        <v>42278</v>
      </c>
      <c r="R761" s="185">
        <v>42278</v>
      </c>
      <c r="S761" s="185">
        <v>42278</v>
      </c>
      <c r="T761" s="188">
        <v>0</v>
      </c>
      <c r="U761" s="187">
        <v>0</v>
      </c>
      <c r="V761" s="189"/>
      <c r="W761" s="190"/>
    </row>
    <row r="762" spans="1:23" ht="18" hidden="1" thickTop="1" thickBot="1" x14ac:dyDescent="0.25">
      <c r="A762" s="182">
        <v>41973</v>
      </c>
      <c r="B762" s="364">
        <v>2014</v>
      </c>
      <c r="C762" s="183" t="s">
        <v>47</v>
      </c>
      <c r="D762" s="61" t="s">
        <v>132</v>
      </c>
      <c r="E762" s="61" t="s">
        <v>27</v>
      </c>
      <c r="F762" s="183" t="s">
        <v>128</v>
      </c>
      <c r="G762" s="61" t="s">
        <v>156</v>
      </c>
      <c r="H762" s="184" t="s">
        <v>2452</v>
      </c>
      <c r="I762" s="183"/>
      <c r="J762" s="185">
        <v>41801</v>
      </c>
      <c r="K762" s="185">
        <v>41817</v>
      </c>
      <c r="L762" s="186" t="s">
        <v>2639</v>
      </c>
      <c r="M762" s="186" t="s">
        <v>2640</v>
      </c>
      <c r="N762" s="187">
        <v>14000</v>
      </c>
      <c r="O762" s="187">
        <v>16000</v>
      </c>
      <c r="P762" s="185">
        <v>41841</v>
      </c>
      <c r="Q762" s="185">
        <v>42644</v>
      </c>
      <c r="R762" s="185">
        <v>42644</v>
      </c>
      <c r="S762" s="185">
        <v>42644</v>
      </c>
      <c r="T762" s="188">
        <v>0</v>
      </c>
      <c r="U762" s="187">
        <v>0</v>
      </c>
      <c r="V762" s="189"/>
      <c r="W762" s="190"/>
    </row>
    <row r="763" spans="1:23" ht="18" hidden="1" thickTop="1" thickBot="1" x14ac:dyDescent="0.25">
      <c r="A763" s="182">
        <v>41973</v>
      </c>
      <c r="B763" s="364">
        <v>2014</v>
      </c>
      <c r="C763" s="183" t="s">
        <v>47</v>
      </c>
      <c r="D763" s="61" t="s">
        <v>132</v>
      </c>
      <c r="E763" s="61" t="s">
        <v>27</v>
      </c>
      <c r="F763" s="183" t="s">
        <v>128</v>
      </c>
      <c r="G763" s="61" t="s">
        <v>168</v>
      </c>
      <c r="H763" s="184" t="s">
        <v>1317</v>
      </c>
      <c r="I763" s="183"/>
      <c r="J763" s="185">
        <v>41801</v>
      </c>
      <c r="K763" s="185">
        <v>41817</v>
      </c>
      <c r="L763" s="186" t="s">
        <v>2639</v>
      </c>
      <c r="M763" s="186" t="s">
        <v>2641</v>
      </c>
      <c r="N763" s="187">
        <v>28000</v>
      </c>
      <c r="O763" s="187">
        <v>30000</v>
      </c>
      <c r="P763" s="185">
        <v>41841</v>
      </c>
      <c r="Q763" s="185">
        <v>42644</v>
      </c>
      <c r="R763" s="185">
        <v>42644</v>
      </c>
      <c r="S763" s="185">
        <v>42644</v>
      </c>
      <c r="T763" s="188">
        <v>0</v>
      </c>
      <c r="U763" s="187">
        <v>0</v>
      </c>
      <c r="V763" s="189"/>
      <c r="W763" s="190"/>
    </row>
    <row r="764" spans="1:23" ht="18" hidden="1" thickTop="1" thickBot="1" x14ac:dyDescent="0.25">
      <c r="A764" s="182">
        <v>41973</v>
      </c>
      <c r="B764" s="364">
        <v>2014</v>
      </c>
      <c r="C764" s="183" t="s">
        <v>47</v>
      </c>
      <c r="D764" s="61" t="s">
        <v>132</v>
      </c>
      <c r="E764" s="61" t="s">
        <v>44</v>
      </c>
      <c r="F764" s="183" t="s">
        <v>128</v>
      </c>
      <c r="G764" s="61" t="s">
        <v>2642</v>
      </c>
      <c r="H764" s="184" t="s">
        <v>2643</v>
      </c>
      <c r="I764" s="183"/>
      <c r="J764" s="185">
        <v>41841</v>
      </c>
      <c r="K764" s="185">
        <v>41900</v>
      </c>
      <c r="L764" s="186" t="s">
        <v>2644</v>
      </c>
      <c r="M764" s="186" t="s">
        <v>2645</v>
      </c>
      <c r="N764" s="187">
        <v>19000</v>
      </c>
      <c r="O764" s="187">
        <v>20559</v>
      </c>
      <c r="P764" s="185">
        <v>41897</v>
      </c>
      <c r="Q764" s="185">
        <v>42675</v>
      </c>
      <c r="R764" s="185">
        <v>42675</v>
      </c>
      <c r="S764" s="185">
        <v>42675</v>
      </c>
      <c r="T764" s="188">
        <v>0</v>
      </c>
      <c r="U764" s="187">
        <v>0</v>
      </c>
      <c r="V764" s="189"/>
      <c r="W764" s="190"/>
    </row>
    <row r="765" spans="1:23" ht="18" hidden="1" thickTop="1" thickBot="1" x14ac:dyDescent="0.25">
      <c r="A765" s="182">
        <v>41973</v>
      </c>
      <c r="B765" s="364">
        <v>2014</v>
      </c>
      <c r="C765" s="183" t="s">
        <v>47</v>
      </c>
      <c r="D765" s="61" t="s">
        <v>132</v>
      </c>
      <c r="E765" s="61" t="s">
        <v>49</v>
      </c>
      <c r="F765" s="183" t="s">
        <v>128</v>
      </c>
      <c r="G765" s="61" t="s">
        <v>2646</v>
      </c>
      <c r="H765" s="184" t="s">
        <v>2647</v>
      </c>
      <c r="I765" s="183"/>
      <c r="J765" s="185">
        <v>41805</v>
      </c>
      <c r="K765" s="185">
        <v>41817</v>
      </c>
      <c r="L765" s="186" t="s">
        <v>2648</v>
      </c>
      <c r="M765" s="186" t="s">
        <v>2649</v>
      </c>
      <c r="N765" s="187">
        <v>17000</v>
      </c>
      <c r="O765" s="187">
        <v>17398</v>
      </c>
      <c r="P765" s="185">
        <v>41862</v>
      </c>
      <c r="Q765" s="185">
        <v>42644</v>
      </c>
      <c r="R765" s="185">
        <v>42644</v>
      </c>
      <c r="S765" s="185">
        <v>42644</v>
      </c>
      <c r="T765" s="188">
        <v>0</v>
      </c>
      <c r="U765" s="187">
        <v>0</v>
      </c>
      <c r="V765" s="189"/>
      <c r="W765" s="190"/>
    </row>
    <row r="766" spans="1:23" ht="18" hidden="1" thickTop="1" thickBot="1" x14ac:dyDescent="0.25">
      <c r="A766" s="182">
        <v>41973</v>
      </c>
      <c r="B766" s="364">
        <v>2014</v>
      </c>
      <c r="C766" s="183" t="s">
        <v>47</v>
      </c>
      <c r="D766" s="61" t="s">
        <v>132</v>
      </c>
      <c r="E766" s="61" t="s">
        <v>41</v>
      </c>
      <c r="F766" s="183" t="s">
        <v>128</v>
      </c>
      <c r="G766" s="61" t="s">
        <v>2650</v>
      </c>
      <c r="H766" s="184" t="s">
        <v>2452</v>
      </c>
      <c r="I766" s="183"/>
      <c r="J766" s="185">
        <v>41891</v>
      </c>
      <c r="K766" s="185">
        <v>41894</v>
      </c>
      <c r="L766" s="186" t="s">
        <v>2651</v>
      </c>
      <c r="M766" s="186">
        <v>835457</v>
      </c>
      <c r="N766" s="187">
        <v>17000</v>
      </c>
      <c r="O766" s="187">
        <v>17943</v>
      </c>
      <c r="P766" s="185">
        <v>41911</v>
      </c>
      <c r="Q766" s="185">
        <v>42469</v>
      </c>
      <c r="R766" s="185">
        <v>42469</v>
      </c>
      <c r="S766" s="185">
        <v>42469</v>
      </c>
      <c r="T766" s="188">
        <v>0</v>
      </c>
      <c r="U766" s="187">
        <v>0</v>
      </c>
      <c r="V766" s="189"/>
      <c r="W766" s="190"/>
    </row>
    <row r="767" spans="1:23" ht="18" hidden="1" thickTop="1" thickBot="1" x14ac:dyDescent="0.25">
      <c r="A767" s="182">
        <v>41973</v>
      </c>
      <c r="B767" s="364">
        <v>2014</v>
      </c>
      <c r="C767" s="183" t="s">
        <v>47</v>
      </c>
      <c r="D767" s="61" t="s">
        <v>79</v>
      </c>
      <c r="E767" s="61" t="s">
        <v>39</v>
      </c>
      <c r="F767" s="183" t="s">
        <v>128</v>
      </c>
      <c r="G767" s="61" t="s">
        <v>2652</v>
      </c>
      <c r="H767" s="184" t="s">
        <v>2653</v>
      </c>
      <c r="I767" s="183"/>
      <c r="J767" s="185">
        <v>41906</v>
      </c>
      <c r="K767" s="185">
        <v>41908</v>
      </c>
      <c r="L767" s="186" t="s">
        <v>2654</v>
      </c>
      <c r="M767" s="186"/>
      <c r="N767" s="187">
        <v>1950</v>
      </c>
      <c r="O767" s="187">
        <v>1039</v>
      </c>
      <c r="P767" s="185">
        <v>41912</v>
      </c>
      <c r="Q767" s="185">
        <v>38472</v>
      </c>
      <c r="R767" s="185">
        <v>42124</v>
      </c>
      <c r="S767" s="185">
        <v>42124</v>
      </c>
      <c r="T767" s="188">
        <v>0</v>
      </c>
      <c r="U767" s="187">
        <v>0</v>
      </c>
      <c r="V767" s="189"/>
      <c r="W767" s="190"/>
    </row>
    <row r="768" spans="1:23" ht="18" hidden="1" thickTop="1" thickBot="1" x14ac:dyDescent="0.25">
      <c r="A768" s="182">
        <v>41973</v>
      </c>
      <c r="B768" s="364">
        <v>2014</v>
      </c>
      <c r="C768" s="183" t="s">
        <v>47</v>
      </c>
      <c r="D768" s="61" t="s">
        <v>132</v>
      </c>
      <c r="E768" s="61" t="s">
        <v>39</v>
      </c>
      <c r="F768" s="183" t="s">
        <v>128</v>
      </c>
      <c r="G768" s="61" t="s">
        <v>2655</v>
      </c>
      <c r="H768" s="184" t="s">
        <v>2452</v>
      </c>
      <c r="I768" s="183"/>
      <c r="J768" s="185">
        <v>41807</v>
      </c>
      <c r="K768" s="185">
        <v>41816</v>
      </c>
      <c r="L768" s="186" t="s">
        <v>2656</v>
      </c>
      <c r="M768" s="186" t="s">
        <v>2657</v>
      </c>
      <c r="N768" s="187">
        <v>4500</v>
      </c>
      <c r="O768" s="187">
        <v>4718</v>
      </c>
      <c r="P768" s="185">
        <v>41834</v>
      </c>
      <c r="Q768" s="185">
        <v>42278</v>
      </c>
      <c r="R768" s="185">
        <v>42278</v>
      </c>
      <c r="S768" s="185">
        <v>42278</v>
      </c>
      <c r="T768" s="188">
        <v>0</v>
      </c>
      <c r="U768" s="187">
        <v>0</v>
      </c>
      <c r="V768" s="189"/>
      <c r="W768" s="190"/>
    </row>
    <row r="769" spans="1:23" ht="18" hidden="1" thickTop="1" thickBot="1" x14ac:dyDescent="0.25">
      <c r="A769" s="182">
        <v>41973</v>
      </c>
      <c r="B769" s="364">
        <v>2014</v>
      </c>
      <c r="C769" s="183" t="s">
        <v>47</v>
      </c>
      <c r="D769" s="61" t="s">
        <v>132</v>
      </c>
      <c r="E769" s="61" t="s">
        <v>39</v>
      </c>
      <c r="F769" s="183" t="s">
        <v>128</v>
      </c>
      <c r="G769" s="61" t="s">
        <v>2658</v>
      </c>
      <c r="H769" s="184" t="s">
        <v>2659</v>
      </c>
      <c r="I769" s="183"/>
      <c r="J769" s="185">
        <v>41821</v>
      </c>
      <c r="K769" s="185">
        <v>41835</v>
      </c>
      <c r="L769" s="186" t="s">
        <v>2660</v>
      </c>
      <c r="M769" s="186" t="s">
        <v>2661</v>
      </c>
      <c r="N769" s="187">
        <v>3000</v>
      </c>
      <c r="O769" s="187">
        <v>2581</v>
      </c>
      <c r="P769" s="185">
        <v>41866</v>
      </c>
      <c r="Q769" s="185">
        <v>42185</v>
      </c>
      <c r="R769" s="185">
        <v>42185</v>
      </c>
      <c r="S769" s="185">
        <v>42185</v>
      </c>
      <c r="T769" s="188">
        <v>0</v>
      </c>
      <c r="U769" s="187">
        <v>0</v>
      </c>
      <c r="V769" s="189"/>
      <c r="W769" s="190"/>
    </row>
    <row r="770" spans="1:23" ht="18" hidden="1" thickTop="1" thickBot="1" x14ac:dyDescent="0.25">
      <c r="A770" s="182">
        <v>41973</v>
      </c>
      <c r="B770" s="364">
        <v>2014</v>
      </c>
      <c r="C770" s="183" t="s">
        <v>47</v>
      </c>
      <c r="D770" s="61" t="s">
        <v>132</v>
      </c>
      <c r="E770" s="61" t="s">
        <v>54</v>
      </c>
      <c r="F770" s="183" t="s">
        <v>128</v>
      </c>
      <c r="G770" s="61" t="s">
        <v>2662</v>
      </c>
      <c r="H770" s="184" t="s">
        <v>2663</v>
      </c>
      <c r="I770" s="183"/>
      <c r="J770" s="185">
        <v>41753</v>
      </c>
      <c r="K770" s="185">
        <v>41758</v>
      </c>
      <c r="L770" s="186" t="s">
        <v>2664</v>
      </c>
      <c r="M770" s="186" t="s">
        <v>2665</v>
      </c>
      <c r="N770" s="187">
        <v>9100</v>
      </c>
      <c r="O770" s="187">
        <v>7188</v>
      </c>
      <c r="P770" s="185">
        <v>42136</v>
      </c>
      <c r="Q770" s="185">
        <v>41029</v>
      </c>
      <c r="R770" s="185">
        <v>42216</v>
      </c>
      <c r="S770" s="185">
        <v>41778</v>
      </c>
      <c r="T770" s="188">
        <v>0</v>
      </c>
      <c r="U770" s="187">
        <v>0</v>
      </c>
      <c r="V770" s="189"/>
      <c r="W770" s="190"/>
    </row>
    <row r="771" spans="1:23" ht="18" hidden="1" thickTop="1" thickBot="1" x14ac:dyDescent="0.25">
      <c r="A771" s="182">
        <v>41973</v>
      </c>
      <c r="B771" s="364">
        <v>2014</v>
      </c>
      <c r="C771" s="183" t="s">
        <v>47</v>
      </c>
      <c r="D771" s="61" t="s">
        <v>132</v>
      </c>
      <c r="E771" s="61" t="s">
        <v>54</v>
      </c>
      <c r="F771" s="183" t="s">
        <v>128</v>
      </c>
      <c r="G771" s="61" t="s">
        <v>2666</v>
      </c>
      <c r="H771" s="184" t="s">
        <v>1317</v>
      </c>
      <c r="I771" s="183"/>
      <c r="J771" s="185">
        <v>41816</v>
      </c>
      <c r="K771" s="185">
        <v>41830</v>
      </c>
      <c r="L771" s="186" t="s">
        <v>2667</v>
      </c>
      <c r="M771" s="186" t="s">
        <v>2668</v>
      </c>
      <c r="N771" s="187">
        <v>5000</v>
      </c>
      <c r="O771" s="187">
        <v>4399</v>
      </c>
      <c r="P771" s="185">
        <v>42181</v>
      </c>
      <c r="Q771" s="185">
        <v>42181</v>
      </c>
      <c r="R771" s="185">
        <v>42181</v>
      </c>
      <c r="S771" s="185">
        <v>42181</v>
      </c>
      <c r="T771" s="188">
        <v>0</v>
      </c>
      <c r="U771" s="187">
        <v>0</v>
      </c>
      <c r="V771" s="189"/>
      <c r="W771" s="190"/>
    </row>
    <row r="772" spans="1:23" ht="18" hidden="1" thickTop="1" thickBot="1" x14ac:dyDescent="0.25">
      <c r="A772" s="182">
        <v>41973</v>
      </c>
      <c r="B772" s="364">
        <v>2014</v>
      </c>
      <c r="C772" s="183" t="s">
        <v>47</v>
      </c>
      <c r="D772" s="61" t="s">
        <v>132</v>
      </c>
      <c r="E772" s="61" t="s">
        <v>24</v>
      </c>
      <c r="F772" s="183" t="s">
        <v>128</v>
      </c>
      <c r="G772" s="61" t="s">
        <v>2669</v>
      </c>
      <c r="H772" s="184" t="s">
        <v>2670</v>
      </c>
      <c r="I772" s="183"/>
      <c r="J772" s="185">
        <v>41899</v>
      </c>
      <c r="K772" s="185">
        <v>41912</v>
      </c>
      <c r="L772" s="186" t="s">
        <v>2671</v>
      </c>
      <c r="M772" s="186"/>
      <c r="N772" s="187">
        <v>31000</v>
      </c>
      <c r="O772" s="187">
        <v>29608</v>
      </c>
      <c r="P772" s="185">
        <v>41932</v>
      </c>
      <c r="Q772" s="185">
        <v>42520</v>
      </c>
      <c r="R772" s="185">
        <v>42520</v>
      </c>
      <c r="S772" s="185">
        <v>42520</v>
      </c>
      <c r="T772" s="188">
        <v>0</v>
      </c>
      <c r="U772" s="187">
        <v>0</v>
      </c>
      <c r="V772" s="189"/>
      <c r="W772" s="190"/>
    </row>
    <row r="773" spans="1:23" ht="18" hidden="1" thickTop="1" thickBot="1" x14ac:dyDescent="0.25">
      <c r="A773" s="182">
        <v>41973</v>
      </c>
      <c r="B773" s="364">
        <v>2014</v>
      </c>
      <c r="C773" s="183" t="s">
        <v>47</v>
      </c>
      <c r="D773" s="61" t="s">
        <v>132</v>
      </c>
      <c r="E773" s="61" t="s">
        <v>43</v>
      </c>
      <c r="F773" s="183" t="s">
        <v>128</v>
      </c>
      <c r="G773" s="61" t="s">
        <v>2672</v>
      </c>
      <c r="H773" s="184" t="s">
        <v>2597</v>
      </c>
      <c r="I773" s="183"/>
      <c r="J773" s="185">
        <v>41733</v>
      </c>
      <c r="K773" s="185">
        <v>41886</v>
      </c>
      <c r="L773" s="186" t="s">
        <v>2673</v>
      </c>
      <c r="M773" s="186" t="s">
        <v>2674</v>
      </c>
      <c r="N773" s="187">
        <v>5200</v>
      </c>
      <c r="O773" s="187">
        <v>4974</v>
      </c>
      <c r="P773" s="185">
        <v>41890</v>
      </c>
      <c r="Q773" s="185">
        <v>42582</v>
      </c>
      <c r="R773" s="185">
        <v>42582</v>
      </c>
      <c r="S773" s="185">
        <v>42582</v>
      </c>
      <c r="T773" s="188">
        <v>0.3</v>
      </c>
      <c r="U773" s="187">
        <v>0</v>
      </c>
      <c r="V773" s="189"/>
      <c r="W773" s="190"/>
    </row>
    <row r="774" spans="1:23" ht="18" hidden="1" thickTop="1" thickBot="1" x14ac:dyDescent="0.25">
      <c r="A774" s="182">
        <v>41973</v>
      </c>
      <c r="B774" s="364">
        <v>2014</v>
      </c>
      <c r="C774" s="183" t="s">
        <v>47</v>
      </c>
      <c r="D774" s="61" t="s">
        <v>132</v>
      </c>
      <c r="E774" s="61" t="s">
        <v>33</v>
      </c>
      <c r="F774" s="183" t="s">
        <v>128</v>
      </c>
      <c r="G774" s="61" t="s">
        <v>2675</v>
      </c>
      <c r="H774" s="184" t="s">
        <v>2676</v>
      </c>
      <c r="I774" s="183"/>
      <c r="J774" s="185">
        <v>41880</v>
      </c>
      <c r="K774" s="185">
        <v>41907</v>
      </c>
      <c r="L774" s="186" t="s">
        <v>2415</v>
      </c>
      <c r="M774" s="186" t="s">
        <v>2677</v>
      </c>
      <c r="N774" s="187">
        <v>40000</v>
      </c>
      <c r="O774" s="187">
        <v>31940</v>
      </c>
      <c r="P774" s="185">
        <v>41932</v>
      </c>
      <c r="Q774" s="185">
        <v>42482</v>
      </c>
      <c r="R774" s="185">
        <v>42482</v>
      </c>
      <c r="S774" s="185">
        <v>42482</v>
      </c>
      <c r="T774" s="188">
        <v>0</v>
      </c>
      <c r="U774" s="187">
        <v>0</v>
      </c>
      <c r="V774" s="189"/>
      <c r="W774" s="190"/>
    </row>
    <row r="775" spans="1:23" ht="18" hidden="1" thickTop="1" thickBot="1" x14ac:dyDescent="0.25">
      <c r="A775" s="182">
        <v>41973</v>
      </c>
      <c r="B775" s="364">
        <v>2014</v>
      </c>
      <c r="C775" s="183" t="s">
        <v>47</v>
      </c>
      <c r="D775" s="61" t="s">
        <v>132</v>
      </c>
      <c r="E775" s="61" t="s">
        <v>59</v>
      </c>
      <c r="F775" s="183" t="s">
        <v>120</v>
      </c>
      <c r="G775" s="61" t="s">
        <v>2678</v>
      </c>
      <c r="H775" s="184" t="s">
        <v>2679</v>
      </c>
      <c r="I775" s="183"/>
      <c r="J775" s="185">
        <v>41701</v>
      </c>
      <c r="K775" s="185">
        <v>41877</v>
      </c>
      <c r="L775" s="186" t="s">
        <v>2680</v>
      </c>
      <c r="M775" s="186" t="s">
        <v>2681</v>
      </c>
      <c r="N775" s="187">
        <v>5600</v>
      </c>
      <c r="O775" s="187">
        <v>4418</v>
      </c>
      <c r="P775" s="185">
        <v>41897</v>
      </c>
      <c r="Q775" s="185">
        <v>42154</v>
      </c>
      <c r="R775" s="185">
        <v>42154</v>
      </c>
      <c r="S775" s="185">
        <v>42154</v>
      </c>
      <c r="T775" s="188">
        <v>0</v>
      </c>
      <c r="U775" s="187">
        <v>0</v>
      </c>
      <c r="V775" s="189"/>
      <c r="W775" s="190"/>
    </row>
    <row r="776" spans="1:23" ht="18" hidden="1" thickTop="1" thickBot="1" x14ac:dyDescent="0.25">
      <c r="A776" s="182">
        <v>41973</v>
      </c>
      <c r="B776" s="364">
        <v>2014</v>
      </c>
      <c r="C776" s="183" t="s">
        <v>47</v>
      </c>
      <c r="D776" s="61" t="s">
        <v>132</v>
      </c>
      <c r="E776" s="61" t="s">
        <v>35</v>
      </c>
      <c r="F776" s="183" t="s">
        <v>128</v>
      </c>
      <c r="G776" s="61" t="s">
        <v>2682</v>
      </c>
      <c r="H776" s="184" t="s">
        <v>2663</v>
      </c>
      <c r="I776" s="183"/>
      <c r="J776" s="185">
        <v>41901</v>
      </c>
      <c r="K776" s="185">
        <v>41905</v>
      </c>
      <c r="L776" s="186" t="s">
        <v>2683</v>
      </c>
      <c r="M776" s="186">
        <v>460003</v>
      </c>
      <c r="N776" s="187">
        <v>13000</v>
      </c>
      <c r="O776" s="187">
        <v>12400</v>
      </c>
      <c r="P776" s="185">
        <v>41918</v>
      </c>
      <c r="Q776" s="185">
        <v>42307</v>
      </c>
      <c r="R776" s="185">
        <v>42307</v>
      </c>
      <c r="S776" s="185">
        <v>42307</v>
      </c>
      <c r="T776" s="188">
        <v>0</v>
      </c>
      <c r="U776" s="187">
        <v>0</v>
      </c>
      <c r="V776" s="189"/>
      <c r="W776" s="190"/>
    </row>
    <row r="777" spans="1:23" ht="18" hidden="1" thickTop="1" thickBot="1" x14ac:dyDescent="0.25">
      <c r="A777" s="182">
        <v>41973</v>
      </c>
      <c r="B777" s="364">
        <v>2014</v>
      </c>
      <c r="C777" s="183" t="s">
        <v>47</v>
      </c>
      <c r="D777" s="61" t="s">
        <v>132</v>
      </c>
      <c r="E777" s="61" t="s">
        <v>35</v>
      </c>
      <c r="F777" s="183" t="s">
        <v>128</v>
      </c>
      <c r="G777" s="61" t="s">
        <v>2684</v>
      </c>
      <c r="H777" s="184" t="s">
        <v>2452</v>
      </c>
      <c r="I777" s="183"/>
      <c r="J777" s="185">
        <v>41901</v>
      </c>
      <c r="K777" s="185">
        <v>41907</v>
      </c>
      <c r="L777" s="186" t="s">
        <v>2683</v>
      </c>
      <c r="M777" s="186">
        <v>460003</v>
      </c>
      <c r="N777" s="187">
        <v>13000</v>
      </c>
      <c r="O777" s="187">
        <v>12401</v>
      </c>
      <c r="P777" s="185">
        <v>41918</v>
      </c>
      <c r="Q777" s="185">
        <v>42307</v>
      </c>
      <c r="R777" s="185">
        <v>42307</v>
      </c>
      <c r="S777" s="185">
        <v>42307</v>
      </c>
      <c r="T777" s="188">
        <v>0</v>
      </c>
      <c r="U777" s="187">
        <v>0</v>
      </c>
      <c r="V777" s="189"/>
      <c r="W777" s="190"/>
    </row>
    <row r="778" spans="1:23" ht="18" hidden="1" thickTop="1" thickBot="1" x14ac:dyDescent="0.25">
      <c r="A778" s="182">
        <v>41973</v>
      </c>
      <c r="B778" s="365">
        <v>2014</v>
      </c>
      <c r="C778" s="192" t="s">
        <v>47</v>
      </c>
      <c r="D778" s="30" t="s">
        <v>132</v>
      </c>
      <c r="E778" s="30" t="s">
        <v>63</v>
      </c>
      <c r="F778" s="192" t="s">
        <v>128</v>
      </c>
      <c r="G778" s="30" t="s">
        <v>2685</v>
      </c>
      <c r="H778" s="193" t="s">
        <v>2452</v>
      </c>
      <c r="I778" s="192"/>
      <c r="J778" s="185">
        <v>41624</v>
      </c>
      <c r="K778" s="185">
        <v>41709</v>
      </c>
      <c r="L778" s="186" t="s">
        <v>2686</v>
      </c>
      <c r="M778" s="186">
        <v>13002900601</v>
      </c>
      <c r="N778" s="187">
        <v>10200</v>
      </c>
      <c r="O778" s="187">
        <v>9748</v>
      </c>
      <c r="P778" s="185">
        <v>41557</v>
      </c>
      <c r="Q778" s="185">
        <v>42094</v>
      </c>
      <c r="R778" s="185">
        <v>42094</v>
      </c>
      <c r="S778" s="185">
        <v>42247</v>
      </c>
      <c r="T778" s="188">
        <v>0.25</v>
      </c>
      <c r="U778" s="187">
        <v>0</v>
      </c>
      <c r="V778" s="189"/>
      <c r="W778" s="190"/>
    </row>
    <row r="779" spans="1:23" ht="34" hidden="1" thickTop="1" thickBot="1" x14ac:dyDescent="0.25">
      <c r="A779" s="194" t="s">
        <v>2696</v>
      </c>
      <c r="B779" s="366">
        <v>2013</v>
      </c>
      <c r="C779" s="195" t="s">
        <v>88</v>
      </c>
      <c r="D779" s="62" t="s">
        <v>132</v>
      </c>
      <c r="E779" s="62" t="s">
        <v>36</v>
      </c>
      <c r="F779" s="195" t="s">
        <v>128</v>
      </c>
      <c r="G779" s="62" t="s">
        <v>2697</v>
      </c>
      <c r="H779" s="196" t="s">
        <v>2698</v>
      </c>
      <c r="I779" s="195" t="s">
        <v>2697</v>
      </c>
      <c r="J779" s="197">
        <v>41388</v>
      </c>
      <c r="K779" s="197">
        <v>41485</v>
      </c>
      <c r="L779" s="195" t="s">
        <v>2699</v>
      </c>
      <c r="M779" s="198" t="s">
        <v>2700</v>
      </c>
      <c r="N779" s="114">
        <v>12903</v>
      </c>
      <c r="O779" s="114">
        <v>12903</v>
      </c>
      <c r="P779" s="197">
        <v>41528</v>
      </c>
      <c r="Q779" s="197">
        <v>42252</v>
      </c>
      <c r="R779" s="197">
        <v>42068</v>
      </c>
      <c r="S779" s="197">
        <v>42104</v>
      </c>
      <c r="T779" s="115">
        <v>0.24</v>
      </c>
      <c r="U779" s="116"/>
      <c r="V779" s="117"/>
      <c r="W779" s="199"/>
    </row>
    <row r="780" spans="1:23" ht="18" hidden="1" thickTop="1" thickBot="1" x14ac:dyDescent="0.25">
      <c r="A780" s="182">
        <v>41973</v>
      </c>
      <c r="B780" s="367">
        <v>2010</v>
      </c>
      <c r="C780" s="200" t="s">
        <v>131</v>
      </c>
      <c r="D780" s="55" t="s">
        <v>79</v>
      </c>
      <c r="E780" s="55" t="s">
        <v>30</v>
      </c>
      <c r="F780" s="200" t="s">
        <v>128</v>
      </c>
      <c r="G780" s="29">
        <v>77620</v>
      </c>
      <c r="H780" s="200" t="s">
        <v>2703</v>
      </c>
      <c r="I780" s="201"/>
      <c r="J780" s="202">
        <v>40238</v>
      </c>
      <c r="K780" s="202">
        <v>40302</v>
      </c>
      <c r="L780" s="193" t="s">
        <v>2704</v>
      </c>
      <c r="M780" s="203" t="s">
        <v>2705</v>
      </c>
      <c r="N780" s="17">
        <v>180</v>
      </c>
      <c r="O780" s="17">
        <v>180</v>
      </c>
      <c r="P780" s="202">
        <v>40328</v>
      </c>
      <c r="Q780" s="202">
        <v>40470</v>
      </c>
      <c r="R780" s="202">
        <v>40399</v>
      </c>
      <c r="S780" s="202">
        <v>40399</v>
      </c>
      <c r="T780" s="18">
        <v>1</v>
      </c>
      <c r="U780" s="17"/>
      <c r="V780" s="204"/>
      <c r="W780" s="205" t="s">
        <v>2706</v>
      </c>
    </row>
    <row r="781" spans="1:23" ht="18" hidden="1" thickTop="1" thickBot="1" x14ac:dyDescent="0.25">
      <c r="A781" s="182">
        <v>41973</v>
      </c>
      <c r="B781" s="368">
        <v>2010</v>
      </c>
      <c r="C781" s="206" t="s">
        <v>131</v>
      </c>
      <c r="D781" s="56" t="s">
        <v>79</v>
      </c>
      <c r="E781" s="56" t="s">
        <v>16</v>
      </c>
      <c r="F781" s="206" t="s">
        <v>128</v>
      </c>
      <c r="G781" s="30">
        <v>78145</v>
      </c>
      <c r="H781" s="206" t="s">
        <v>2707</v>
      </c>
      <c r="I781" s="207"/>
      <c r="J781" s="202">
        <v>40772</v>
      </c>
      <c r="K781" s="202">
        <v>40836</v>
      </c>
      <c r="L781" s="193" t="s">
        <v>2708</v>
      </c>
      <c r="M781" s="203" t="s">
        <v>2709</v>
      </c>
      <c r="N781" s="17">
        <f>13+1223</f>
        <v>1236</v>
      </c>
      <c r="O781" s="17">
        <v>1321</v>
      </c>
      <c r="P781" s="202">
        <v>40878</v>
      </c>
      <c r="Q781" s="202">
        <v>41365</v>
      </c>
      <c r="R781" s="202">
        <v>41170</v>
      </c>
      <c r="S781" s="202">
        <v>41365</v>
      </c>
      <c r="T781" s="18">
        <v>1</v>
      </c>
      <c r="U781" s="17"/>
      <c r="V781" s="204"/>
      <c r="W781" s="205" t="s">
        <v>2710</v>
      </c>
    </row>
    <row r="782" spans="1:23" ht="18" hidden="1" thickTop="1" thickBot="1" x14ac:dyDescent="0.25">
      <c r="A782" s="182">
        <v>41973</v>
      </c>
      <c r="B782" s="369">
        <v>2011</v>
      </c>
      <c r="C782" s="208" t="s">
        <v>131</v>
      </c>
      <c r="D782" s="57" t="s">
        <v>79</v>
      </c>
      <c r="E782" s="57" t="s">
        <v>30</v>
      </c>
      <c r="F782" s="208" t="s">
        <v>128</v>
      </c>
      <c r="G782" s="79">
        <v>79923</v>
      </c>
      <c r="H782" s="208" t="s">
        <v>2711</v>
      </c>
      <c r="I782" s="209"/>
      <c r="J782" s="210">
        <v>40798</v>
      </c>
      <c r="K782" s="210">
        <v>40815</v>
      </c>
      <c r="L782" s="211" t="s">
        <v>2712</v>
      </c>
      <c r="M782" s="212" t="s">
        <v>2713</v>
      </c>
      <c r="N782" s="19">
        <v>694</v>
      </c>
      <c r="O782" s="19">
        <v>799</v>
      </c>
      <c r="P782" s="210">
        <v>40898</v>
      </c>
      <c r="Q782" s="210">
        <v>41201</v>
      </c>
      <c r="R782" s="210">
        <v>41082</v>
      </c>
      <c r="S782" s="210">
        <v>41131</v>
      </c>
      <c r="T782" s="20">
        <v>1</v>
      </c>
      <c r="U782" s="19"/>
      <c r="V782" s="213"/>
      <c r="W782" s="214" t="s">
        <v>2706</v>
      </c>
    </row>
    <row r="783" spans="1:23" ht="18" hidden="1" thickTop="1" thickBot="1" x14ac:dyDescent="0.25">
      <c r="A783" s="182">
        <v>41973</v>
      </c>
      <c r="B783" s="368">
        <v>2011</v>
      </c>
      <c r="C783" s="206" t="s">
        <v>131</v>
      </c>
      <c r="D783" s="56" t="s">
        <v>79</v>
      </c>
      <c r="E783" s="56" t="s">
        <v>16</v>
      </c>
      <c r="F783" s="206" t="s">
        <v>128</v>
      </c>
      <c r="G783" s="30">
        <v>75132</v>
      </c>
      <c r="H783" s="206" t="s">
        <v>2714</v>
      </c>
      <c r="I783" s="207"/>
      <c r="J783" s="202"/>
      <c r="K783" s="202">
        <v>41544</v>
      </c>
      <c r="L783" s="193" t="s">
        <v>2715</v>
      </c>
      <c r="M783" s="203" t="s">
        <v>2716</v>
      </c>
      <c r="N783" s="17">
        <f>226+1571</f>
        <v>1797</v>
      </c>
      <c r="O783" s="17">
        <f>267+61+1571</f>
        <v>1899</v>
      </c>
      <c r="P783" s="202"/>
      <c r="Q783" s="202"/>
      <c r="R783" s="202">
        <v>41927</v>
      </c>
      <c r="S783" s="202">
        <v>41927</v>
      </c>
      <c r="T783" s="18"/>
      <c r="U783" s="17"/>
      <c r="V783" s="204"/>
      <c r="W783" s="205" t="s">
        <v>2717</v>
      </c>
    </row>
    <row r="784" spans="1:23" ht="18" hidden="1" thickTop="1" thickBot="1" x14ac:dyDescent="0.25">
      <c r="A784" s="182">
        <v>41973</v>
      </c>
      <c r="B784" s="369">
        <v>2012</v>
      </c>
      <c r="C784" s="208" t="s">
        <v>131</v>
      </c>
      <c r="D784" s="57" t="s">
        <v>79</v>
      </c>
      <c r="E784" s="57" t="s">
        <v>20</v>
      </c>
      <c r="F784" s="208" t="s">
        <v>128</v>
      </c>
      <c r="G784" s="79">
        <v>81004</v>
      </c>
      <c r="H784" s="208" t="s">
        <v>2718</v>
      </c>
      <c r="I784" s="209"/>
      <c r="J784" s="210">
        <v>41045</v>
      </c>
      <c r="K784" s="210">
        <v>41065</v>
      </c>
      <c r="L784" s="211" t="s">
        <v>2719</v>
      </c>
      <c r="M784" s="212" t="s">
        <v>2720</v>
      </c>
      <c r="N784" s="19">
        <v>1363</v>
      </c>
      <c r="O784" s="19">
        <v>1452</v>
      </c>
      <c r="P784" s="210">
        <v>41122</v>
      </c>
      <c r="Q784" s="210">
        <v>41498</v>
      </c>
      <c r="R784" s="210">
        <v>41515</v>
      </c>
      <c r="S784" s="210">
        <v>41515</v>
      </c>
      <c r="T784" s="20">
        <v>1</v>
      </c>
      <c r="U784" s="19"/>
      <c r="V784" s="213"/>
      <c r="W784" s="214" t="s">
        <v>2710</v>
      </c>
    </row>
    <row r="785" spans="1:23" ht="34" hidden="1" thickTop="1" thickBot="1" x14ac:dyDescent="0.25">
      <c r="A785" s="182">
        <v>41973</v>
      </c>
      <c r="B785" s="368">
        <v>2013</v>
      </c>
      <c r="C785" s="206" t="s">
        <v>131</v>
      </c>
      <c r="D785" s="56" t="s">
        <v>79</v>
      </c>
      <c r="E785" s="56" t="s">
        <v>113</v>
      </c>
      <c r="F785" s="206" t="s">
        <v>113</v>
      </c>
      <c r="G785" s="30">
        <v>82095</v>
      </c>
      <c r="H785" s="206" t="s">
        <v>2721</v>
      </c>
      <c r="I785" s="207"/>
      <c r="J785" s="202" t="s">
        <v>10</v>
      </c>
      <c r="K785" s="202"/>
      <c r="L785" s="193"/>
      <c r="M785" s="203"/>
      <c r="N785" s="17"/>
      <c r="O785" s="17"/>
      <c r="P785" s="202"/>
      <c r="Q785" s="202"/>
      <c r="R785" s="202"/>
      <c r="S785" s="202"/>
      <c r="T785" s="18"/>
      <c r="U785" s="17"/>
      <c r="V785" s="204"/>
      <c r="W785" s="205"/>
    </row>
    <row r="786" spans="1:23" ht="18" hidden="1" thickTop="1" thickBot="1" x14ac:dyDescent="0.25">
      <c r="A786" s="182">
        <v>41973</v>
      </c>
      <c r="B786" s="369">
        <v>2008</v>
      </c>
      <c r="C786" s="208" t="s">
        <v>131</v>
      </c>
      <c r="D786" s="57" t="s">
        <v>79</v>
      </c>
      <c r="E786" s="57" t="s">
        <v>46</v>
      </c>
      <c r="F786" s="208" t="s">
        <v>128</v>
      </c>
      <c r="G786" s="79">
        <v>69371</v>
      </c>
      <c r="H786" s="208" t="s">
        <v>2722</v>
      </c>
      <c r="I786" s="209"/>
      <c r="J786" s="210">
        <v>39945</v>
      </c>
      <c r="K786" s="210">
        <v>40046</v>
      </c>
      <c r="L786" s="211" t="s">
        <v>2723</v>
      </c>
      <c r="M786" s="212"/>
      <c r="N786" s="19">
        <v>1354</v>
      </c>
      <c r="O786" s="19">
        <v>1374</v>
      </c>
      <c r="P786" s="210">
        <v>40064</v>
      </c>
      <c r="Q786" s="210">
        <v>40562</v>
      </c>
      <c r="R786" s="210">
        <v>40431</v>
      </c>
      <c r="S786" s="210">
        <v>40451</v>
      </c>
      <c r="T786" s="20">
        <v>1</v>
      </c>
      <c r="U786" s="19"/>
      <c r="V786" s="213"/>
      <c r="W786" s="214" t="s">
        <v>2724</v>
      </c>
    </row>
    <row r="787" spans="1:23" ht="34" hidden="1" thickTop="1" thickBot="1" x14ac:dyDescent="0.25">
      <c r="A787" s="182">
        <v>41973</v>
      </c>
      <c r="B787" s="368">
        <v>2009</v>
      </c>
      <c r="C787" s="206" t="s">
        <v>131</v>
      </c>
      <c r="D787" s="56" t="s">
        <v>79</v>
      </c>
      <c r="E787" s="56" t="s">
        <v>15</v>
      </c>
      <c r="F787" s="206" t="s">
        <v>128</v>
      </c>
      <c r="G787" s="30">
        <v>74085</v>
      </c>
      <c r="H787" s="206" t="s">
        <v>2725</v>
      </c>
      <c r="I787" s="207"/>
      <c r="J787" s="202">
        <v>40351</v>
      </c>
      <c r="K787" s="202">
        <v>40449</v>
      </c>
      <c r="L787" s="193" t="s">
        <v>2726</v>
      </c>
      <c r="M787" s="203"/>
      <c r="N787" s="17">
        <v>1757</v>
      </c>
      <c r="O787" s="17">
        <v>1810</v>
      </c>
      <c r="P787" s="202">
        <v>40471</v>
      </c>
      <c r="Q787" s="202">
        <v>40562</v>
      </c>
      <c r="R787" s="202">
        <v>40756</v>
      </c>
      <c r="S787" s="202">
        <v>40753</v>
      </c>
      <c r="T787" s="18">
        <v>1</v>
      </c>
      <c r="U787" s="17"/>
      <c r="V787" s="204"/>
      <c r="W787" s="205" t="s">
        <v>2727</v>
      </c>
    </row>
    <row r="788" spans="1:23" ht="18" hidden="1" thickTop="1" thickBot="1" x14ac:dyDescent="0.25">
      <c r="A788" s="182">
        <v>41973</v>
      </c>
      <c r="B788" s="421">
        <v>2009</v>
      </c>
      <c r="C788" s="453" t="s">
        <v>131</v>
      </c>
      <c r="D788" s="460" t="s">
        <v>79</v>
      </c>
      <c r="E788" s="460"/>
      <c r="F788" s="453" t="s">
        <v>109</v>
      </c>
      <c r="G788" s="460">
        <v>68974</v>
      </c>
      <c r="H788" s="462" t="s">
        <v>2728</v>
      </c>
      <c r="I788" s="464"/>
      <c r="J788" s="215">
        <v>40575</v>
      </c>
      <c r="K788" s="215">
        <v>40655</v>
      </c>
      <c r="L788" s="216" t="s">
        <v>1139</v>
      </c>
      <c r="M788" s="217"/>
      <c r="N788" s="21">
        <v>1950</v>
      </c>
      <c r="O788" s="21">
        <v>1950</v>
      </c>
      <c r="P788" s="215">
        <v>40674</v>
      </c>
      <c r="Q788" s="215">
        <v>40886</v>
      </c>
      <c r="R788" s="215">
        <v>40574</v>
      </c>
      <c r="S788" s="215">
        <v>40886</v>
      </c>
      <c r="T788" s="218">
        <v>1</v>
      </c>
      <c r="U788" s="21"/>
      <c r="V788" s="118"/>
      <c r="W788" s="219"/>
    </row>
    <row r="789" spans="1:23" ht="18" hidden="1" thickTop="1" thickBot="1" x14ac:dyDescent="0.25">
      <c r="A789" s="182">
        <v>41973</v>
      </c>
      <c r="B789" s="422"/>
      <c r="C789" s="461"/>
      <c r="D789" s="461"/>
      <c r="E789" s="461"/>
      <c r="F789" s="461"/>
      <c r="G789" s="461"/>
      <c r="H789" s="463"/>
      <c r="I789" s="418"/>
      <c r="J789" s="197">
        <v>40551</v>
      </c>
      <c r="K789" s="197">
        <v>40616</v>
      </c>
      <c r="L789" s="63" t="s">
        <v>2729</v>
      </c>
      <c r="M789" s="31"/>
      <c r="N789" s="19">
        <v>1572</v>
      </c>
      <c r="O789" s="19">
        <v>1548</v>
      </c>
      <c r="P789" s="197">
        <v>41375</v>
      </c>
      <c r="Q789" s="197">
        <v>40886</v>
      </c>
      <c r="R789" s="197">
        <v>40574</v>
      </c>
      <c r="S789" s="197">
        <v>40886</v>
      </c>
      <c r="T789" s="220">
        <v>1</v>
      </c>
      <c r="U789" s="19"/>
      <c r="V789" s="117"/>
      <c r="W789" s="199"/>
    </row>
    <row r="790" spans="1:23" ht="18" hidden="1" thickTop="1" thickBot="1" x14ac:dyDescent="0.25">
      <c r="A790" s="182">
        <v>41973</v>
      </c>
      <c r="B790" s="370">
        <v>2010</v>
      </c>
      <c r="C790" s="221" t="s">
        <v>131</v>
      </c>
      <c r="D790" s="58" t="s">
        <v>79</v>
      </c>
      <c r="E790" s="58" t="s">
        <v>30</v>
      </c>
      <c r="F790" s="221" t="s">
        <v>128</v>
      </c>
      <c r="G790" s="78">
        <v>77342</v>
      </c>
      <c r="H790" s="221" t="s">
        <v>2730</v>
      </c>
      <c r="I790" s="222"/>
      <c r="J790" s="215">
        <v>40529</v>
      </c>
      <c r="K790" s="215">
        <v>40571</v>
      </c>
      <c r="L790" s="216" t="s">
        <v>2731</v>
      </c>
      <c r="M790" s="223"/>
      <c r="N790" s="21">
        <v>3294</v>
      </c>
      <c r="O790" s="21">
        <v>3690</v>
      </c>
      <c r="P790" s="215">
        <v>40590</v>
      </c>
      <c r="Q790" s="215">
        <v>40801</v>
      </c>
      <c r="R790" s="215">
        <v>40801</v>
      </c>
      <c r="S790" s="215">
        <v>40770</v>
      </c>
      <c r="T790" s="22">
        <v>1</v>
      </c>
      <c r="U790" s="21"/>
      <c r="V790" s="224"/>
      <c r="W790" s="225" t="s">
        <v>2732</v>
      </c>
    </row>
    <row r="791" spans="1:23" ht="18" hidden="1" thickTop="1" thickBot="1" x14ac:dyDescent="0.25">
      <c r="A791" s="182">
        <v>41973</v>
      </c>
      <c r="B791" s="369">
        <v>2010</v>
      </c>
      <c r="C791" s="208" t="s">
        <v>131</v>
      </c>
      <c r="D791" s="57" t="s">
        <v>79</v>
      </c>
      <c r="E791" s="57" t="s">
        <v>32</v>
      </c>
      <c r="F791" s="208" t="s">
        <v>128</v>
      </c>
      <c r="G791" s="79">
        <v>77216</v>
      </c>
      <c r="H791" s="208" t="s">
        <v>2733</v>
      </c>
      <c r="I791" s="209"/>
      <c r="J791" s="210">
        <v>40400</v>
      </c>
      <c r="K791" s="210">
        <v>40451</v>
      </c>
      <c r="L791" s="211" t="s">
        <v>2734</v>
      </c>
      <c r="M791" s="212"/>
      <c r="N791" s="19">
        <v>1679</v>
      </c>
      <c r="O791" s="19">
        <v>1694</v>
      </c>
      <c r="P791" s="210">
        <v>40478</v>
      </c>
      <c r="Q791" s="210">
        <v>40955</v>
      </c>
      <c r="R791" s="210">
        <v>40865</v>
      </c>
      <c r="S791" s="210">
        <v>40865</v>
      </c>
      <c r="T791" s="20">
        <v>1</v>
      </c>
      <c r="U791" s="19"/>
      <c r="V791" s="213"/>
      <c r="W791" s="214" t="s">
        <v>2735</v>
      </c>
    </row>
    <row r="792" spans="1:23" ht="98" hidden="1" thickTop="1" thickBot="1" x14ac:dyDescent="0.25">
      <c r="A792" s="182">
        <v>41973</v>
      </c>
      <c r="B792" s="369">
        <v>2011</v>
      </c>
      <c r="C792" s="208" t="s">
        <v>131</v>
      </c>
      <c r="D792" s="57" t="s">
        <v>79</v>
      </c>
      <c r="E792" s="57" t="s">
        <v>32</v>
      </c>
      <c r="F792" s="208" t="s">
        <v>128</v>
      </c>
      <c r="G792" s="79">
        <v>80093</v>
      </c>
      <c r="H792" s="208" t="s">
        <v>2736</v>
      </c>
      <c r="I792" s="209"/>
      <c r="J792" s="210">
        <v>40969</v>
      </c>
      <c r="K792" s="210">
        <v>41060</v>
      </c>
      <c r="L792" s="211" t="s">
        <v>2734</v>
      </c>
      <c r="M792" s="212"/>
      <c r="N792" s="19">
        <v>1698</v>
      </c>
      <c r="O792" s="19">
        <v>1982</v>
      </c>
      <c r="P792" s="210">
        <v>41135</v>
      </c>
      <c r="Q792" s="210">
        <v>41892</v>
      </c>
      <c r="R792" s="210">
        <v>41592</v>
      </c>
      <c r="S792" s="210">
        <v>41875</v>
      </c>
      <c r="T792" s="20">
        <v>1</v>
      </c>
      <c r="U792" s="19"/>
      <c r="V792" s="213"/>
      <c r="W792" s="214" t="s">
        <v>2737</v>
      </c>
    </row>
    <row r="793" spans="1:23" ht="50" hidden="1" thickTop="1" thickBot="1" x14ac:dyDescent="0.25">
      <c r="A793" s="182">
        <v>41973</v>
      </c>
      <c r="B793" s="369">
        <v>2011</v>
      </c>
      <c r="C793" s="208" t="s">
        <v>131</v>
      </c>
      <c r="D793" s="57" t="s">
        <v>79</v>
      </c>
      <c r="E793" s="57" t="s">
        <v>116</v>
      </c>
      <c r="F793" s="208" t="s">
        <v>116</v>
      </c>
      <c r="G793" s="79">
        <v>78853</v>
      </c>
      <c r="H793" s="208" t="s">
        <v>2738</v>
      </c>
      <c r="I793" s="209"/>
      <c r="J793" s="210">
        <v>42187</v>
      </c>
      <c r="K793" s="210">
        <v>42262</v>
      </c>
      <c r="L793" s="211"/>
      <c r="M793" s="212"/>
      <c r="N793" s="19"/>
      <c r="O793" s="19"/>
      <c r="P793" s="210"/>
      <c r="Q793" s="210"/>
      <c r="R793" s="210"/>
      <c r="S793" s="210"/>
      <c r="T793" s="20"/>
      <c r="U793" s="19"/>
      <c r="V793" s="213"/>
      <c r="W793" s="214" t="s">
        <v>5131</v>
      </c>
    </row>
    <row r="794" spans="1:23" ht="50" hidden="1" thickTop="1" thickBot="1" x14ac:dyDescent="0.25">
      <c r="A794" s="182">
        <v>41973</v>
      </c>
      <c r="B794" s="369">
        <v>2012</v>
      </c>
      <c r="C794" s="208" t="s">
        <v>131</v>
      </c>
      <c r="D794" s="57" t="s">
        <v>79</v>
      </c>
      <c r="E794" s="57" t="s">
        <v>19</v>
      </c>
      <c r="F794" s="208" t="s">
        <v>128</v>
      </c>
      <c r="G794" s="79">
        <v>81247</v>
      </c>
      <c r="H794" s="208" t="s">
        <v>2739</v>
      </c>
      <c r="I794" s="209"/>
      <c r="J794" s="210">
        <v>41136</v>
      </c>
      <c r="K794" s="210">
        <v>41180</v>
      </c>
      <c r="L794" s="211" t="s">
        <v>2740</v>
      </c>
      <c r="M794" s="212" t="s">
        <v>2741</v>
      </c>
      <c r="N794" s="19">
        <v>1589</v>
      </c>
      <c r="O794" s="19">
        <v>1638</v>
      </c>
      <c r="P794" s="210">
        <v>41210</v>
      </c>
      <c r="Q794" s="210">
        <v>41850</v>
      </c>
      <c r="R794" s="210">
        <v>41642</v>
      </c>
      <c r="S794" s="210">
        <v>41835</v>
      </c>
      <c r="T794" s="20">
        <v>0.99</v>
      </c>
      <c r="U794" s="19"/>
      <c r="V794" s="213"/>
      <c r="W794" s="214" t="s">
        <v>2742</v>
      </c>
    </row>
    <row r="795" spans="1:23" ht="162" hidden="1" thickTop="1" thickBot="1" x14ac:dyDescent="0.25">
      <c r="A795" s="182">
        <v>41973</v>
      </c>
      <c r="B795" s="369">
        <v>2012</v>
      </c>
      <c r="C795" s="208" t="s">
        <v>131</v>
      </c>
      <c r="D795" s="57" t="s">
        <v>79</v>
      </c>
      <c r="E795" s="57" t="s">
        <v>22</v>
      </c>
      <c r="F795" s="208" t="s">
        <v>128</v>
      </c>
      <c r="G795" s="79">
        <v>80792</v>
      </c>
      <c r="H795" s="208" t="s">
        <v>2718</v>
      </c>
      <c r="I795" s="209"/>
      <c r="J795" s="210" t="s">
        <v>10</v>
      </c>
      <c r="K795" s="210">
        <v>41120</v>
      </c>
      <c r="L795" s="211" t="s">
        <v>2743</v>
      </c>
      <c r="M795" s="212"/>
      <c r="N795" s="19"/>
      <c r="O795" s="19">
        <v>1690</v>
      </c>
      <c r="P795" s="210"/>
      <c r="Q795" s="210">
        <v>41455</v>
      </c>
      <c r="R795" s="210"/>
      <c r="S795" s="210"/>
      <c r="T795" s="20">
        <v>1</v>
      </c>
      <c r="U795" s="19"/>
      <c r="V795" s="213"/>
      <c r="W795" s="214" t="s">
        <v>2744</v>
      </c>
    </row>
    <row r="796" spans="1:23" ht="98" hidden="1" thickTop="1" thickBot="1" x14ac:dyDescent="0.25">
      <c r="A796" s="182">
        <v>41973</v>
      </c>
      <c r="B796" s="369">
        <v>2012</v>
      </c>
      <c r="C796" s="208" t="s">
        <v>131</v>
      </c>
      <c r="D796" s="57" t="s">
        <v>79</v>
      </c>
      <c r="E796" s="57" t="s">
        <v>23</v>
      </c>
      <c r="F796" s="208" t="s">
        <v>128</v>
      </c>
      <c r="G796" s="79">
        <v>80094</v>
      </c>
      <c r="H796" s="208" t="s">
        <v>2745</v>
      </c>
      <c r="I796" s="209"/>
      <c r="J796" s="210">
        <v>41124</v>
      </c>
      <c r="K796" s="210">
        <v>41181</v>
      </c>
      <c r="L796" s="211" t="s">
        <v>2734</v>
      </c>
      <c r="M796" s="212" t="s">
        <v>2746</v>
      </c>
      <c r="N796" s="19">
        <v>2021</v>
      </c>
      <c r="O796" s="19">
        <v>2047</v>
      </c>
      <c r="P796" s="210">
        <v>41278</v>
      </c>
      <c r="Q796" s="210">
        <v>41978</v>
      </c>
      <c r="R796" s="210">
        <v>41825</v>
      </c>
      <c r="S796" s="210">
        <v>42036</v>
      </c>
      <c r="T796" s="20">
        <v>0.67</v>
      </c>
      <c r="U796" s="19"/>
      <c r="V796" s="213"/>
      <c r="W796" s="214" t="s">
        <v>2747</v>
      </c>
    </row>
    <row r="797" spans="1:23" ht="98" hidden="1" thickTop="1" thickBot="1" x14ac:dyDescent="0.25">
      <c r="A797" s="182">
        <v>41973</v>
      </c>
      <c r="B797" s="369">
        <v>2013</v>
      </c>
      <c r="C797" s="208" t="s">
        <v>131</v>
      </c>
      <c r="D797" s="57" t="s">
        <v>79</v>
      </c>
      <c r="E797" s="57" t="s">
        <v>16</v>
      </c>
      <c r="F797" s="208" t="s">
        <v>128</v>
      </c>
      <c r="G797" s="79">
        <v>82358</v>
      </c>
      <c r="H797" s="208" t="s">
        <v>2748</v>
      </c>
      <c r="I797" s="209"/>
      <c r="J797" s="210">
        <v>41785</v>
      </c>
      <c r="K797" s="210">
        <v>42246</v>
      </c>
      <c r="L797" s="211"/>
      <c r="M797" s="212"/>
      <c r="N797" s="19"/>
      <c r="O797" s="19"/>
      <c r="P797" s="210"/>
      <c r="Q797" s="210"/>
      <c r="R797" s="210">
        <v>42520</v>
      </c>
      <c r="S797" s="210"/>
      <c r="T797" s="20"/>
      <c r="U797" s="19"/>
      <c r="V797" s="213"/>
      <c r="W797" s="214" t="s">
        <v>2749</v>
      </c>
    </row>
    <row r="798" spans="1:23" ht="18" hidden="1" thickTop="1" thickBot="1" x14ac:dyDescent="0.25">
      <c r="A798" s="182">
        <v>41973</v>
      </c>
      <c r="B798" s="369">
        <v>2014</v>
      </c>
      <c r="C798" s="208" t="s">
        <v>131</v>
      </c>
      <c r="D798" s="57" t="s">
        <v>79</v>
      </c>
      <c r="E798" s="57" t="s">
        <v>46</v>
      </c>
      <c r="F798" s="208" t="s">
        <v>128</v>
      </c>
      <c r="G798" s="79">
        <v>86204</v>
      </c>
      <c r="H798" s="208" t="s">
        <v>2750</v>
      </c>
      <c r="I798" s="209"/>
      <c r="J798" s="210" t="s">
        <v>10</v>
      </c>
      <c r="K798" s="210"/>
      <c r="L798" s="211"/>
      <c r="M798" s="212"/>
      <c r="N798" s="19"/>
      <c r="O798" s="19"/>
      <c r="P798" s="210"/>
      <c r="Q798" s="210"/>
      <c r="R798" s="210">
        <v>42537</v>
      </c>
      <c r="S798" s="210">
        <v>42537</v>
      </c>
      <c r="T798" s="20">
        <v>0</v>
      </c>
      <c r="U798" s="19"/>
      <c r="V798" s="213"/>
      <c r="W798" s="214" t="s">
        <v>2751</v>
      </c>
    </row>
    <row r="799" spans="1:23" ht="114" hidden="1" thickTop="1" thickBot="1" x14ac:dyDescent="0.25">
      <c r="A799" s="182">
        <v>41973</v>
      </c>
      <c r="B799" s="369">
        <v>2014</v>
      </c>
      <c r="C799" s="208" t="s">
        <v>131</v>
      </c>
      <c r="D799" s="57" t="s">
        <v>79</v>
      </c>
      <c r="E799" s="57" t="s">
        <v>20</v>
      </c>
      <c r="F799" s="208" t="s">
        <v>128</v>
      </c>
      <c r="G799" s="79">
        <v>81631</v>
      </c>
      <c r="H799" s="208" t="s">
        <v>2752</v>
      </c>
      <c r="I799" s="209"/>
      <c r="J799" s="210">
        <v>41719</v>
      </c>
      <c r="K799" s="210">
        <v>41808</v>
      </c>
      <c r="L799" s="211" t="s">
        <v>2753</v>
      </c>
      <c r="M799" s="212" t="s">
        <v>2754</v>
      </c>
      <c r="N799" s="19">
        <v>1436303</v>
      </c>
      <c r="O799" s="19">
        <v>1436303</v>
      </c>
      <c r="P799" s="210">
        <v>41820</v>
      </c>
      <c r="Q799" s="210">
        <v>42333</v>
      </c>
      <c r="R799" s="210">
        <v>42118</v>
      </c>
      <c r="S799" s="210">
        <v>42118</v>
      </c>
      <c r="T799" s="20">
        <v>0.35</v>
      </c>
      <c r="U799" s="19"/>
      <c r="V799" s="213"/>
      <c r="W799" s="214" t="s">
        <v>2755</v>
      </c>
    </row>
    <row r="800" spans="1:23" ht="66" hidden="1" thickTop="1" thickBot="1" x14ac:dyDescent="0.25">
      <c r="A800" s="182">
        <v>41973</v>
      </c>
      <c r="B800" s="369">
        <v>2014</v>
      </c>
      <c r="C800" s="208" t="s">
        <v>131</v>
      </c>
      <c r="D800" s="57" t="s">
        <v>79</v>
      </c>
      <c r="E800" s="57" t="s">
        <v>36</v>
      </c>
      <c r="F800" s="208" t="s">
        <v>128</v>
      </c>
      <c r="G800" s="79">
        <v>81706</v>
      </c>
      <c r="H800" s="208" t="s">
        <v>2752</v>
      </c>
      <c r="I800" s="209"/>
      <c r="J800" s="210">
        <v>41852</v>
      </c>
      <c r="K800" s="210">
        <v>41872</v>
      </c>
      <c r="L800" s="211" t="s">
        <v>2756</v>
      </c>
      <c r="M800" s="212" t="s">
        <v>2757</v>
      </c>
      <c r="N800" s="19">
        <v>2166</v>
      </c>
      <c r="O800" s="19">
        <v>1795</v>
      </c>
      <c r="P800" s="210">
        <v>41897</v>
      </c>
      <c r="Q800" s="210">
        <v>42278</v>
      </c>
      <c r="R800" s="210">
        <v>42601</v>
      </c>
      <c r="S800" s="210">
        <v>42601</v>
      </c>
      <c r="T800" s="20">
        <v>0.41</v>
      </c>
      <c r="U800" s="19"/>
      <c r="V800" s="213"/>
      <c r="W800" s="214" t="s">
        <v>2758</v>
      </c>
    </row>
    <row r="801" spans="1:23" ht="18" hidden="1" thickTop="1" thickBot="1" x14ac:dyDescent="0.25">
      <c r="A801" s="182">
        <v>41973</v>
      </c>
      <c r="B801" s="421">
        <v>2010</v>
      </c>
      <c r="C801" s="453" t="s">
        <v>131</v>
      </c>
      <c r="D801" s="460" t="s">
        <v>80</v>
      </c>
      <c r="E801" s="460" t="s">
        <v>30</v>
      </c>
      <c r="F801" s="453" t="s">
        <v>128</v>
      </c>
      <c r="G801" s="460" t="s">
        <v>2759</v>
      </c>
      <c r="H801" s="462" t="s">
        <v>2760</v>
      </c>
      <c r="I801" s="464" t="str">
        <f>$G$23</f>
        <v>MPLS083737S1</v>
      </c>
      <c r="J801" s="215">
        <v>40242</v>
      </c>
      <c r="K801" s="215">
        <v>40308</v>
      </c>
      <c r="L801" s="216" t="s">
        <v>2761</v>
      </c>
      <c r="M801" s="226" t="s">
        <v>2762</v>
      </c>
      <c r="N801" s="21">
        <v>9512</v>
      </c>
      <c r="O801" s="21">
        <v>10848</v>
      </c>
      <c r="P801" s="215">
        <v>40360</v>
      </c>
      <c r="Q801" s="215">
        <v>40770</v>
      </c>
      <c r="R801" s="215">
        <v>40755</v>
      </c>
      <c r="S801" s="215">
        <v>40770</v>
      </c>
      <c r="T801" s="218">
        <v>1</v>
      </c>
      <c r="U801" s="21"/>
      <c r="V801" s="118"/>
      <c r="W801" s="219" t="s">
        <v>2763</v>
      </c>
    </row>
    <row r="802" spans="1:23" ht="18" hidden="1" thickTop="1" thickBot="1" x14ac:dyDescent="0.25">
      <c r="A802" s="182">
        <v>41973</v>
      </c>
      <c r="B802" s="422"/>
      <c r="C802" s="461"/>
      <c r="D802" s="461"/>
      <c r="E802" s="461"/>
      <c r="F802" s="461"/>
      <c r="G802" s="461"/>
      <c r="H802" s="463"/>
      <c r="I802" s="418"/>
      <c r="J802" s="197">
        <v>40253</v>
      </c>
      <c r="K802" s="197">
        <v>40350</v>
      </c>
      <c r="L802" s="63" t="s">
        <v>2764</v>
      </c>
      <c r="M802" s="62" t="s">
        <v>2765</v>
      </c>
      <c r="N802" s="19">
        <v>8800</v>
      </c>
      <c r="O802" s="19">
        <v>10291</v>
      </c>
      <c r="P802" s="197">
        <v>40360</v>
      </c>
      <c r="Q802" s="197">
        <v>40770</v>
      </c>
      <c r="R802" s="197">
        <v>40786</v>
      </c>
      <c r="S802" s="197">
        <v>40778</v>
      </c>
      <c r="T802" s="220">
        <v>1</v>
      </c>
      <c r="U802" s="19"/>
      <c r="V802" s="117"/>
      <c r="W802" s="199" t="s">
        <v>2763</v>
      </c>
    </row>
    <row r="803" spans="1:23" ht="18" hidden="1" thickTop="1" thickBot="1" x14ac:dyDescent="0.25">
      <c r="A803" s="182">
        <v>41973</v>
      </c>
      <c r="B803" s="369">
        <v>2011</v>
      </c>
      <c r="C803" s="208" t="s">
        <v>131</v>
      </c>
      <c r="D803" s="57" t="s">
        <v>80</v>
      </c>
      <c r="E803" s="57" t="s">
        <v>30</v>
      </c>
      <c r="F803" s="208" t="s">
        <v>128</v>
      </c>
      <c r="G803" s="79" t="s">
        <v>2766</v>
      </c>
      <c r="H803" s="208" t="s">
        <v>2767</v>
      </c>
      <c r="I803" s="209" t="str">
        <f>I801</f>
        <v>MPLS083737S1</v>
      </c>
      <c r="J803" s="210">
        <v>40496</v>
      </c>
      <c r="K803" s="210">
        <v>40654</v>
      </c>
      <c r="L803" s="211" t="s">
        <v>2768</v>
      </c>
      <c r="M803" s="212" t="s">
        <v>2769</v>
      </c>
      <c r="N803" s="19">
        <v>5572</v>
      </c>
      <c r="O803" s="19">
        <v>5982</v>
      </c>
      <c r="P803" s="210"/>
      <c r="Q803" s="210">
        <v>41154</v>
      </c>
      <c r="R803" s="210">
        <v>41249</v>
      </c>
      <c r="S803" s="210">
        <v>41239</v>
      </c>
      <c r="T803" s="20">
        <v>1</v>
      </c>
      <c r="U803" s="19"/>
      <c r="V803" s="213"/>
      <c r="W803" s="214" t="s">
        <v>2763</v>
      </c>
    </row>
    <row r="804" spans="1:23" ht="18" hidden="1" thickTop="1" thickBot="1" x14ac:dyDescent="0.25">
      <c r="A804" s="182">
        <v>41973</v>
      </c>
      <c r="B804" s="369">
        <v>2008</v>
      </c>
      <c r="C804" s="208" t="s">
        <v>131</v>
      </c>
      <c r="D804" s="57" t="s">
        <v>80</v>
      </c>
      <c r="E804" s="57" t="s">
        <v>30</v>
      </c>
      <c r="F804" s="208" t="s">
        <v>128</v>
      </c>
      <c r="G804" s="79" t="s">
        <v>2770</v>
      </c>
      <c r="H804" s="208" t="s">
        <v>2771</v>
      </c>
      <c r="I804" s="209" t="str">
        <f>$G$26</f>
        <v/>
      </c>
      <c r="J804" s="210">
        <v>39321</v>
      </c>
      <c r="K804" s="210">
        <v>39510</v>
      </c>
      <c r="L804" s="211" t="s">
        <v>2772</v>
      </c>
      <c r="M804" s="212" t="s">
        <v>2773</v>
      </c>
      <c r="N804" s="19">
        <v>757737</v>
      </c>
      <c r="O804" s="19">
        <v>774314</v>
      </c>
      <c r="P804" s="210">
        <v>39630</v>
      </c>
      <c r="Q804" s="210">
        <v>40391</v>
      </c>
      <c r="R804" s="210">
        <v>40755</v>
      </c>
      <c r="S804" s="210">
        <v>41167</v>
      </c>
      <c r="T804" s="20">
        <v>1</v>
      </c>
      <c r="U804" s="19"/>
      <c r="V804" s="213"/>
      <c r="W804" s="214"/>
    </row>
    <row r="805" spans="1:23" ht="18" hidden="1" thickTop="1" thickBot="1" x14ac:dyDescent="0.25">
      <c r="A805" s="182">
        <v>41973</v>
      </c>
      <c r="B805" s="369">
        <v>2008</v>
      </c>
      <c r="C805" s="208" t="s">
        <v>131</v>
      </c>
      <c r="D805" s="57" t="s">
        <v>80</v>
      </c>
      <c r="E805" s="57" t="s">
        <v>30</v>
      </c>
      <c r="F805" s="208" t="s">
        <v>128</v>
      </c>
      <c r="G805" s="79" t="s">
        <v>2774</v>
      </c>
      <c r="H805" s="208" t="s">
        <v>2775</v>
      </c>
      <c r="I805" s="209" t="str">
        <f t="shared" ref="I805:I806" si="0">$G$26</f>
        <v/>
      </c>
      <c r="J805" s="210">
        <v>39321</v>
      </c>
      <c r="K805" s="210">
        <v>39510</v>
      </c>
      <c r="L805" s="211" t="s">
        <v>2772</v>
      </c>
      <c r="M805" s="212" t="s">
        <v>2773</v>
      </c>
      <c r="N805" s="19"/>
      <c r="O805" s="19"/>
      <c r="P805" s="210">
        <v>39630</v>
      </c>
      <c r="Q805" s="210">
        <v>40391</v>
      </c>
      <c r="R805" s="210">
        <v>40755</v>
      </c>
      <c r="S805" s="210">
        <v>41167</v>
      </c>
      <c r="T805" s="20">
        <v>1</v>
      </c>
      <c r="U805" s="19"/>
      <c r="V805" s="213"/>
      <c r="W805" s="214"/>
    </row>
    <row r="806" spans="1:23" ht="18" hidden="1" thickTop="1" thickBot="1" x14ac:dyDescent="0.25">
      <c r="A806" s="182">
        <v>41973</v>
      </c>
      <c r="B806" s="369">
        <v>2008</v>
      </c>
      <c r="C806" s="208" t="s">
        <v>131</v>
      </c>
      <c r="D806" s="57" t="s">
        <v>80</v>
      </c>
      <c r="E806" s="57" t="s">
        <v>30</v>
      </c>
      <c r="F806" s="208" t="s">
        <v>128</v>
      </c>
      <c r="G806" s="79" t="s">
        <v>2776</v>
      </c>
      <c r="H806" s="208" t="s">
        <v>2777</v>
      </c>
      <c r="I806" s="209" t="str">
        <f t="shared" si="0"/>
        <v/>
      </c>
      <c r="J806" s="210">
        <v>39321</v>
      </c>
      <c r="K806" s="210">
        <v>39510</v>
      </c>
      <c r="L806" s="211" t="s">
        <v>2772</v>
      </c>
      <c r="M806" s="212" t="s">
        <v>2773</v>
      </c>
      <c r="N806" s="19"/>
      <c r="O806" s="19"/>
      <c r="P806" s="210">
        <v>39630</v>
      </c>
      <c r="Q806" s="210">
        <v>40391</v>
      </c>
      <c r="R806" s="210">
        <v>40755</v>
      </c>
      <c r="S806" s="210">
        <v>41167</v>
      </c>
      <c r="T806" s="20">
        <v>1</v>
      </c>
      <c r="U806" s="19"/>
      <c r="V806" s="213"/>
      <c r="W806" s="214"/>
    </row>
    <row r="807" spans="1:23" ht="18" hidden="1" thickTop="1" thickBot="1" x14ac:dyDescent="0.25">
      <c r="A807" s="182">
        <v>41973</v>
      </c>
      <c r="B807" s="369">
        <v>2009</v>
      </c>
      <c r="C807" s="208" t="s">
        <v>131</v>
      </c>
      <c r="D807" s="57" t="s">
        <v>80</v>
      </c>
      <c r="E807" s="57" t="s">
        <v>39</v>
      </c>
      <c r="F807" s="208" t="s">
        <v>128</v>
      </c>
      <c r="G807" s="79" t="s">
        <v>2778</v>
      </c>
      <c r="H807" s="208" t="s">
        <v>2779</v>
      </c>
      <c r="I807" s="209"/>
      <c r="J807" s="210">
        <v>39904</v>
      </c>
      <c r="K807" s="210">
        <v>40127</v>
      </c>
      <c r="L807" s="211" t="s">
        <v>2780</v>
      </c>
      <c r="M807" s="212" t="s">
        <v>2781</v>
      </c>
      <c r="N807" s="19">
        <v>38252</v>
      </c>
      <c r="O807" s="19">
        <v>42256</v>
      </c>
      <c r="P807" s="210">
        <v>40179</v>
      </c>
      <c r="Q807" s="210">
        <v>40964</v>
      </c>
      <c r="R807" s="210">
        <v>40797</v>
      </c>
      <c r="S807" s="210">
        <v>41193</v>
      </c>
      <c r="T807" s="20">
        <v>1</v>
      </c>
      <c r="U807" s="19"/>
      <c r="V807" s="213"/>
      <c r="W807" s="214" t="s">
        <v>2782</v>
      </c>
    </row>
    <row r="808" spans="1:23" ht="18" hidden="1" thickTop="1" thickBot="1" x14ac:dyDescent="0.25">
      <c r="A808" s="182">
        <v>41973</v>
      </c>
      <c r="B808" s="369">
        <v>2009</v>
      </c>
      <c r="C808" s="208" t="s">
        <v>131</v>
      </c>
      <c r="D808" s="57" t="s">
        <v>80</v>
      </c>
      <c r="E808" s="57" t="s">
        <v>30</v>
      </c>
      <c r="F808" s="208" t="s">
        <v>128</v>
      </c>
      <c r="G808" s="79" t="s">
        <v>2783</v>
      </c>
      <c r="H808" s="208" t="s">
        <v>2784</v>
      </c>
      <c r="I808" s="209"/>
      <c r="J808" s="210">
        <v>39637</v>
      </c>
      <c r="K808" s="210">
        <v>39804</v>
      </c>
      <c r="L808" s="211" t="s">
        <v>2785</v>
      </c>
      <c r="M808" s="212" t="s">
        <v>2786</v>
      </c>
      <c r="N808" s="19">
        <v>7295</v>
      </c>
      <c r="O808" s="19">
        <v>7371</v>
      </c>
      <c r="P808" s="210">
        <v>39814</v>
      </c>
      <c r="Q808" s="210">
        <v>40266</v>
      </c>
      <c r="R808" s="210">
        <v>40243</v>
      </c>
      <c r="S808" s="210">
        <v>40298</v>
      </c>
      <c r="T808" s="20">
        <v>1</v>
      </c>
      <c r="U808" s="19"/>
      <c r="V808" s="213"/>
      <c r="W808" s="214" t="s">
        <v>2787</v>
      </c>
    </row>
    <row r="809" spans="1:23" ht="18" hidden="1" thickTop="1" thickBot="1" x14ac:dyDescent="0.25">
      <c r="A809" s="182">
        <v>41973</v>
      </c>
      <c r="B809" s="369">
        <v>2009</v>
      </c>
      <c r="C809" s="208" t="s">
        <v>131</v>
      </c>
      <c r="D809" s="57" t="s">
        <v>80</v>
      </c>
      <c r="E809" s="57" t="s">
        <v>30</v>
      </c>
      <c r="F809" s="208" t="s">
        <v>128</v>
      </c>
      <c r="G809" s="79" t="s">
        <v>2788</v>
      </c>
      <c r="H809" s="208" t="s">
        <v>2789</v>
      </c>
      <c r="I809" s="209"/>
      <c r="J809" s="210">
        <v>39904</v>
      </c>
      <c r="K809" s="210">
        <v>40051</v>
      </c>
      <c r="L809" s="211" t="s">
        <v>2790</v>
      </c>
      <c r="M809" s="212" t="s">
        <v>2791</v>
      </c>
      <c r="N809" s="19">
        <v>117555</v>
      </c>
      <c r="O809" s="19">
        <v>126445</v>
      </c>
      <c r="P809" s="210">
        <v>40210</v>
      </c>
      <c r="Q809" s="210">
        <v>40737</v>
      </c>
      <c r="R809" s="210">
        <v>40694</v>
      </c>
      <c r="S809" s="210">
        <v>40797</v>
      </c>
      <c r="T809" s="20">
        <v>1</v>
      </c>
      <c r="U809" s="19"/>
      <c r="V809" s="213"/>
      <c r="W809" s="214" t="s">
        <v>2787</v>
      </c>
    </row>
    <row r="810" spans="1:23" ht="18" hidden="1" thickTop="1" thickBot="1" x14ac:dyDescent="0.25">
      <c r="A810" s="182">
        <v>41973</v>
      </c>
      <c r="B810" s="369">
        <v>2008</v>
      </c>
      <c r="C810" s="208" t="s">
        <v>131</v>
      </c>
      <c r="D810" s="57" t="s">
        <v>80</v>
      </c>
      <c r="E810" s="57" t="s">
        <v>30</v>
      </c>
      <c r="F810" s="208" t="s">
        <v>128</v>
      </c>
      <c r="G810" s="79" t="s">
        <v>2792</v>
      </c>
      <c r="H810" s="208" t="s">
        <v>2793</v>
      </c>
      <c r="I810" s="209"/>
      <c r="J810" s="210">
        <v>39904</v>
      </c>
      <c r="K810" s="210">
        <v>40051</v>
      </c>
      <c r="L810" s="211" t="s">
        <v>2794</v>
      </c>
      <c r="M810" s="212" t="s">
        <v>2791</v>
      </c>
      <c r="N810" s="19">
        <v>68529</v>
      </c>
      <c r="O810" s="19">
        <v>78196</v>
      </c>
      <c r="P810" s="210">
        <v>40210</v>
      </c>
      <c r="Q810" s="210">
        <v>40756</v>
      </c>
      <c r="R810" s="210">
        <v>40756</v>
      </c>
      <c r="S810" s="210">
        <v>40797</v>
      </c>
      <c r="T810" s="20">
        <v>1</v>
      </c>
      <c r="U810" s="19"/>
      <c r="V810" s="213"/>
      <c r="W810" s="214" t="s">
        <v>2787</v>
      </c>
    </row>
    <row r="811" spans="1:23" ht="18" hidden="1" thickTop="1" thickBot="1" x14ac:dyDescent="0.25">
      <c r="A811" s="182">
        <v>41973</v>
      </c>
      <c r="B811" s="369">
        <v>2009</v>
      </c>
      <c r="C811" s="208" t="s">
        <v>131</v>
      </c>
      <c r="D811" s="57" t="s">
        <v>80</v>
      </c>
      <c r="E811" s="57" t="s">
        <v>30</v>
      </c>
      <c r="F811" s="208" t="s">
        <v>128</v>
      </c>
      <c r="G811" s="79" t="s">
        <v>2795</v>
      </c>
      <c r="H811" s="208" t="s">
        <v>2796</v>
      </c>
      <c r="I811" s="209"/>
      <c r="J811" s="210">
        <v>39904</v>
      </c>
      <c r="K811" s="210">
        <v>40051</v>
      </c>
      <c r="L811" s="211" t="s">
        <v>2794</v>
      </c>
      <c r="M811" s="212" t="s">
        <v>2791</v>
      </c>
      <c r="N811" s="19"/>
      <c r="O811" s="19"/>
      <c r="P811" s="210">
        <v>40210</v>
      </c>
      <c r="Q811" s="210">
        <v>40756</v>
      </c>
      <c r="R811" s="210">
        <v>40756</v>
      </c>
      <c r="S811" s="210">
        <v>40797</v>
      </c>
      <c r="T811" s="20">
        <v>1</v>
      </c>
      <c r="U811" s="19"/>
      <c r="V811" s="213"/>
      <c r="W811" s="214" t="s">
        <v>2787</v>
      </c>
    </row>
    <row r="812" spans="1:23" ht="66" hidden="1" thickTop="1" thickBot="1" x14ac:dyDescent="0.25">
      <c r="A812" s="182">
        <v>41973</v>
      </c>
      <c r="B812" s="369">
        <v>2007</v>
      </c>
      <c r="C812" s="208" t="s">
        <v>131</v>
      </c>
      <c r="D812" s="57" t="s">
        <v>80</v>
      </c>
      <c r="E812" s="57" t="s">
        <v>22</v>
      </c>
      <c r="F812" s="208" t="s">
        <v>128</v>
      </c>
      <c r="G812" s="79">
        <v>69427</v>
      </c>
      <c r="H812" s="208" t="s">
        <v>2797</v>
      </c>
      <c r="I812" s="209"/>
      <c r="J812" s="210">
        <v>39245</v>
      </c>
      <c r="K812" s="210">
        <v>39353</v>
      </c>
      <c r="L812" s="211" t="s">
        <v>2798</v>
      </c>
      <c r="M812" s="212"/>
      <c r="N812" s="19">
        <v>649025</v>
      </c>
      <c r="O812" s="19">
        <v>9428</v>
      </c>
      <c r="P812" s="210">
        <v>39366</v>
      </c>
      <c r="Q812" s="210">
        <v>40756</v>
      </c>
      <c r="R812" s="210">
        <v>40603</v>
      </c>
      <c r="S812" s="210">
        <v>40939</v>
      </c>
      <c r="T812" s="20">
        <v>1</v>
      </c>
      <c r="U812" s="19"/>
      <c r="V812" s="213"/>
      <c r="W812" s="214" t="s">
        <v>2799</v>
      </c>
    </row>
    <row r="813" spans="1:23" ht="66" hidden="1" thickTop="1" thickBot="1" x14ac:dyDescent="0.25">
      <c r="A813" s="182">
        <v>41973</v>
      </c>
      <c r="B813" s="369">
        <v>2007</v>
      </c>
      <c r="C813" s="208" t="s">
        <v>131</v>
      </c>
      <c r="D813" s="57" t="s">
        <v>80</v>
      </c>
      <c r="E813" s="57" t="s">
        <v>22</v>
      </c>
      <c r="F813" s="208" t="s">
        <v>128</v>
      </c>
      <c r="G813" s="79" t="s">
        <v>2800</v>
      </c>
      <c r="H813" s="208" t="s">
        <v>2801</v>
      </c>
      <c r="I813" s="209">
        <v>69427</v>
      </c>
      <c r="J813" s="210">
        <v>39245</v>
      </c>
      <c r="K813" s="210">
        <v>39542</v>
      </c>
      <c r="L813" s="211" t="s">
        <v>2798</v>
      </c>
      <c r="M813" s="212"/>
      <c r="N813" s="19"/>
      <c r="O813" s="19">
        <v>376782</v>
      </c>
      <c r="P813" s="210">
        <v>39366</v>
      </c>
      <c r="Q813" s="210">
        <v>40756</v>
      </c>
      <c r="R813" s="210">
        <v>40603</v>
      </c>
      <c r="S813" s="210">
        <v>40939</v>
      </c>
      <c r="T813" s="20">
        <v>1</v>
      </c>
      <c r="U813" s="19"/>
      <c r="V813" s="213"/>
      <c r="W813" s="214" t="s">
        <v>2799</v>
      </c>
    </row>
    <row r="814" spans="1:23" ht="66" hidden="1" thickTop="1" thickBot="1" x14ac:dyDescent="0.25">
      <c r="A814" s="182">
        <v>41973</v>
      </c>
      <c r="B814" s="369">
        <v>2007</v>
      </c>
      <c r="C814" s="208" t="s">
        <v>131</v>
      </c>
      <c r="D814" s="57" t="s">
        <v>80</v>
      </c>
      <c r="E814" s="57" t="s">
        <v>22</v>
      </c>
      <c r="F814" s="208" t="s">
        <v>128</v>
      </c>
      <c r="G814" s="79">
        <v>65676</v>
      </c>
      <c r="H814" s="208" t="s">
        <v>2802</v>
      </c>
      <c r="I814" s="209">
        <v>69427</v>
      </c>
      <c r="J814" s="210">
        <v>39245</v>
      </c>
      <c r="K814" s="210">
        <v>39805</v>
      </c>
      <c r="L814" s="211" t="s">
        <v>2798</v>
      </c>
      <c r="M814" s="212"/>
      <c r="N814" s="19"/>
      <c r="O814" s="19">
        <v>241353</v>
      </c>
      <c r="P814" s="210">
        <v>39366</v>
      </c>
      <c r="Q814" s="210">
        <v>40756</v>
      </c>
      <c r="R814" s="210">
        <v>40603</v>
      </c>
      <c r="S814" s="210">
        <v>40939</v>
      </c>
      <c r="T814" s="20">
        <v>1</v>
      </c>
      <c r="U814" s="19"/>
      <c r="V814" s="213"/>
      <c r="W814" s="214" t="s">
        <v>2799</v>
      </c>
    </row>
    <row r="815" spans="1:23" ht="66" hidden="1" thickTop="1" thickBot="1" x14ac:dyDescent="0.25">
      <c r="A815" s="182">
        <v>41973</v>
      </c>
      <c r="B815" s="369">
        <v>2007</v>
      </c>
      <c r="C815" s="208" t="s">
        <v>131</v>
      </c>
      <c r="D815" s="57" t="s">
        <v>80</v>
      </c>
      <c r="E815" s="57" t="s">
        <v>22</v>
      </c>
      <c r="F815" s="208" t="s">
        <v>128</v>
      </c>
      <c r="G815" s="79" t="s">
        <v>2803</v>
      </c>
      <c r="H815" s="208" t="s">
        <v>2804</v>
      </c>
      <c r="I815" s="209">
        <v>69427</v>
      </c>
      <c r="J815" s="210">
        <v>39245</v>
      </c>
      <c r="K815" s="210">
        <v>40201</v>
      </c>
      <c r="L815" s="211" t="s">
        <v>2798</v>
      </c>
      <c r="M815" s="212"/>
      <c r="N815" s="19"/>
      <c r="O815" s="19">
        <v>119266</v>
      </c>
      <c r="P815" s="210">
        <v>39366</v>
      </c>
      <c r="Q815" s="210">
        <v>40756</v>
      </c>
      <c r="R815" s="210">
        <v>40603</v>
      </c>
      <c r="S815" s="210">
        <v>40939</v>
      </c>
      <c r="T815" s="20">
        <v>1</v>
      </c>
      <c r="U815" s="19"/>
      <c r="V815" s="213"/>
      <c r="W815" s="214" t="s">
        <v>2799</v>
      </c>
    </row>
    <row r="816" spans="1:23" ht="66" hidden="1" thickTop="1" thickBot="1" x14ac:dyDescent="0.25">
      <c r="A816" s="182">
        <v>41973</v>
      </c>
      <c r="B816" s="369">
        <v>2007</v>
      </c>
      <c r="C816" s="208" t="s">
        <v>131</v>
      </c>
      <c r="D816" s="57" t="s">
        <v>80</v>
      </c>
      <c r="E816" s="57" t="s">
        <v>22</v>
      </c>
      <c r="F816" s="208" t="s">
        <v>128</v>
      </c>
      <c r="G816" s="79" t="s">
        <v>2805</v>
      </c>
      <c r="H816" s="208" t="s">
        <v>2806</v>
      </c>
      <c r="I816" s="209">
        <v>69427</v>
      </c>
      <c r="J816" s="210">
        <v>39245</v>
      </c>
      <c r="K816" s="210">
        <v>40471</v>
      </c>
      <c r="L816" s="211" t="s">
        <v>2798</v>
      </c>
      <c r="M816" s="212"/>
      <c r="N816" s="19"/>
      <c r="O816" s="19">
        <v>211800</v>
      </c>
      <c r="P816" s="210">
        <v>39366</v>
      </c>
      <c r="Q816" s="210">
        <v>40756</v>
      </c>
      <c r="R816" s="210">
        <v>40603</v>
      </c>
      <c r="S816" s="210">
        <v>40939</v>
      </c>
      <c r="T816" s="20">
        <v>1</v>
      </c>
      <c r="U816" s="19"/>
      <c r="V816" s="213"/>
      <c r="W816" s="214" t="s">
        <v>2799</v>
      </c>
    </row>
    <row r="817" spans="1:23" ht="162" hidden="1" thickTop="1" thickBot="1" x14ac:dyDescent="0.25">
      <c r="A817" s="182">
        <v>41973</v>
      </c>
      <c r="B817" s="369">
        <v>2008</v>
      </c>
      <c r="C817" s="208" t="s">
        <v>131</v>
      </c>
      <c r="D817" s="57" t="s">
        <v>80</v>
      </c>
      <c r="E817" s="57" t="s">
        <v>36</v>
      </c>
      <c r="F817" s="208" t="s">
        <v>128</v>
      </c>
      <c r="G817" s="79">
        <v>64179</v>
      </c>
      <c r="H817" s="208" t="s">
        <v>2807</v>
      </c>
      <c r="I817" s="209" t="str">
        <f>$G$39</f>
        <v>SPBN019136</v>
      </c>
      <c r="J817" s="210">
        <v>39675</v>
      </c>
      <c r="K817" s="210">
        <v>39660</v>
      </c>
      <c r="L817" s="211" t="s">
        <v>2808</v>
      </c>
      <c r="M817" s="212" t="s">
        <v>2809</v>
      </c>
      <c r="N817" s="19">
        <v>107589</v>
      </c>
      <c r="O817" s="19">
        <v>135926</v>
      </c>
      <c r="P817" s="210">
        <v>39681</v>
      </c>
      <c r="Q817" s="210">
        <v>40770</v>
      </c>
      <c r="R817" s="210">
        <v>40739</v>
      </c>
      <c r="S817" s="210">
        <v>41395</v>
      </c>
      <c r="T817" s="20">
        <v>0.99</v>
      </c>
      <c r="U817" s="19"/>
      <c r="V817" s="213"/>
      <c r="W817" s="214" t="s">
        <v>2810</v>
      </c>
    </row>
    <row r="818" spans="1:23" ht="162" hidden="1" thickTop="1" thickBot="1" x14ac:dyDescent="0.25">
      <c r="A818" s="182">
        <v>41973</v>
      </c>
      <c r="B818" s="369">
        <v>2009</v>
      </c>
      <c r="C818" s="208" t="s">
        <v>131</v>
      </c>
      <c r="D818" s="57" t="s">
        <v>80</v>
      </c>
      <c r="E818" s="57" t="s">
        <v>36</v>
      </c>
      <c r="F818" s="208" t="s">
        <v>128</v>
      </c>
      <c r="G818" s="79">
        <v>64180</v>
      </c>
      <c r="H818" s="208" t="s">
        <v>2811</v>
      </c>
      <c r="I818" s="209" t="str">
        <f t="shared" ref="I818:I820" si="1">$G$39</f>
        <v>SPBN019136</v>
      </c>
      <c r="J818" s="210">
        <v>39675</v>
      </c>
      <c r="K818" s="210">
        <v>39660</v>
      </c>
      <c r="L818" s="211" t="s">
        <v>2808</v>
      </c>
      <c r="M818" s="212" t="s">
        <v>2809</v>
      </c>
      <c r="N818" s="19">
        <v>265100</v>
      </c>
      <c r="O818" s="19">
        <v>279273</v>
      </c>
      <c r="P818" s="210">
        <v>39681</v>
      </c>
      <c r="Q818" s="210">
        <v>40770</v>
      </c>
      <c r="R818" s="210">
        <v>40739</v>
      </c>
      <c r="S818" s="210">
        <v>41395</v>
      </c>
      <c r="T818" s="20">
        <v>0.99</v>
      </c>
      <c r="U818" s="19"/>
      <c r="V818" s="213"/>
      <c r="W818" s="214" t="s">
        <v>2810</v>
      </c>
    </row>
    <row r="819" spans="1:23" ht="162" hidden="1" thickTop="1" thickBot="1" x14ac:dyDescent="0.25">
      <c r="A819" s="182">
        <v>41973</v>
      </c>
      <c r="B819" s="369">
        <v>2010</v>
      </c>
      <c r="C819" s="208" t="s">
        <v>131</v>
      </c>
      <c r="D819" s="57" t="s">
        <v>80</v>
      </c>
      <c r="E819" s="57" t="s">
        <v>36</v>
      </c>
      <c r="F819" s="208" t="s">
        <v>128</v>
      </c>
      <c r="G819" s="79">
        <v>69840</v>
      </c>
      <c r="H819" s="208" t="s">
        <v>2812</v>
      </c>
      <c r="I819" s="209" t="str">
        <f t="shared" si="1"/>
        <v>SPBN019136</v>
      </c>
      <c r="J819" s="210">
        <v>39675</v>
      </c>
      <c r="K819" s="210">
        <v>39660</v>
      </c>
      <c r="L819" s="211" t="s">
        <v>2808</v>
      </c>
      <c r="M819" s="212" t="s">
        <v>2809</v>
      </c>
      <c r="N819" s="19">
        <v>13748</v>
      </c>
      <c r="O819" s="19">
        <v>243943</v>
      </c>
      <c r="P819" s="210">
        <v>39681</v>
      </c>
      <c r="Q819" s="210">
        <v>40770</v>
      </c>
      <c r="R819" s="210">
        <v>40739</v>
      </c>
      <c r="S819" s="210">
        <v>41395</v>
      </c>
      <c r="T819" s="20">
        <v>0.99</v>
      </c>
      <c r="U819" s="19"/>
      <c r="V819" s="213"/>
      <c r="W819" s="214" t="s">
        <v>2810</v>
      </c>
    </row>
    <row r="820" spans="1:23" ht="162" hidden="1" thickTop="1" thickBot="1" x14ac:dyDescent="0.25">
      <c r="A820" s="182">
        <v>41973</v>
      </c>
      <c r="B820" s="369">
        <v>2011</v>
      </c>
      <c r="C820" s="208" t="s">
        <v>131</v>
      </c>
      <c r="D820" s="57" t="s">
        <v>80</v>
      </c>
      <c r="E820" s="57" t="s">
        <v>36</v>
      </c>
      <c r="F820" s="208" t="s">
        <v>128</v>
      </c>
      <c r="G820" s="79">
        <v>70990</v>
      </c>
      <c r="H820" s="208" t="s">
        <v>2813</v>
      </c>
      <c r="I820" s="209" t="str">
        <f t="shared" si="1"/>
        <v>SPBN019136</v>
      </c>
      <c r="J820" s="210">
        <v>39675</v>
      </c>
      <c r="K820" s="210">
        <v>39660</v>
      </c>
      <c r="L820" s="211" t="s">
        <v>2808</v>
      </c>
      <c r="M820" s="212" t="s">
        <v>2809</v>
      </c>
      <c r="N820" s="19">
        <v>37554</v>
      </c>
      <c r="O820" s="19">
        <v>85520</v>
      </c>
      <c r="P820" s="210">
        <v>39681</v>
      </c>
      <c r="Q820" s="210">
        <v>40770</v>
      </c>
      <c r="R820" s="210">
        <v>40739</v>
      </c>
      <c r="S820" s="210">
        <v>41395</v>
      </c>
      <c r="T820" s="20">
        <v>0.99</v>
      </c>
      <c r="U820" s="19"/>
      <c r="V820" s="213"/>
      <c r="W820" s="214" t="s">
        <v>2810</v>
      </c>
    </row>
    <row r="821" spans="1:23" ht="66" hidden="1" thickTop="1" thickBot="1" x14ac:dyDescent="0.25">
      <c r="A821" s="182">
        <v>41973</v>
      </c>
      <c r="B821" s="369">
        <v>2008</v>
      </c>
      <c r="C821" s="208" t="s">
        <v>131</v>
      </c>
      <c r="D821" s="57" t="s">
        <v>80</v>
      </c>
      <c r="E821" s="57" t="s">
        <v>36</v>
      </c>
      <c r="F821" s="208" t="s">
        <v>128</v>
      </c>
      <c r="G821" s="79">
        <v>64188</v>
      </c>
      <c r="H821" s="208" t="s">
        <v>2814</v>
      </c>
      <c r="I821" s="209"/>
      <c r="J821" s="210">
        <v>39479</v>
      </c>
      <c r="K821" s="210">
        <v>39602</v>
      </c>
      <c r="L821" s="211" t="s">
        <v>2815</v>
      </c>
      <c r="M821" s="212" t="s">
        <v>2816</v>
      </c>
      <c r="N821" s="19">
        <v>33382</v>
      </c>
      <c r="O821" s="19">
        <v>37382</v>
      </c>
      <c r="P821" s="210">
        <v>39629</v>
      </c>
      <c r="Q821" s="210">
        <v>40315</v>
      </c>
      <c r="R821" s="210">
        <v>40308</v>
      </c>
      <c r="S821" s="210">
        <v>40308</v>
      </c>
      <c r="T821" s="20">
        <v>0.99</v>
      </c>
      <c r="U821" s="19"/>
      <c r="V821" s="213"/>
      <c r="W821" s="214" t="s">
        <v>2817</v>
      </c>
    </row>
    <row r="822" spans="1:23" ht="50" hidden="1" thickTop="1" thickBot="1" x14ac:dyDescent="0.25">
      <c r="A822" s="182">
        <v>41973</v>
      </c>
      <c r="B822" s="369">
        <v>2010</v>
      </c>
      <c r="C822" s="208" t="s">
        <v>131</v>
      </c>
      <c r="D822" s="57" t="s">
        <v>80</v>
      </c>
      <c r="E822" s="57" t="s">
        <v>22</v>
      </c>
      <c r="F822" s="208" t="s">
        <v>128</v>
      </c>
      <c r="G822" s="79">
        <v>64241</v>
      </c>
      <c r="H822" s="208" t="s">
        <v>2818</v>
      </c>
      <c r="I822" s="209"/>
      <c r="J822" s="210">
        <v>40072</v>
      </c>
      <c r="K822" s="210">
        <v>40302</v>
      </c>
      <c r="L822" s="211" t="s">
        <v>2819</v>
      </c>
      <c r="M822" s="212"/>
      <c r="N822" s="19">
        <v>7541</v>
      </c>
      <c r="O822" s="19">
        <v>8818</v>
      </c>
      <c r="P822" s="210">
        <v>40316</v>
      </c>
      <c r="Q822" s="210">
        <v>41177</v>
      </c>
      <c r="R822" s="210">
        <v>40796</v>
      </c>
      <c r="S822" s="210">
        <v>41249</v>
      </c>
      <c r="T822" s="20">
        <v>1</v>
      </c>
      <c r="U822" s="19"/>
      <c r="V822" s="213"/>
      <c r="W822" s="214" t="s">
        <v>2820</v>
      </c>
    </row>
    <row r="823" spans="1:23" ht="98" hidden="1" thickTop="1" thickBot="1" x14ac:dyDescent="0.25">
      <c r="A823" s="182">
        <v>41973</v>
      </c>
      <c r="B823" s="369">
        <v>2009</v>
      </c>
      <c r="C823" s="208" t="s">
        <v>131</v>
      </c>
      <c r="D823" s="57" t="s">
        <v>80</v>
      </c>
      <c r="E823" s="57" t="s">
        <v>30</v>
      </c>
      <c r="F823" s="208" t="s">
        <v>128</v>
      </c>
      <c r="G823" s="79">
        <v>64156</v>
      </c>
      <c r="H823" s="208" t="s">
        <v>2821</v>
      </c>
      <c r="I823" s="209"/>
      <c r="J823" s="210">
        <v>39869</v>
      </c>
      <c r="K823" s="210">
        <v>40039</v>
      </c>
      <c r="L823" s="211" t="s">
        <v>2822</v>
      </c>
      <c r="M823" s="212" t="s">
        <v>2823</v>
      </c>
      <c r="N823" s="19">
        <v>14398</v>
      </c>
      <c r="O823" s="19">
        <f>15704.98533+313.399</f>
        <v>16018.384329999999</v>
      </c>
      <c r="P823" s="210">
        <v>40252</v>
      </c>
      <c r="Q823" s="210">
        <v>42019</v>
      </c>
      <c r="R823" s="210">
        <v>41426</v>
      </c>
      <c r="S823" s="210">
        <v>41995</v>
      </c>
      <c r="T823" s="20">
        <v>0.99</v>
      </c>
      <c r="U823" s="19"/>
      <c r="V823" s="213"/>
      <c r="W823" s="214" t="s">
        <v>2824</v>
      </c>
    </row>
    <row r="824" spans="1:23" ht="50" hidden="1" thickTop="1" thickBot="1" x14ac:dyDescent="0.25">
      <c r="A824" s="182">
        <v>41973</v>
      </c>
      <c r="B824" s="369">
        <v>2010</v>
      </c>
      <c r="C824" s="208" t="s">
        <v>131</v>
      </c>
      <c r="D824" s="57" t="s">
        <v>132</v>
      </c>
      <c r="E824" s="57" t="s">
        <v>2825</v>
      </c>
      <c r="F824" s="208" t="s">
        <v>112</v>
      </c>
      <c r="G824" s="79" t="s">
        <v>2826</v>
      </c>
      <c r="H824" s="208" t="s">
        <v>2827</v>
      </c>
      <c r="I824" s="209"/>
      <c r="J824" s="210">
        <v>40256</v>
      </c>
      <c r="K824" s="210">
        <v>40451</v>
      </c>
      <c r="L824" s="211" t="s">
        <v>2828</v>
      </c>
      <c r="M824" s="212" t="s">
        <v>2829</v>
      </c>
      <c r="N824" s="19">
        <v>158133</v>
      </c>
      <c r="O824" s="19">
        <v>165418</v>
      </c>
      <c r="P824" s="210">
        <v>40483</v>
      </c>
      <c r="Q824" s="210">
        <v>41716</v>
      </c>
      <c r="R824" s="210">
        <v>41927</v>
      </c>
      <c r="S824" s="210">
        <v>42090</v>
      </c>
      <c r="T824" s="20">
        <v>0.98</v>
      </c>
      <c r="U824" s="19">
        <v>19460</v>
      </c>
      <c r="V824" s="213"/>
      <c r="W824" s="214" t="s">
        <v>2830</v>
      </c>
    </row>
    <row r="825" spans="1:23" ht="18" hidden="1" thickTop="1" thickBot="1" x14ac:dyDescent="0.25">
      <c r="A825" s="182">
        <v>41973</v>
      </c>
      <c r="B825" s="369">
        <v>2012</v>
      </c>
      <c r="C825" s="208" t="s">
        <v>131</v>
      </c>
      <c r="D825" s="57" t="s">
        <v>132</v>
      </c>
      <c r="E825" s="57" t="s">
        <v>30</v>
      </c>
      <c r="F825" s="208" t="s">
        <v>128</v>
      </c>
      <c r="G825" s="79" t="s">
        <v>2831</v>
      </c>
      <c r="H825" s="208" t="s">
        <v>2832</v>
      </c>
      <c r="I825" s="209"/>
      <c r="J825" s="210">
        <v>41047</v>
      </c>
      <c r="K825" s="210">
        <v>41211</v>
      </c>
      <c r="L825" s="211" t="s">
        <v>2833</v>
      </c>
      <c r="M825" s="212" t="s">
        <v>2834</v>
      </c>
      <c r="N825" s="19">
        <v>197804</v>
      </c>
      <c r="O825" s="19">
        <v>137444</v>
      </c>
      <c r="P825" s="210">
        <v>41334</v>
      </c>
      <c r="Q825" s="210">
        <v>42710</v>
      </c>
      <c r="R825" s="210">
        <v>42710</v>
      </c>
      <c r="S825" s="210">
        <v>43047</v>
      </c>
      <c r="T825" s="20">
        <v>0.44</v>
      </c>
      <c r="U825" s="19"/>
      <c r="V825" s="213"/>
      <c r="W825" s="214" t="s">
        <v>2835</v>
      </c>
    </row>
    <row r="826" spans="1:23" ht="18" hidden="1" thickTop="1" thickBot="1" x14ac:dyDescent="0.25">
      <c r="A826" s="182">
        <v>41973</v>
      </c>
      <c r="B826" s="369">
        <v>2014</v>
      </c>
      <c r="C826" s="208" t="s">
        <v>131</v>
      </c>
      <c r="D826" s="57" t="s">
        <v>132</v>
      </c>
      <c r="E826" s="57" t="s">
        <v>30</v>
      </c>
      <c r="F826" s="208" t="s">
        <v>128</v>
      </c>
      <c r="G826" s="79">
        <v>81291</v>
      </c>
      <c r="H826" s="208" t="s">
        <v>2836</v>
      </c>
      <c r="I826" s="209"/>
      <c r="J826" s="210">
        <v>41047</v>
      </c>
      <c r="K826" s="210">
        <v>41211</v>
      </c>
      <c r="L826" s="211" t="s">
        <v>2833</v>
      </c>
      <c r="M826" s="212"/>
      <c r="N826" s="19"/>
      <c r="O826" s="19">
        <v>66430</v>
      </c>
      <c r="P826" s="210"/>
      <c r="Q826" s="210"/>
      <c r="R826" s="210"/>
      <c r="S826" s="210"/>
      <c r="T826" s="20"/>
      <c r="U826" s="19"/>
      <c r="V826" s="213"/>
      <c r="W826" s="214" t="s">
        <v>2837</v>
      </c>
    </row>
    <row r="827" spans="1:23" ht="18" thickTop="1" thickBot="1" x14ac:dyDescent="0.25">
      <c r="A827" s="182">
        <v>41973</v>
      </c>
      <c r="B827" s="540">
        <v>2009</v>
      </c>
      <c r="C827" s="184" t="s">
        <v>131</v>
      </c>
      <c r="D827" s="541" t="s">
        <v>132</v>
      </c>
      <c r="E827" s="541" t="s">
        <v>30</v>
      </c>
      <c r="F827" s="184" t="s">
        <v>128</v>
      </c>
      <c r="G827" s="541">
        <v>65731</v>
      </c>
      <c r="H827" s="184" t="s">
        <v>2821</v>
      </c>
      <c r="I827" s="542"/>
      <c r="J827" s="215">
        <v>39820</v>
      </c>
      <c r="K827" s="215">
        <v>39911</v>
      </c>
      <c r="L827" s="216" t="s">
        <v>2838</v>
      </c>
      <c r="M827" s="226" t="s">
        <v>2839</v>
      </c>
      <c r="N827" s="544">
        <v>6887.87</v>
      </c>
      <c r="O827" s="544">
        <v>7070.19787</v>
      </c>
      <c r="P827" s="546">
        <v>40044</v>
      </c>
      <c r="Q827" s="546">
        <v>40421</v>
      </c>
      <c r="R827" s="546">
        <v>40398</v>
      </c>
      <c r="S827" s="546">
        <v>40421</v>
      </c>
      <c r="T827" s="218">
        <v>1</v>
      </c>
      <c r="U827" s="21"/>
      <c r="V827" s="118"/>
      <c r="W827" s="219" t="s">
        <v>2840</v>
      </c>
    </row>
    <row r="828" spans="1:23" ht="33" thickBot="1" x14ac:dyDescent="0.25">
      <c r="A828" s="182">
        <v>41973</v>
      </c>
      <c r="B828" s="540">
        <v>2009</v>
      </c>
      <c r="C828" s="184" t="s">
        <v>131</v>
      </c>
      <c r="D828" s="541" t="s">
        <v>132</v>
      </c>
      <c r="E828" s="541" t="s">
        <v>30</v>
      </c>
      <c r="F828" s="184" t="s">
        <v>128</v>
      </c>
      <c r="G828" s="541">
        <v>65731</v>
      </c>
      <c r="H828" s="184" t="s">
        <v>2821</v>
      </c>
      <c r="I828" s="543"/>
      <c r="J828" s="197">
        <v>39869</v>
      </c>
      <c r="K828" s="197">
        <v>40039</v>
      </c>
      <c r="L828" s="63" t="s">
        <v>2841</v>
      </c>
      <c r="M828" s="62" t="s">
        <v>2823</v>
      </c>
      <c r="N828" s="545">
        <v>11999.999999999998</v>
      </c>
      <c r="O828" s="545">
        <v>12658</v>
      </c>
      <c r="P828" s="547">
        <v>40252</v>
      </c>
      <c r="Q828" s="547">
        <v>41944</v>
      </c>
      <c r="R828" s="547">
        <v>41426</v>
      </c>
      <c r="S828" s="547">
        <v>41995</v>
      </c>
      <c r="T828" s="220">
        <v>0.99</v>
      </c>
      <c r="U828" s="19"/>
      <c r="V828" s="117"/>
      <c r="W828" s="199" t="s">
        <v>2842</v>
      </c>
    </row>
    <row r="829" spans="1:23" s="2" customFormat="1" ht="16" hidden="1" x14ac:dyDescent="0.2">
      <c r="A829" s="182">
        <v>41973</v>
      </c>
      <c r="B829" s="465">
        <v>2010</v>
      </c>
      <c r="C829" s="436" t="s">
        <v>131</v>
      </c>
      <c r="D829" s="438" t="s">
        <v>132</v>
      </c>
      <c r="E829" s="438" t="s">
        <v>30</v>
      </c>
      <c r="F829" s="436" t="s">
        <v>128</v>
      </c>
      <c r="G829" s="470">
        <v>67180</v>
      </c>
      <c r="H829" s="438" t="s">
        <v>2843</v>
      </c>
      <c r="I829" s="470"/>
      <c r="J829" s="215">
        <v>39820</v>
      </c>
      <c r="K829" s="215">
        <v>39911</v>
      </c>
      <c r="L829" s="81" t="s">
        <v>2838</v>
      </c>
      <c r="M829" s="78" t="s">
        <v>2839</v>
      </c>
      <c r="N829" s="21">
        <v>461.47</v>
      </c>
      <c r="O829" s="21">
        <v>824.74860000000001</v>
      </c>
      <c r="P829" s="215">
        <v>40044</v>
      </c>
      <c r="Q829" s="215">
        <v>40421</v>
      </c>
      <c r="R829" s="215">
        <v>40398</v>
      </c>
      <c r="S829" s="215">
        <v>40421</v>
      </c>
      <c r="T829" s="218">
        <v>1</v>
      </c>
      <c r="U829" s="21"/>
      <c r="V829" s="227"/>
      <c r="W829" s="225"/>
    </row>
    <row r="830" spans="1:23" s="2" customFormat="1" ht="16" hidden="1" x14ac:dyDescent="0.2">
      <c r="A830" s="182">
        <v>41973</v>
      </c>
      <c r="B830" s="466"/>
      <c r="C830" s="468"/>
      <c r="D830" s="469"/>
      <c r="E830" s="469"/>
      <c r="F830" s="468"/>
      <c r="G830" s="471"/>
      <c r="H830" s="469"/>
      <c r="I830" s="471"/>
      <c r="J830" s="228">
        <v>40391</v>
      </c>
      <c r="K830" s="228">
        <v>40413</v>
      </c>
      <c r="L830" s="229" t="s">
        <v>2844</v>
      </c>
      <c r="M830" s="48" t="s">
        <v>2845</v>
      </c>
      <c r="N830" s="23">
        <v>280.92196999999999</v>
      </c>
      <c r="O830" s="23">
        <v>280.92196999999999</v>
      </c>
      <c r="P830" s="228">
        <v>40452</v>
      </c>
      <c r="Q830" s="228">
        <v>40817</v>
      </c>
      <c r="R830" s="228">
        <v>40816</v>
      </c>
      <c r="S830" s="228">
        <v>40816</v>
      </c>
      <c r="T830" s="230">
        <v>1</v>
      </c>
      <c r="U830" s="23"/>
      <c r="V830" s="231"/>
      <c r="W830" s="232"/>
    </row>
    <row r="831" spans="1:23" s="2" customFormat="1" ht="33" hidden="1" thickBot="1" x14ac:dyDescent="0.25">
      <c r="A831" s="182">
        <v>41973</v>
      </c>
      <c r="B831" s="467"/>
      <c r="C831" s="437"/>
      <c r="D831" s="439"/>
      <c r="E831" s="439"/>
      <c r="F831" s="437"/>
      <c r="G831" s="472"/>
      <c r="H831" s="439"/>
      <c r="I831" s="472"/>
      <c r="J831" s="197">
        <v>39869</v>
      </c>
      <c r="K831" s="197">
        <v>40039</v>
      </c>
      <c r="L831" s="63" t="s">
        <v>2841</v>
      </c>
      <c r="M831" s="198" t="s">
        <v>2823</v>
      </c>
      <c r="N831" s="19">
        <v>100375</v>
      </c>
      <c r="O831" s="19">
        <v>103745.32825999999</v>
      </c>
      <c r="P831" s="197">
        <v>40252</v>
      </c>
      <c r="Q831" s="197">
        <v>41944</v>
      </c>
      <c r="R831" s="197">
        <v>41426</v>
      </c>
      <c r="S831" s="197">
        <v>41995</v>
      </c>
      <c r="T831" s="220">
        <v>0.99</v>
      </c>
      <c r="U831" s="19"/>
      <c r="V831" s="233"/>
      <c r="W831" s="234" t="s">
        <v>2846</v>
      </c>
    </row>
    <row r="832" spans="1:23" ht="17" hidden="1" thickBot="1" x14ac:dyDescent="0.25">
      <c r="A832" s="182">
        <v>41973</v>
      </c>
      <c r="B832" s="369">
        <v>2011</v>
      </c>
      <c r="C832" s="208" t="s">
        <v>131</v>
      </c>
      <c r="D832" s="57" t="s">
        <v>132</v>
      </c>
      <c r="E832" s="57" t="s">
        <v>30</v>
      </c>
      <c r="F832" s="208" t="s">
        <v>128</v>
      </c>
      <c r="G832" s="79">
        <v>67181</v>
      </c>
      <c r="H832" s="208" t="s">
        <v>2847</v>
      </c>
      <c r="I832" s="209"/>
      <c r="J832" s="210">
        <v>39869</v>
      </c>
      <c r="K832" s="210">
        <v>40039</v>
      </c>
      <c r="L832" s="211" t="s">
        <v>2841</v>
      </c>
      <c r="M832" s="212" t="s">
        <v>2823</v>
      </c>
      <c r="N832" s="19">
        <v>94608</v>
      </c>
      <c r="O832" s="19">
        <v>96044.506500000003</v>
      </c>
      <c r="P832" s="210">
        <v>40252</v>
      </c>
      <c r="Q832" s="210">
        <v>41944</v>
      </c>
      <c r="R832" s="210">
        <v>41426</v>
      </c>
      <c r="S832" s="210">
        <v>41995</v>
      </c>
      <c r="T832" s="20">
        <v>0.99</v>
      </c>
      <c r="U832" s="19"/>
      <c r="V832" s="213"/>
      <c r="W832" s="214" t="s">
        <v>2848</v>
      </c>
    </row>
    <row r="833" spans="1:23" ht="97" hidden="1" thickBot="1" x14ac:dyDescent="0.25">
      <c r="A833" s="182">
        <v>41973</v>
      </c>
      <c r="B833" s="368">
        <v>2012</v>
      </c>
      <c r="C833" s="206" t="s">
        <v>131</v>
      </c>
      <c r="D833" s="56" t="s">
        <v>132</v>
      </c>
      <c r="E833" s="56" t="s">
        <v>30</v>
      </c>
      <c r="F833" s="206" t="s">
        <v>128</v>
      </c>
      <c r="G833" s="30">
        <v>67182</v>
      </c>
      <c r="H833" s="206" t="s">
        <v>2849</v>
      </c>
      <c r="I833" s="207"/>
      <c r="J833" s="202">
        <v>39869</v>
      </c>
      <c r="K833" s="202">
        <v>40039</v>
      </c>
      <c r="L833" s="193" t="s">
        <v>2841</v>
      </c>
      <c r="M833" s="203" t="s">
        <v>2823</v>
      </c>
      <c r="N833" s="17">
        <v>7915.3450000000003</v>
      </c>
      <c r="O833" s="17">
        <v>29838.824929999999</v>
      </c>
      <c r="P833" s="202">
        <v>40252</v>
      </c>
      <c r="Q833" s="202">
        <v>41944</v>
      </c>
      <c r="R833" s="202">
        <v>41426</v>
      </c>
      <c r="S833" s="202">
        <v>41995</v>
      </c>
      <c r="T833" s="18">
        <v>0.99</v>
      </c>
      <c r="U833" s="17"/>
      <c r="V833" s="204"/>
      <c r="W833" s="205" t="s">
        <v>2850</v>
      </c>
    </row>
    <row r="834" spans="1:23" s="2" customFormat="1" ht="16" hidden="1" x14ac:dyDescent="0.2">
      <c r="A834" s="182">
        <v>41973</v>
      </c>
      <c r="B834" s="491">
        <v>2007</v>
      </c>
      <c r="C834" s="436" t="s">
        <v>131</v>
      </c>
      <c r="D834" s="438" t="s">
        <v>132</v>
      </c>
      <c r="E834" s="438" t="s">
        <v>30</v>
      </c>
      <c r="F834" s="436" t="s">
        <v>128</v>
      </c>
      <c r="G834" s="470">
        <v>58395</v>
      </c>
      <c r="H834" s="505" t="s">
        <v>2851</v>
      </c>
      <c r="I834" s="508"/>
      <c r="J834" s="215">
        <v>39263</v>
      </c>
      <c r="K834" s="215">
        <v>39354</v>
      </c>
      <c r="L834" s="235" t="s">
        <v>2852</v>
      </c>
      <c r="M834" s="226" t="s">
        <v>2853</v>
      </c>
      <c r="N834" s="21">
        <v>2657</v>
      </c>
      <c r="O834" s="21">
        <v>2657</v>
      </c>
      <c r="P834" s="215">
        <v>39367</v>
      </c>
      <c r="Q834" s="215">
        <v>39652</v>
      </c>
      <c r="R834" s="215">
        <v>39612</v>
      </c>
      <c r="S834" s="215">
        <v>39607</v>
      </c>
      <c r="T834" s="218">
        <v>0.99</v>
      </c>
      <c r="U834" s="21"/>
      <c r="V834" s="236"/>
      <c r="W834" s="225" t="s">
        <v>2854</v>
      </c>
    </row>
    <row r="835" spans="1:23" s="2" customFormat="1" ht="16" hidden="1" x14ac:dyDescent="0.2">
      <c r="A835" s="182">
        <v>41973</v>
      </c>
      <c r="B835" s="492"/>
      <c r="C835" s="468"/>
      <c r="D835" s="469"/>
      <c r="E835" s="469"/>
      <c r="F835" s="468"/>
      <c r="G835" s="471"/>
      <c r="H835" s="506"/>
      <c r="I835" s="509"/>
      <c r="J835" s="228">
        <v>39457</v>
      </c>
      <c r="K835" s="228">
        <v>39661</v>
      </c>
      <c r="L835" s="237" t="s">
        <v>2855</v>
      </c>
      <c r="M835" s="48" t="s">
        <v>2856</v>
      </c>
      <c r="N835" s="23">
        <v>1472</v>
      </c>
      <c r="O835" s="23">
        <v>1472</v>
      </c>
      <c r="P835" s="228">
        <v>39679</v>
      </c>
      <c r="Q835" s="228">
        <v>39875</v>
      </c>
      <c r="R835" s="228">
        <v>39859</v>
      </c>
      <c r="S835" s="228">
        <v>39857</v>
      </c>
      <c r="T835" s="230">
        <v>0.99</v>
      </c>
      <c r="U835" s="23"/>
      <c r="V835" s="231"/>
      <c r="W835" s="232" t="s">
        <v>2857</v>
      </c>
    </row>
    <row r="836" spans="1:23" s="2" customFormat="1" ht="16" hidden="1" x14ac:dyDescent="0.2">
      <c r="A836" s="182">
        <v>41973</v>
      </c>
      <c r="B836" s="492"/>
      <c r="C836" s="468"/>
      <c r="D836" s="469"/>
      <c r="E836" s="469"/>
      <c r="F836" s="468"/>
      <c r="G836" s="471"/>
      <c r="H836" s="506"/>
      <c r="I836" s="509"/>
      <c r="J836" s="228">
        <v>39569</v>
      </c>
      <c r="K836" s="228">
        <v>40084</v>
      </c>
      <c r="L836" s="237" t="s">
        <v>2858</v>
      </c>
      <c r="M836" s="48" t="s">
        <v>2859</v>
      </c>
      <c r="N836" s="23">
        <v>706</v>
      </c>
      <c r="O836" s="23">
        <v>706</v>
      </c>
      <c r="P836" s="228">
        <v>40101</v>
      </c>
      <c r="Q836" s="228">
        <v>40281</v>
      </c>
      <c r="R836" s="228">
        <v>40281</v>
      </c>
      <c r="S836" s="228">
        <v>40281</v>
      </c>
      <c r="T836" s="230">
        <v>0.99</v>
      </c>
      <c r="U836" s="23"/>
      <c r="V836" s="238"/>
      <c r="W836" s="232" t="s">
        <v>2857</v>
      </c>
    </row>
    <row r="837" spans="1:23" s="2" customFormat="1" ht="16" hidden="1" x14ac:dyDescent="0.2">
      <c r="A837" s="182">
        <v>41973</v>
      </c>
      <c r="B837" s="492"/>
      <c r="C837" s="468"/>
      <c r="D837" s="469"/>
      <c r="E837" s="469"/>
      <c r="F837" s="468"/>
      <c r="G837" s="471"/>
      <c r="H837" s="506"/>
      <c r="I837" s="509"/>
      <c r="J837" s="228">
        <v>39457</v>
      </c>
      <c r="K837" s="228">
        <v>39716</v>
      </c>
      <c r="L837" s="237" t="s">
        <v>2860</v>
      </c>
      <c r="M837" s="48" t="s">
        <v>2861</v>
      </c>
      <c r="N837" s="23">
        <v>2465</v>
      </c>
      <c r="O837" s="23">
        <v>2465</v>
      </c>
      <c r="P837" s="228">
        <v>39787</v>
      </c>
      <c r="Q837" s="228">
        <v>40018</v>
      </c>
      <c r="R837" s="228">
        <v>40018</v>
      </c>
      <c r="S837" s="228">
        <v>40018</v>
      </c>
      <c r="T837" s="230">
        <v>0.99</v>
      </c>
      <c r="U837" s="23"/>
      <c r="V837" s="238"/>
      <c r="W837" s="232" t="s">
        <v>2857</v>
      </c>
    </row>
    <row r="838" spans="1:23" s="2" customFormat="1" ht="112" hidden="1" x14ac:dyDescent="0.2">
      <c r="A838" s="182">
        <v>41973</v>
      </c>
      <c r="B838" s="492"/>
      <c r="C838" s="468"/>
      <c r="D838" s="469"/>
      <c r="E838" s="469"/>
      <c r="F838" s="468"/>
      <c r="G838" s="471"/>
      <c r="H838" s="506"/>
      <c r="I838" s="509"/>
      <c r="J838" s="228"/>
      <c r="K838" s="228">
        <v>39644</v>
      </c>
      <c r="L838" s="237" t="s">
        <v>2862</v>
      </c>
      <c r="M838" s="48" t="s">
        <v>2863</v>
      </c>
      <c r="N838" s="23">
        <v>2866</v>
      </c>
      <c r="O838" s="23">
        <v>2866</v>
      </c>
      <c r="P838" s="228">
        <v>39644</v>
      </c>
      <c r="Q838" s="228">
        <v>41614</v>
      </c>
      <c r="R838" s="228">
        <v>40669</v>
      </c>
      <c r="S838" s="228">
        <v>41578</v>
      </c>
      <c r="T838" s="230">
        <v>0.99</v>
      </c>
      <c r="U838" s="23">
        <v>2289</v>
      </c>
      <c r="V838" s="238"/>
      <c r="W838" s="232" t="s">
        <v>2864</v>
      </c>
    </row>
    <row r="839" spans="1:23" s="2" customFormat="1" ht="113" hidden="1" thickBot="1" x14ac:dyDescent="0.25">
      <c r="A839" s="182">
        <v>41973</v>
      </c>
      <c r="B839" s="493"/>
      <c r="C839" s="437"/>
      <c r="D839" s="439"/>
      <c r="E839" s="439"/>
      <c r="F839" s="437"/>
      <c r="G839" s="472"/>
      <c r="H839" s="507"/>
      <c r="I839" s="510"/>
      <c r="J839" s="197">
        <v>39674</v>
      </c>
      <c r="K839" s="197">
        <v>39899</v>
      </c>
      <c r="L839" s="239" t="s">
        <v>2865</v>
      </c>
      <c r="M839" s="62" t="s">
        <v>2866</v>
      </c>
      <c r="N839" s="24">
        <v>15736</v>
      </c>
      <c r="O839" s="24">
        <v>16161</v>
      </c>
      <c r="P839" s="197">
        <v>39965</v>
      </c>
      <c r="Q839" s="197">
        <v>42917</v>
      </c>
      <c r="R839" s="197">
        <v>41790</v>
      </c>
      <c r="S839" s="197">
        <v>42664</v>
      </c>
      <c r="T839" s="220">
        <v>0.94</v>
      </c>
      <c r="U839" s="24"/>
      <c r="V839" s="240"/>
      <c r="W839" s="234" t="s">
        <v>2867</v>
      </c>
    </row>
    <row r="840" spans="1:23" ht="17" hidden="1" thickBot="1" x14ac:dyDescent="0.25">
      <c r="A840" s="182">
        <v>41973</v>
      </c>
      <c r="B840" s="369">
        <v>2008</v>
      </c>
      <c r="C840" s="208" t="s">
        <v>131</v>
      </c>
      <c r="D840" s="57" t="s">
        <v>132</v>
      </c>
      <c r="E840" s="57" t="s">
        <v>30</v>
      </c>
      <c r="F840" s="208" t="s">
        <v>128</v>
      </c>
      <c r="G840" s="79">
        <v>63418</v>
      </c>
      <c r="H840" s="208" t="s">
        <v>2868</v>
      </c>
      <c r="I840" s="209">
        <v>58395</v>
      </c>
      <c r="J840" s="210">
        <v>39674</v>
      </c>
      <c r="K840" s="210">
        <v>39899</v>
      </c>
      <c r="L840" s="211" t="s">
        <v>2865</v>
      </c>
      <c r="M840" s="212" t="s">
        <v>2866</v>
      </c>
      <c r="N840" s="19">
        <v>131264</v>
      </c>
      <c r="O840" s="19">
        <v>138491</v>
      </c>
      <c r="P840" s="210">
        <v>39965</v>
      </c>
      <c r="Q840" s="210">
        <v>42917</v>
      </c>
      <c r="R840" s="210">
        <v>41790</v>
      </c>
      <c r="S840" s="210">
        <v>42664</v>
      </c>
      <c r="T840" s="20">
        <v>0.94</v>
      </c>
      <c r="U840" s="19"/>
      <c r="V840" s="213"/>
      <c r="W840" s="214" t="s">
        <v>2869</v>
      </c>
    </row>
    <row r="841" spans="1:23" ht="17" hidden="1" thickBot="1" x14ac:dyDescent="0.25">
      <c r="A841" s="182">
        <v>41973</v>
      </c>
      <c r="B841" s="369">
        <v>2009</v>
      </c>
      <c r="C841" s="208" t="s">
        <v>131</v>
      </c>
      <c r="D841" s="57" t="s">
        <v>132</v>
      </c>
      <c r="E841" s="57" t="s">
        <v>30</v>
      </c>
      <c r="F841" s="208" t="s">
        <v>128</v>
      </c>
      <c r="G841" s="79">
        <v>63419</v>
      </c>
      <c r="H841" s="208" t="s">
        <v>2870</v>
      </c>
      <c r="I841" s="209">
        <v>58395</v>
      </c>
      <c r="J841" s="210">
        <v>39674</v>
      </c>
      <c r="K841" s="210">
        <v>39899</v>
      </c>
      <c r="L841" s="211" t="s">
        <v>2865</v>
      </c>
      <c r="M841" s="212" t="s">
        <v>2866</v>
      </c>
      <c r="N841" s="19">
        <v>185526</v>
      </c>
      <c r="O841" s="19">
        <v>185630</v>
      </c>
      <c r="P841" s="210">
        <v>39965</v>
      </c>
      <c r="Q841" s="210">
        <v>42917</v>
      </c>
      <c r="R841" s="210">
        <v>41790</v>
      </c>
      <c r="S841" s="210">
        <v>42664</v>
      </c>
      <c r="T841" s="20">
        <v>0.94</v>
      </c>
      <c r="U841" s="19"/>
      <c r="V841" s="213"/>
      <c r="W841" s="214" t="s">
        <v>2871</v>
      </c>
    </row>
    <row r="842" spans="1:23" ht="16" hidden="1" x14ac:dyDescent="0.2">
      <c r="A842" s="182">
        <v>41973</v>
      </c>
      <c r="B842" s="370">
        <v>2010</v>
      </c>
      <c r="C842" s="221" t="s">
        <v>131</v>
      </c>
      <c r="D842" s="58" t="s">
        <v>132</v>
      </c>
      <c r="E842" s="58" t="s">
        <v>30</v>
      </c>
      <c r="F842" s="221" t="s">
        <v>128</v>
      </c>
      <c r="G842" s="78">
        <v>63420</v>
      </c>
      <c r="H842" s="221" t="s">
        <v>2872</v>
      </c>
      <c r="I842" s="222">
        <v>58395</v>
      </c>
      <c r="J842" s="215">
        <v>39674</v>
      </c>
      <c r="K842" s="215">
        <v>39899</v>
      </c>
      <c r="L842" s="216" t="s">
        <v>2865</v>
      </c>
      <c r="M842" s="223" t="s">
        <v>2866</v>
      </c>
      <c r="N842" s="21">
        <v>94000</v>
      </c>
      <c r="O842" s="21">
        <v>100180</v>
      </c>
      <c r="P842" s="215">
        <v>39965</v>
      </c>
      <c r="Q842" s="215">
        <v>42917</v>
      </c>
      <c r="R842" s="215">
        <v>41790</v>
      </c>
      <c r="S842" s="215">
        <v>42664</v>
      </c>
      <c r="T842" s="22">
        <v>0.94</v>
      </c>
      <c r="U842" s="21"/>
      <c r="V842" s="224"/>
      <c r="W842" s="225" t="s">
        <v>2873</v>
      </c>
    </row>
    <row r="843" spans="1:23" ht="49" hidden="1" thickBot="1" x14ac:dyDescent="0.25">
      <c r="A843" s="182">
        <v>41973</v>
      </c>
      <c r="B843" s="371"/>
      <c r="C843" s="241"/>
      <c r="D843" s="59"/>
      <c r="E843" s="59"/>
      <c r="F843" s="241"/>
      <c r="G843" s="62"/>
      <c r="H843" s="241"/>
      <c r="I843" s="242"/>
      <c r="J843" s="197"/>
      <c r="K843" s="197">
        <v>39644</v>
      </c>
      <c r="L843" s="196" t="s">
        <v>2862</v>
      </c>
      <c r="M843" s="243" t="s">
        <v>2863</v>
      </c>
      <c r="N843" s="24">
        <v>496</v>
      </c>
      <c r="O843" s="24">
        <v>525</v>
      </c>
      <c r="P843" s="197">
        <v>39644</v>
      </c>
      <c r="Q843" s="197">
        <v>41614</v>
      </c>
      <c r="R843" s="197"/>
      <c r="S843" s="197">
        <v>41578</v>
      </c>
      <c r="T843" s="25">
        <v>0.99</v>
      </c>
      <c r="U843" s="24"/>
      <c r="V843" s="244"/>
      <c r="W843" s="234" t="s">
        <v>2874</v>
      </c>
    </row>
    <row r="844" spans="1:23" ht="32" hidden="1" x14ac:dyDescent="0.2">
      <c r="A844" s="182">
        <v>41973</v>
      </c>
      <c r="B844" s="370">
        <v>2011</v>
      </c>
      <c r="C844" s="221" t="s">
        <v>131</v>
      </c>
      <c r="D844" s="58" t="s">
        <v>132</v>
      </c>
      <c r="E844" s="58" t="s">
        <v>30</v>
      </c>
      <c r="F844" s="221" t="s">
        <v>128</v>
      </c>
      <c r="G844" s="78">
        <v>65324</v>
      </c>
      <c r="H844" s="221" t="s">
        <v>2875</v>
      </c>
      <c r="I844" s="222">
        <v>58395</v>
      </c>
      <c r="J844" s="215">
        <v>39674</v>
      </c>
      <c r="K844" s="215">
        <v>39899</v>
      </c>
      <c r="L844" s="216" t="s">
        <v>2865</v>
      </c>
      <c r="M844" s="223" t="s">
        <v>2866</v>
      </c>
      <c r="N844" s="21">
        <v>13497</v>
      </c>
      <c r="O844" s="21">
        <v>12893</v>
      </c>
      <c r="P844" s="215">
        <v>39965</v>
      </c>
      <c r="Q844" s="215">
        <v>42917</v>
      </c>
      <c r="R844" s="215">
        <v>41790</v>
      </c>
      <c r="S844" s="215">
        <v>42664</v>
      </c>
      <c r="T844" s="22">
        <v>0.94</v>
      </c>
      <c r="U844" s="21"/>
      <c r="V844" s="224"/>
      <c r="W844" s="225" t="s">
        <v>2876</v>
      </c>
    </row>
    <row r="845" spans="1:23" ht="49" hidden="1" thickBot="1" x14ac:dyDescent="0.25">
      <c r="A845" s="182">
        <v>41973</v>
      </c>
      <c r="B845" s="371"/>
      <c r="C845" s="241"/>
      <c r="D845" s="59"/>
      <c r="E845" s="59"/>
      <c r="F845" s="241"/>
      <c r="G845" s="62"/>
      <c r="H845" s="241"/>
      <c r="I845" s="242"/>
      <c r="J845" s="197"/>
      <c r="K845" s="197">
        <v>39644</v>
      </c>
      <c r="L845" s="196" t="s">
        <v>2862</v>
      </c>
      <c r="M845" s="243" t="s">
        <v>2863</v>
      </c>
      <c r="N845" s="24">
        <v>603</v>
      </c>
      <c r="O845" s="24">
        <v>638</v>
      </c>
      <c r="P845" s="197">
        <v>39644</v>
      </c>
      <c r="Q845" s="197">
        <v>41614</v>
      </c>
      <c r="R845" s="197"/>
      <c r="S845" s="197">
        <v>41578</v>
      </c>
      <c r="T845" s="25">
        <v>0.99</v>
      </c>
      <c r="U845" s="24"/>
      <c r="V845" s="244"/>
      <c r="W845" s="234" t="s">
        <v>2874</v>
      </c>
    </row>
    <row r="846" spans="1:23" ht="17" hidden="1" thickBot="1" x14ac:dyDescent="0.25">
      <c r="A846" s="182">
        <v>41973</v>
      </c>
      <c r="B846" s="369">
        <v>2012</v>
      </c>
      <c r="C846" s="208" t="s">
        <v>131</v>
      </c>
      <c r="D846" s="57" t="s">
        <v>132</v>
      </c>
      <c r="E846" s="57" t="s">
        <v>30</v>
      </c>
      <c r="F846" s="208" t="s">
        <v>128</v>
      </c>
      <c r="G846" s="79">
        <v>71101</v>
      </c>
      <c r="H846" s="208" t="s">
        <v>2877</v>
      </c>
      <c r="I846" s="209">
        <v>58395</v>
      </c>
      <c r="J846" s="210">
        <v>39674</v>
      </c>
      <c r="K846" s="210">
        <v>39899</v>
      </c>
      <c r="L846" s="211" t="s">
        <v>2865</v>
      </c>
      <c r="M846" s="212" t="s">
        <v>2866</v>
      </c>
      <c r="N846" s="19">
        <v>66955</v>
      </c>
      <c r="O846" s="19">
        <v>83767</v>
      </c>
      <c r="P846" s="210">
        <v>39965</v>
      </c>
      <c r="Q846" s="210">
        <v>42917</v>
      </c>
      <c r="R846" s="210">
        <v>41790</v>
      </c>
      <c r="S846" s="210">
        <v>42664</v>
      </c>
      <c r="T846" s="20">
        <v>0.94</v>
      </c>
      <c r="U846" s="19"/>
      <c r="V846" s="213"/>
      <c r="W846" s="214" t="s">
        <v>2878</v>
      </c>
    </row>
    <row r="847" spans="1:23" ht="33" hidden="1" thickBot="1" x14ac:dyDescent="0.25">
      <c r="A847" s="182">
        <v>41973</v>
      </c>
      <c r="B847" s="369">
        <v>2013</v>
      </c>
      <c r="C847" s="208" t="s">
        <v>131</v>
      </c>
      <c r="D847" s="57" t="s">
        <v>132</v>
      </c>
      <c r="E847" s="57" t="s">
        <v>30</v>
      </c>
      <c r="F847" s="208" t="s">
        <v>128</v>
      </c>
      <c r="G847" s="79">
        <v>78210</v>
      </c>
      <c r="H847" s="208" t="s">
        <v>2879</v>
      </c>
      <c r="I847" s="209">
        <v>58395</v>
      </c>
      <c r="J847" s="210">
        <v>39674</v>
      </c>
      <c r="K847" s="210">
        <v>39899</v>
      </c>
      <c r="L847" s="211" t="s">
        <v>2865</v>
      </c>
      <c r="M847" s="212" t="s">
        <v>2866</v>
      </c>
      <c r="N847" s="19">
        <v>0</v>
      </c>
      <c r="O847" s="19">
        <v>0</v>
      </c>
      <c r="P847" s="210">
        <v>39965</v>
      </c>
      <c r="Q847" s="210">
        <v>42917</v>
      </c>
      <c r="R847" s="210">
        <v>41790</v>
      </c>
      <c r="S847" s="210">
        <v>42664</v>
      </c>
      <c r="T847" s="20">
        <v>0.94</v>
      </c>
      <c r="U847" s="19"/>
      <c r="V847" s="213"/>
      <c r="W847" s="214" t="s">
        <v>2880</v>
      </c>
    </row>
    <row r="848" spans="1:23" ht="64" hidden="1" x14ac:dyDescent="0.2">
      <c r="A848" s="182">
        <v>41973</v>
      </c>
      <c r="B848" s="421">
        <v>2014</v>
      </c>
      <c r="C848" s="453" t="s">
        <v>131</v>
      </c>
      <c r="D848" s="460" t="s">
        <v>132</v>
      </c>
      <c r="E848" s="460" t="s">
        <v>30</v>
      </c>
      <c r="F848" s="453" t="s">
        <v>128</v>
      </c>
      <c r="G848" s="460">
        <v>78211</v>
      </c>
      <c r="H848" s="462" t="s">
        <v>2881</v>
      </c>
      <c r="I848" s="464">
        <v>58395</v>
      </c>
      <c r="J848" s="215">
        <v>42026</v>
      </c>
      <c r="K848" s="215">
        <v>42153</v>
      </c>
      <c r="L848" s="216" t="s">
        <v>2882</v>
      </c>
      <c r="M848" s="217"/>
      <c r="N848" s="21"/>
      <c r="O848" s="21">
        <v>0</v>
      </c>
      <c r="P848" s="215">
        <v>42182</v>
      </c>
      <c r="Q848" s="215">
        <v>42678</v>
      </c>
      <c r="R848" s="215">
        <v>42618</v>
      </c>
      <c r="S848" s="215">
        <v>42618</v>
      </c>
      <c r="T848" s="218">
        <v>0</v>
      </c>
      <c r="U848" s="119"/>
      <c r="V848" s="118"/>
      <c r="W848" s="219" t="s">
        <v>2883</v>
      </c>
    </row>
    <row r="849" spans="1:1344" ht="65" hidden="1" thickBot="1" x14ac:dyDescent="0.25">
      <c r="A849" s="182">
        <v>41973</v>
      </c>
      <c r="B849" s="422"/>
      <c r="C849" s="461"/>
      <c r="D849" s="461"/>
      <c r="E849" s="461"/>
      <c r="F849" s="461"/>
      <c r="G849" s="461"/>
      <c r="H849" s="463"/>
      <c r="I849" s="418"/>
      <c r="J849" s="197">
        <v>42826</v>
      </c>
      <c r="K849" s="197">
        <v>42948</v>
      </c>
      <c r="L849" s="63" t="s">
        <v>2884</v>
      </c>
      <c r="M849" s="31"/>
      <c r="N849" s="24"/>
      <c r="O849" s="24">
        <v>0</v>
      </c>
      <c r="P849" s="197">
        <v>43699</v>
      </c>
      <c r="Q849" s="197">
        <v>44125</v>
      </c>
      <c r="R849" s="197">
        <v>44065</v>
      </c>
      <c r="S849" s="197">
        <v>44135</v>
      </c>
      <c r="T849" s="220">
        <v>0</v>
      </c>
      <c r="U849" s="120"/>
      <c r="V849" s="117"/>
      <c r="W849" s="199" t="s">
        <v>2885</v>
      </c>
    </row>
    <row r="850" spans="1:1344" s="250" customFormat="1" ht="128" hidden="1" x14ac:dyDescent="0.2">
      <c r="A850" s="182">
        <v>41973</v>
      </c>
      <c r="B850" s="503">
        <v>2010</v>
      </c>
      <c r="C850" s="501" t="s">
        <v>131</v>
      </c>
      <c r="D850" s="500" t="s">
        <v>132</v>
      </c>
      <c r="E850" s="500" t="s">
        <v>36</v>
      </c>
      <c r="F850" s="501" t="s">
        <v>128</v>
      </c>
      <c r="G850" s="502">
        <v>72481</v>
      </c>
      <c r="H850" s="501" t="s">
        <v>2886</v>
      </c>
      <c r="I850" s="504"/>
      <c r="J850" s="245">
        <v>41128</v>
      </c>
      <c r="K850" s="245">
        <v>41303</v>
      </c>
      <c r="L850" s="246" t="s">
        <v>2887</v>
      </c>
      <c r="M850" s="78" t="s">
        <v>2888</v>
      </c>
      <c r="N850" s="21">
        <v>7782</v>
      </c>
      <c r="O850" s="21">
        <v>11366</v>
      </c>
      <c r="P850" s="245">
        <v>41423</v>
      </c>
      <c r="Q850" s="245">
        <v>42828</v>
      </c>
      <c r="R850" s="245">
        <v>42700</v>
      </c>
      <c r="S850" s="245">
        <v>42702</v>
      </c>
      <c r="T850" s="247">
        <v>0.22</v>
      </c>
      <c r="U850" s="21"/>
      <c r="V850" s="248"/>
      <c r="W850" s="249" t="s">
        <v>2889</v>
      </c>
    </row>
    <row r="851" spans="1:1344" s="250" customFormat="1" ht="16" hidden="1" x14ac:dyDescent="0.2">
      <c r="A851" s="182">
        <v>41973</v>
      </c>
      <c r="B851" s="474"/>
      <c r="C851" s="477"/>
      <c r="D851" s="480"/>
      <c r="E851" s="480"/>
      <c r="F851" s="477"/>
      <c r="G851" s="483"/>
      <c r="H851" s="477"/>
      <c r="I851" s="486"/>
      <c r="J851" s="251">
        <v>40644</v>
      </c>
      <c r="K851" s="251">
        <v>40751</v>
      </c>
      <c r="L851" s="252" t="s">
        <v>2890</v>
      </c>
      <c r="M851" s="48" t="s">
        <v>2891</v>
      </c>
      <c r="N851" s="23">
        <v>39345</v>
      </c>
      <c r="O851" s="23">
        <v>47508</v>
      </c>
      <c r="P851" s="251">
        <v>40849</v>
      </c>
      <c r="Q851" s="251">
        <v>41559</v>
      </c>
      <c r="R851" s="251">
        <v>41499</v>
      </c>
      <c r="S851" s="251">
        <v>41515</v>
      </c>
      <c r="T851" s="253">
        <v>0.99</v>
      </c>
      <c r="U851" s="23"/>
      <c r="V851" s="254"/>
      <c r="W851" s="255" t="s">
        <v>2892</v>
      </c>
    </row>
    <row r="852" spans="1:1344" s="250" customFormat="1" ht="16" hidden="1" x14ac:dyDescent="0.2">
      <c r="A852" s="182">
        <v>41973</v>
      </c>
      <c r="B852" s="474"/>
      <c r="C852" s="477"/>
      <c r="D852" s="480"/>
      <c r="E852" s="480"/>
      <c r="F852" s="477"/>
      <c r="G852" s="483"/>
      <c r="H852" s="477"/>
      <c r="I852" s="486"/>
      <c r="J852" s="251">
        <v>40627</v>
      </c>
      <c r="K852" s="251">
        <v>40711</v>
      </c>
      <c r="L852" s="252" t="s">
        <v>2893</v>
      </c>
      <c r="M852" s="48" t="s">
        <v>2894</v>
      </c>
      <c r="N852" s="23">
        <v>10488</v>
      </c>
      <c r="O852" s="23">
        <v>10635</v>
      </c>
      <c r="P852" s="251">
        <v>40778</v>
      </c>
      <c r="Q852" s="251">
        <v>41274</v>
      </c>
      <c r="R852" s="251">
        <v>41095</v>
      </c>
      <c r="S852" s="251">
        <v>41141</v>
      </c>
      <c r="T852" s="253">
        <v>0.99</v>
      </c>
      <c r="U852" s="23"/>
      <c r="V852" s="254"/>
      <c r="W852" s="255" t="s">
        <v>2892</v>
      </c>
    </row>
    <row r="853" spans="1:1344" s="250" customFormat="1" ht="16" hidden="1" x14ac:dyDescent="0.2">
      <c r="A853" s="182">
        <v>41973</v>
      </c>
      <c r="B853" s="474"/>
      <c r="C853" s="477"/>
      <c r="D853" s="480"/>
      <c r="E853" s="480"/>
      <c r="F853" s="477"/>
      <c r="G853" s="483"/>
      <c r="H853" s="477"/>
      <c r="I853" s="486"/>
      <c r="J853" s="251">
        <v>40984</v>
      </c>
      <c r="K853" s="251">
        <v>41109</v>
      </c>
      <c r="L853" s="252" t="s">
        <v>2895</v>
      </c>
      <c r="M853" s="48" t="s">
        <v>2896</v>
      </c>
      <c r="N853" s="23">
        <v>3848</v>
      </c>
      <c r="O853" s="23">
        <v>3879</v>
      </c>
      <c r="P853" s="251">
        <v>41149</v>
      </c>
      <c r="Q853" s="251">
        <v>41564</v>
      </c>
      <c r="R853" s="251">
        <v>41444</v>
      </c>
      <c r="S853" s="251">
        <v>41436</v>
      </c>
      <c r="T853" s="253">
        <v>0.99</v>
      </c>
      <c r="U853" s="23"/>
      <c r="V853" s="254"/>
      <c r="W853" s="255" t="s">
        <v>2892</v>
      </c>
    </row>
    <row r="854" spans="1:1344" s="250" customFormat="1" ht="64" hidden="1" x14ac:dyDescent="0.2">
      <c r="A854" s="182">
        <v>41973</v>
      </c>
      <c r="B854" s="474"/>
      <c r="C854" s="477"/>
      <c r="D854" s="480"/>
      <c r="E854" s="480"/>
      <c r="F854" s="477"/>
      <c r="G854" s="483"/>
      <c r="H854" s="477"/>
      <c r="I854" s="486"/>
      <c r="J854" s="251">
        <v>41324</v>
      </c>
      <c r="K854" s="251">
        <v>41845</v>
      </c>
      <c r="L854" s="252" t="s">
        <v>2897</v>
      </c>
      <c r="M854" s="48" t="s">
        <v>2898</v>
      </c>
      <c r="N854" s="23">
        <v>3960</v>
      </c>
      <c r="O854" s="23">
        <v>2800</v>
      </c>
      <c r="P854" s="251">
        <v>41850</v>
      </c>
      <c r="Q854" s="251">
        <v>42200</v>
      </c>
      <c r="R854" s="251">
        <v>41910</v>
      </c>
      <c r="S854" s="251">
        <v>42222</v>
      </c>
      <c r="T854" s="253">
        <v>0.08</v>
      </c>
      <c r="U854" s="23"/>
      <c r="V854" s="254"/>
      <c r="W854" s="255" t="s">
        <v>2899</v>
      </c>
    </row>
    <row r="855" spans="1:1344" s="257" customFormat="1" ht="16" hidden="1" x14ac:dyDescent="0.2">
      <c r="A855" s="182">
        <v>41973</v>
      </c>
      <c r="B855" s="474"/>
      <c r="C855" s="477"/>
      <c r="D855" s="480"/>
      <c r="E855" s="480"/>
      <c r="F855" s="477"/>
      <c r="G855" s="483"/>
      <c r="H855" s="477"/>
      <c r="I855" s="486"/>
      <c r="J855" s="251">
        <v>40947</v>
      </c>
      <c r="K855" s="251">
        <v>41156</v>
      </c>
      <c r="L855" s="252" t="s">
        <v>2900</v>
      </c>
      <c r="M855" s="48" t="s">
        <v>2901</v>
      </c>
      <c r="N855" s="23">
        <v>4047</v>
      </c>
      <c r="O855" s="23">
        <v>4047</v>
      </c>
      <c r="P855" s="251">
        <v>41156</v>
      </c>
      <c r="Q855" s="251">
        <v>42263</v>
      </c>
      <c r="R855" s="251">
        <v>41643</v>
      </c>
      <c r="S855" s="251">
        <v>41643</v>
      </c>
      <c r="T855" s="253">
        <v>0.99</v>
      </c>
      <c r="U855" s="23"/>
      <c r="V855" s="254"/>
      <c r="W855" s="255" t="s">
        <v>2892</v>
      </c>
      <c r="X855" s="256"/>
      <c r="Y855" s="256"/>
      <c r="Z855" s="256"/>
      <c r="AA855" s="256"/>
      <c r="AB855" s="256"/>
      <c r="AC855" s="256"/>
      <c r="AD855" s="256"/>
      <c r="AE855" s="256"/>
      <c r="AF855" s="256"/>
      <c r="AG855" s="256"/>
      <c r="AH855" s="256"/>
      <c r="AI855" s="256"/>
      <c r="AJ855" s="256"/>
      <c r="AK855" s="256"/>
      <c r="AL855" s="256"/>
      <c r="AM855" s="256"/>
      <c r="AN855" s="256"/>
      <c r="AO855" s="256"/>
      <c r="AP855" s="256"/>
      <c r="AQ855" s="256"/>
      <c r="AR855" s="256"/>
      <c r="AS855" s="256"/>
      <c r="AT855" s="256"/>
      <c r="AU855" s="256"/>
      <c r="AV855" s="256"/>
      <c r="AW855" s="256"/>
      <c r="AX855" s="256"/>
      <c r="AY855" s="256"/>
      <c r="AZ855" s="256"/>
      <c r="BA855" s="256"/>
      <c r="BB855" s="256"/>
      <c r="BC855" s="256"/>
      <c r="BD855" s="256"/>
      <c r="BE855" s="256"/>
      <c r="BF855" s="256"/>
      <c r="BG855" s="256"/>
      <c r="BH855" s="256"/>
      <c r="BI855" s="256"/>
      <c r="BJ855" s="256"/>
      <c r="BK855" s="256"/>
      <c r="BL855" s="256"/>
      <c r="BM855" s="256"/>
      <c r="BN855" s="256"/>
      <c r="BO855" s="256"/>
      <c r="BP855" s="256"/>
      <c r="BQ855" s="256"/>
      <c r="BR855" s="256"/>
      <c r="BS855" s="256"/>
      <c r="BT855" s="256"/>
      <c r="BU855" s="256"/>
      <c r="BV855" s="256"/>
      <c r="BW855" s="256"/>
      <c r="BX855" s="256"/>
      <c r="BY855" s="256"/>
      <c r="BZ855" s="256"/>
      <c r="CA855" s="256"/>
      <c r="CB855" s="256"/>
      <c r="CC855" s="256"/>
      <c r="CD855" s="256"/>
      <c r="CE855" s="256"/>
      <c r="CF855" s="256"/>
      <c r="CG855" s="256"/>
      <c r="CH855" s="256"/>
      <c r="CI855" s="256"/>
      <c r="CJ855" s="256"/>
      <c r="CK855" s="256"/>
      <c r="CL855" s="256"/>
      <c r="CM855" s="256"/>
      <c r="CN855" s="256"/>
      <c r="CO855" s="256"/>
      <c r="CP855" s="256"/>
      <c r="CQ855" s="256"/>
      <c r="CR855" s="256"/>
      <c r="CS855" s="256"/>
      <c r="CT855" s="256"/>
      <c r="CU855" s="256"/>
      <c r="CV855" s="256"/>
      <c r="CW855" s="256"/>
      <c r="CX855" s="256"/>
      <c r="CY855" s="256"/>
      <c r="CZ855" s="256"/>
      <c r="DA855" s="256"/>
      <c r="DB855" s="256"/>
      <c r="DC855" s="256"/>
      <c r="DD855" s="256"/>
      <c r="DE855" s="256"/>
      <c r="DF855" s="256"/>
      <c r="DG855" s="256"/>
      <c r="DH855" s="256"/>
      <c r="DI855" s="256"/>
      <c r="DJ855" s="256"/>
      <c r="DK855" s="256"/>
      <c r="DL855" s="256"/>
      <c r="DM855" s="256"/>
      <c r="DN855" s="256"/>
      <c r="DO855" s="256"/>
      <c r="DP855" s="256"/>
      <c r="DQ855" s="256"/>
      <c r="DR855" s="256"/>
      <c r="DS855" s="256"/>
      <c r="DT855" s="256"/>
      <c r="DU855" s="256"/>
      <c r="DV855" s="256"/>
      <c r="DW855" s="256"/>
      <c r="DX855" s="256"/>
      <c r="DY855" s="256"/>
      <c r="DZ855" s="256"/>
      <c r="EA855" s="256"/>
      <c r="EB855" s="256"/>
      <c r="EC855" s="256"/>
      <c r="ED855" s="256"/>
      <c r="EE855" s="256"/>
      <c r="EF855" s="256"/>
      <c r="EG855" s="256"/>
      <c r="EH855" s="256"/>
      <c r="EI855" s="256"/>
      <c r="EJ855" s="256"/>
      <c r="EK855" s="256"/>
      <c r="EL855" s="256"/>
      <c r="EM855" s="256"/>
      <c r="EN855" s="256"/>
      <c r="EO855" s="256"/>
      <c r="EP855" s="256"/>
      <c r="EQ855" s="256"/>
      <c r="ER855" s="256"/>
      <c r="ES855" s="256"/>
      <c r="ET855" s="256"/>
      <c r="EU855" s="256"/>
      <c r="EV855" s="256"/>
      <c r="EW855" s="256"/>
      <c r="EX855" s="256"/>
      <c r="EY855" s="256"/>
      <c r="EZ855" s="256"/>
      <c r="FA855" s="256"/>
      <c r="FB855" s="256"/>
      <c r="FC855" s="256"/>
      <c r="FD855" s="256"/>
      <c r="FE855" s="256"/>
      <c r="FF855" s="256"/>
      <c r="FG855" s="256"/>
      <c r="FH855" s="256"/>
      <c r="FI855" s="256"/>
      <c r="FJ855" s="256"/>
      <c r="FK855" s="256"/>
      <c r="FL855" s="256"/>
      <c r="FM855" s="256"/>
      <c r="FN855" s="256"/>
      <c r="FO855" s="256"/>
      <c r="FP855" s="256"/>
      <c r="FQ855" s="256"/>
      <c r="FR855" s="256"/>
      <c r="FS855" s="256"/>
      <c r="FT855" s="256"/>
      <c r="FU855" s="256"/>
      <c r="FV855" s="256"/>
      <c r="FW855" s="256"/>
      <c r="FX855" s="256"/>
      <c r="FY855" s="256"/>
      <c r="FZ855" s="256"/>
      <c r="GA855" s="256"/>
      <c r="GB855" s="256"/>
      <c r="GC855" s="256"/>
      <c r="GD855" s="256"/>
      <c r="GE855" s="256"/>
      <c r="GF855" s="256"/>
      <c r="GG855" s="256"/>
      <c r="GH855" s="256"/>
      <c r="GI855" s="256"/>
      <c r="GJ855" s="256"/>
      <c r="GK855" s="256"/>
      <c r="GL855" s="256"/>
      <c r="GM855" s="256"/>
      <c r="GN855" s="256"/>
      <c r="GO855" s="256"/>
      <c r="GP855" s="256"/>
      <c r="GQ855" s="256"/>
      <c r="GR855" s="256"/>
      <c r="GS855" s="256"/>
      <c r="GT855" s="256"/>
      <c r="GU855" s="256"/>
      <c r="GV855" s="256"/>
      <c r="GW855" s="256"/>
      <c r="GX855" s="256"/>
      <c r="GY855" s="256"/>
      <c r="GZ855" s="256"/>
      <c r="HA855" s="256"/>
      <c r="HB855" s="256"/>
      <c r="HC855" s="256"/>
      <c r="HD855" s="256"/>
      <c r="HE855" s="256"/>
      <c r="HF855" s="256"/>
      <c r="HG855" s="256"/>
      <c r="HH855" s="256"/>
      <c r="HI855" s="256"/>
      <c r="HJ855" s="256"/>
      <c r="HK855" s="256"/>
      <c r="HL855" s="256"/>
      <c r="HM855" s="256"/>
      <c r="HN855" s="256"/>
      <c r="HO855" s="256"/>
      <c r="HP855" s="256"/>
      <c r="HQ855" s="256"/>
      <c r="HR855" s="256"/>
      <c r="HS855" s="256"/>
      <c r="HT855" s="256"/>
      <c r="HU855" s="256"/>
      <c r="HV855" s="256"/>
      <c r="HW855" s="256"/>
      <c r="HX855" s="256"/>
      <c r="HY855" s="256"/>
      <c r="HZ855" s="256"/>
      <c r="IA855" s="256"/>
      <c r="IB855" s="256"/>
      <c r="IC855" s="256"/>
      <c r="ID855" s="256"/>
      <c r="IE855" s="256"/>
      <c r="IF855" s="256"/>
      <c r="IG855" s="256"/>
      <c r="IH855" s="256"/>
      <c r="II855" s="256"/>
      <c r="IJ855" s="256"/>
      <c r="IK855" s="256"/>
      <c r="IL855" s="256"/>
      <c r="IM855" s="256"/>
      <c r="IN855" s="256"/>
      <c r="IO855" s="256"/>
      <c r="IP855" s="256"/>
      <c r="IQ855" s="256"/>
      <c r="IR855" s="256"/>
      <c r="IS855" s="256"/>
      <c r="IT855" s="256"/>
      <c r="IU855" s="256"/>
      <c r="IV855" s="256"/>
      <c r="IW855" s="256"/>
      <c r="IX855" s="256"/>
      <c r="IY855" s="256"/>
      <c r="IZ855" s="256"/>
      <c r="JA855" s="256"/>
      <c r="JB855" s="256"/>
      <c r="JC855" s="256"/>
      <c r="JD855" s="256"/>
      <c r="JE855" s="256"/>
      <c r="JF855" s="256"/>
      <c r="JG855" s="256"/>
      <c r="JH855" s="256"/>
      <c r="JI855" s="256"/>
      <c r="JJ855" s="256"/>
      <c r="JK855" s="256"/>
      <c r="JL855" s="256"/>
      <c r="JM855" s="256"/>
      <c r="JN855" s="256"/>
      <c r="JO855" s="256"/>
      <c r="JP855" s="256"/>
      <c r="JQ855" s="256"/>
      <c r="JR855" s="256"/>
      <c r="JS855" s="256"/>
      <c r="JT855" s="256"/>
      <c r="JU855" s="256"/>
      <c r="JV855" s="256"/>
      <c r="JW855" s="256"/>
      <c r="JX855" s="256"/>
      <c r="JY855" s="256"/>
      <c r="JZ855" s="256"/>
      <c r="KA855" s="256"/>
      <c r="KB855" s="256"/>
      <c r="KC855" s="256"/>
      <c r="KD855" s="256"/>
      <c r="KE855" s="256"/>
      <c r="KF855" s="256"/>
      <c r="KG855" s="256"/>
      <c r="KH855" s="256"/>
      <c r="KI855" s="256"/>
      <c r="KJ855" s="256"/>
      <c r="KK855" s="256"/>
      <c r="KL855" s="256"/>
      <c r="KM855" s="256"/>
      <c r="KN855" s="256"/>
      <c r="KO855" s="256"/>
      <c r="KP855" s="256"/>
      <c r="KQ855" s="256"/>
      <c r="KR855" s="256"/>
      <c r="KS855" s="256"/>
      <c r="KT855" s="256"/>
      <c r="KU855" s="256"/>
      <c r="KV855" s="256"/>
      <c r="KW855" s="256"/>
      <c r="KX855" s="256"/>
      <c r="KY855" s="256"/>
      <c r="KZ855" s="256"/>
      <c r="LA855" s="256"/>
      <c r="LB855" s="256"/>
      <c r="LC855" s="256"/>
      <c r="LD855" s="256"/>
      <c r="LE855" s="256"/>
      <c r="LF855" s="256"/>
      <c r="LG855" s="256"/>
      <c r="LH855" s="256"/>
      <c r="LI855" s="256"/>
      <c r="LJ855" s="256"/>
      <c r="LK855" s="256"/>
      <c r="LL855" s="256"/>
      <c r="LM855" s="256"/>
      <c r="LN855" s="256"/>
      <c r="LO855" s="256"/>
      <c r="LP855" s="256"/>
      <c r="LQ855" s="256"/>
      <c r="LR855" s="256"/>
      <c r="LS855" s="256"/>
      <c r="LT855" s="256"/>
      <c r="LU855" s="256"/>
      <c r="LV855" s="256"/>
      <c r="LW855" s="256"/>
      <c r="LX855" s="256"/>
      <c r="LY855" s="256"/>
      <c r="LZ855" s="256"/>
      <c r="MA855" s="256"/>
      <c r="MB855" s="256"/>
      <c r="MC855" s="256"/>
      <c r="MD855" s="256"/>
      <c r="ME855" s="256"/>
      <c r="MF855" s="256"/>
      <c r="MG855" s="256"/>
      <c r="MH855" s="256"/>
      <c r="MI855" s="256"/>
      <c r="MJ855" s="256"/>
      <c r="MK855" s="256"/>
      <c r="ML855" s="256"/>
      <c r="MM855" s="256"/>
      <c r="MN855" s="256"/>
      <c r="MO855" s="256"/>
      <c r="MP855" s="256"/>
      <c r="MQ855" s="256"/>
      <c r="MR855" s="256"/>
      <c r="MS855" s="256"/>
      <c r="MT855" s="256"/>
      <c r="MU855" s="256"/>
      <c r="MV855" s="256"/>
      <c r="MW855" s="256"/>
      <c r="MX855" s="256"/>
      <c r="MY855" s="256"/>
      <c r="MZ855" s="256"/>
      <c r="NA855" s="256"/>
      <c r="NB855" s="256"/>
      <c r="NC855" s="256"/>
      <c r="ND855" s="256"/>
      <c r="NE855" s="256"/>
      <c r="NF855" s="256"/>
      <c r="NG855" s="256"/>
      <c r="NH855" s="256"/>
      <c r="NI855" s="256"/>
      <c r="NJ855" s="256"/>
      <c r="NK855" s="256"/>
      <c r="NL855" s="256"/>
      <c r="NM855" s="256"/>
      <c r="NN855" s="256"/>
      <c r="NO855" s="256"/>
      <c r="NP855" s="256"/>
      <c r="NQ855" s="256"/>
      <c r="NR855" s="256"/>
      <c r="NS855" s="256"/>
      <c r="NT855" s="256"/>
      <c r="NU855" s="256"/>
      <c r="NV855" s="256"/>
      <c r="NW855" s="256"/>
      <c r="NX855" s="256"/>
      <c r="NY855" s="256"/>
      <c r="NZ855" s="256"/>
      <c r="OA855" s="256"/>
      <c r="OB855" s="256"/>
      <c r="OC855" s="256"/>
      <c r="OD855" s="256"/>
      <c r="OE855" s="256"/>
      <c r="OF855" s="256"/>
      <c r="OG855" s="256"/>
      <c r="OH855" s="256"/>
      <c r="OI855" s="256"/>
      <c r="OJ855" s="256"/>
      <c r="OK855" s="256"/>
      <c r="OL855" s="256"/>
      <c r="OM855" s="256"/>
      <c r="ON855" s="256"/>
      <c r="OO855" s="256"/>
      <c r="OP855" s="256"/>
      <c r="OQ855" s="256"/>
      <c r="OR855" s="256"/>
      <c r="OS855" s="256"/>
      <c r="OT855" s="256"/>
      <c r="OU855" s="256"/>
      <c r="OV855" s="256"/>
      <c r="OW855" s="256"/>
      <c r="OX855" s="256"/>
      <c r="OY855" s="256"/>
      <c r="OZ855" s="256"/>
      <c r="PA855" s="256"/>
      <c r="PB855" s="256"/>
      <c r="PC855" s="256"/>
      <c r="PD855" s="256"/>
      <c r="PE855" s="256"/>
      <c r="PF855" s="256"/>
      <c r="PG855" s="256"/>
      <c r="PH855" s="256"/>
      <c r="PI855" s="256"/>
      <c r="PJ855" s="256"/>
      <c r="PK855" s="256"/>
      <c r="PL855" s="256"/>
      <c r="PM855" s="256"/>
      <c r="PN855" s="256"/>
      <c r="PO855" s="256"/>
      <c r="PP855" s="256"/>
      <c r="PQ855" s="256"/>
      <c r="PR855" s="256"/>
      <c r="PS855" s="256"/>
      <c r="PT855" s="256"/>
      <c r="PU855" s="256"/>
      <c r="PV855" s="256"/>
      <c r="PW855" s="256"/>
      <c r="PX855" s="256"/>
      <c r="PY855" s="256"/>
      <c r="PZ855" s="256"/>
      <c r="QA855" s="256"/>
      <c r="QB855" s="256"/>
      <c r="QC855" s="256"/>
      <c r="QD855" s="256"/>
      <c r="QE855" s="256"/>
      <c r="QF855" s="256"/>
      <c r="QG855" s="256"/>
      <c r="QH855" s="256"/>
      <c r="QI855" s="256"/>
      <c r="QJ855" s="256"/>
      <c r="QK855" s="256"/>
      <c r="QL855" s="256"/>
      <c r="QM855" s="256"/>
      <c r="QN855" s="256"/>
      <c r="QO855" s="256"/>
      <c r="QP855" s="256"/>
      <c r="QQ855" s="256"/>
      <c r="QR855" s="256"/>
      <c r="QS855" s="256"/>
      <c r="QT855" s="256"/>
      <c r="QU855" s="256"/>
      <c r="QV855" s="256"/>
      <c r="QW855" s="256"/>
      <c r="QX855" s="256"/>
      <c r="QY855" s="256"/>
      <c r="QZ855" s="256"/>
      <c r="RA855" s="256"/>
      <c r="RB855" s="256"/>
      <c r="RC855" s="256"/>
      <c r="RD855" s="256"/>
      <c r="RE855" s="256"/>
      <c r="RF855" s="256"/>
      <c r="RG855" s="256"/>
      <c r="RH855" s="256"/>
      <c r="RI855" s="256"/>
      <c r="RJ855" s="256"/>
      <c r="RK855" s="256"/>
      <c r="RL855" s="256"/>
      <c r="RM855" s="256"/>
      <c r="RN855" s="256"/>
      <c r="RO855" s="256"/>
      <c r="RP855" s="256"/>
      <c r="RQ855" s="256"/>
      <c r="RR855" s="256"/>
      <c r="RS855" s="256"/>
      <c r="RT855" s="256"/>
      <c r="RU855" s="256"/>
      <c r="RV855" s="256"/>
      <c r="RW855" s="256"/>
      <c r="RX855" s="256"/>
      <c r="RY855" s="256"/>
      <c r="RZ855" s="256"/>
      <c r="SA855" s="256"/>
      <c r="SB855" s="256"/>
      <c r="SC855" s="256"/>
      <c r="SD855" s="256"/>
      <c r="SE855" s="256"/>
      <c r="SF855" s="256"/>
      <c r="SG855" s="256"/>
      <c r="SH855" s="256"/>
      <c r="SI855" s="256"/>
      <c r="SJ855" s="256"/>
      <c r="SK855" s="256"/>
      <c r="SL855" s="256"/>
      <c r="SM855" s="256"/>
      <c r="SN855" s="256"/>
      <c r="SO855" s="256"/>
      <c r="SP855" s="256"/>
      <c r="SQ855" s="256"/>
      <c r="SR855" s="256"/>
      <c r="SS855" s="256"/>
      <c r="ST855" s="256"/>
      <c r="SU855" s="256"/>
      <c r="SV855" s="256"/>
      <c r="SW855" s="256"/>
      <c r="SX855" s="256"/>
      <c r="SY855" s="256"/>
      <c r="SZ855" s="256"/>
      <c r="TA855" s="256"/>
      <c r="TB855" s="256"/>
      <c r="TC855" s="256"/>
      <c r="TD855" s="256"/>
      <c r="TE855" s="256"/>
      <c r="TF855" s="256"/>
      <c r="TG855" s="256"/>
      <c r="TH855" s="256"/>
      <c r="TI855" s="256"/>
      <c r="TJ855" s="256"/>
      <c r="TK855" s="256"/>
      <c r="TL855" s="256"/>
      <c r="TM855" s="256"/>
      <c r="TN855" s="256"/>
      <c r="TO855" s="256"/>
      <c r="TP855" s="256"/>
      <c r="TQ855" s="256"/>
      <c r="TR855" s="256"/>
      <c r="TS855" s="256"/>
      <c r="TT855" s="256"/>
      <c r="TU855" s="256"/>
      <c r="TV855" s="256"/>
      <c r="TW855" s="256"/>
      <c r="TX855" s="256"/>
      <c r="TY855" s="256"/>
      <c r="TZ855" s="256"/>
      <c r="UA855" s="256"/>
      <c r="UB855" s="256"/>
      <c r="UC855" s="256"/>
      <c r="UD855" s="256"/>
      <c r="UE855" s="256"/>
      <c r="UF855" s="256"/>
      <c r="UG855" s="256"/>
      <c r="UH855" s="256"/>
      <c r="UI855" s="256"/>
      <c r="UJ855" s="256"/>
      <c r="UK855" s="256"/>
      <c r="UL855" s="256"/>
      <c r="UM855" s="256"/>
      <c r="UN855" s="256"/>
      <c r="UO855" s="256"/>
      <c r="UP855" s="256"/>
      <c r="UQ855" s="256"/>
      <c r="UR855" s="256"/>
      <c r="US855" s="256"/>
      <c r="UT855" s="256"/>
      <c r="UU855" s="256"/>
      <c r="UV855" s="256"/>
      <c r="UW855" s="256"/>
      <c r="UX855" s="256"/>
      <c r="UY855" s="256"/>
      <c r="UZ855" s="256"/>
      <c r="VA855" s="256"/>
      <c r="VB855" s="256"/>
      <c r="VC855" s="256"/>
      <c r="VD855" s="256"/>
      <c r="VE855" s="256"/>
      <c r="VF855" s="256"/>
      <c r="VG855" s="256"/>
      <c r="VH855" s="256"/>
      <c r="VI855" s="256"/>
      <c r="VJ855" s="256"/>
      <c r="VK855" s="256"/>
      <c r="VL855" s="256"/>
      <c r="VM855" s="256"/>
      <c r="VN855" s="256"/>
      <c r="VO855" s="256"/>
      <c r="VP855" s="256"/>
      <c r="VQ855" s="256"/>
      <c r="VR855" s="256"/>
      <c r="VS855" s="256"/>
      <c r="VT855" s="256"/>
      <c r="VU855" s="256"/>
      <c r="VV855" s="256"/>
      <c r="VW855" s="256"/>
      <c r="VX855" s="256"/>
      <c r="VY855" s="256"/>
      <c r="VZ855" s="256"/>
      <c r="WA855" s="256"/>
      <c r="WB855" s="256"/>
      <c r="WC855" s="256"/>
      <c r="WD855" s="256"/>
      <c r="WE855" s="256"/>
      <c r="WF855" s="256"/>
      <c r="WG855" s="256"/>
      <c r="WH855" s="256"/>
      <c r="WI855" s="256"/>
      <c r="WJ855" s="256"/>
      <c r="WK855" s="256"/>
      <c r="WL855" s="256"/>
      <c r="WM855" s="256"/>
      <c r="WN855" s="256"/>
      <c r="WO855" s="256"/>
      <c r="WP855" s="256"/>
      <c r="WQ855" s="256"/>
      <c r="WR855" s="256"/>
      <c r="WS855" s="256"/>
      <c r="WT855" s="256"/>
      <c r="WU855" s="256"/>
      <c r="WV855" s="256"/>
      <c r="WW855" s="256"/>
      <c r="WX855" s="256"/>
      <c r="WY855" s="256"/>
      <c r="WZ855" s="256"/>
      <c r="XA855" s="256"/>
      <c r="XB855" s="256"/>
      <c r="XC855" s="256"/>
      <c r="XD855" s="256"/>
      <c r="XE855" s="256"/>
      <c r="XF855" s="256"/>
      <c r="XG855" s="256"/>
      <c r="XH855" s="256"/>
      <c r="XI855" s="256"/>
      <c r="XJ855" s="256"/>
      <c r="XK855" s="256"/>
      <c r="XL855" s="256"/>
      <c r="XM855" s="256"/>
      <c r="XN855" s="256"/>
      <c r="XO855" s="256"/>
      <c r="XP855" s="256"/>
      <c r="XQ855" s="256"/>
      <c r="XR855" s="256"/>
      <c r="XS855" s="256"/>
      <c r="XT855" s="256"/>
      <c r="XU855" s="256"/>
      <c r="XV855" s="256"/>
      <c r="XW855" s="256"/>
      <c r="XX855" s="256"/>
      <c r="XY855" s="256"/>
      <c r="XZ855" s="256"/>
      <c r="YA855" s="256"/>
      <c r="YB855" s="256"/>
      <c r="YC855" s="256"/>
      <c r="YD855" s="256"/>
      <c r="YE855" s="256"/>
      <c r="YF855" s="256"/>
      <c r="YG855" s="256"/>
      <c r="YH855" s="256"/>
      <c r="YI855" s="256"/>
      <c r="YJ855" s="256"/>
      <c r="YK855" s="256"/>
      <c r="YL855" s="256"/>
      <c r="YM855" s="256"/>
      <c r="YN855" s="256"/>
      <c r="YO855" s="256"/>
      <c r="YP855" s="256"/>
      <c r="YQ855" s="256"/>
      <c r="YR855" s="256"/>
      <c r="YS855" s="256"/>
      <c r="YT855" s="256"/>
      <c r="YU855" s="256"/>
      <c r="YV855" s="256"/>
      <c r="YW855" s="256"/>
      <c r="YX855" s="256"/>
      <c r="YY855" s="256"/>
      <c r="YZ855" s="256"/>
      <c r="ZA855" s="256"/>
      <c r="ZB855" s="256"/>
      <c r="ZC855" s="256"/>
      <c r="ZD855" s="256"/>
      <c r="ZE855" s="256"/>
      <c r="ZF855" s="256"/>
      <c r="ZG855" s="256"/>
      <c r="ZH855" s="256"/>
      <c r="ZI855" s="256"/>
      <c r="ZJ855" s="256"/>
      <c r="ZK855" s="256"/>
      <c r="ZL855" s="256"/>
      <c r="ZM855" s="256"/>
      <c r="ZN855" s="256"/>
      <c r="ZO855" s="256"/>
      <c r="ZP855" s="256"/>
      <c r="ZQ855" s="256"/>
      <c r="ZR855" s="256"/>
      <c r="ZS855" s="256"/>
      <c r="ZT855" s="256"/>
      <c r="ZU855" s="256"/>
      <c r="ZV855" s="256"/>
      <c r="ZW855" s="256"/>
      <c r="ZX855" s="256"/>
      <c r="ZY855" s="256"/>
      <c r="ZZ855" s="256"/>
      <c r="AAA855" s="256"/>
      <c r="AAB855" s="256"/>
      <c r="AAC855" s="256"/>
      <c r="AAD855" s="256"/>
      <c r="AAE855" s="256"/>
      <c r="AAF855" s="256"/>
      <c r="AAG855" s="256"/>
      <c r="AAH855" s="256"/>
      <c r="AAI855" s="256"/>
      <c r="AAJ855" s="256"/>
      <c r="AAK855" s="256"/>
      <c r="AAL855" s="256"/>
      <c r="AAM855" s="256"/>
      <c r="AAN855" s="256"/>
      <c r="AAO855" s="256"/>
      <c r="AAP855" s="256"/>
      <c r="AAQ855" s="256"/>
      <c r="AAR855" s="256"/>
      <c r="AAS855" s="256"/>
      <c r="AAT855" s="256"/>
      <c r="AAU855" s="256"/>
      <c r="AAV855" s="256"/>
      <c r="AAW855" s="256"/>
      <c r="AAX855" s="256"/>
      <c r="AAY855" s="256"/>
      <c r="AAZ855" s="256"/>
      <c r="ABA855" s="256"/>
      <c r="ABB855" s="256"/>
      <c r="ABC855" s="256"/>
      <c r="ABD855" s="256"/>
      <c r="ABE855" s="256"/>
      <c r="ABF855" s="256"/>
      <c r="ABG855" s="256"/>
      <c r="ABH855" s="256"/>
      <c r="ABI855" s="256"/>
      <c r="ABJ855" s="256"/>
      <c r="ABK855" s="256"/>
      <c r="ABL855" s="256"/>
      <c r="ABM855" s="256"/>
      <c r="ABN855" s="256"/>
      <c r="ABO855" s="256"/>
      <c r="ABP855" s="256"/>
      <c r="ABQ855" s="256"/>
      <c r="ABR855" s="256"/>
      <c r="ABS855" s="256"/>
      <c r="ABT855" s="256"/>
      <c r="ABU855" s="256"/>
      <c r="ABV855" s="256"/>
      <c r="ABW855" s="256"/>
      <c r="ABX855" s="256"/>
      <c r="ABY855" s="256"/>
      <c r="ABZ855" s="256"/>
      <c r="ACA855" s="256"/>
      <c r="ACB855" s="256"/>
      <c r="ACC855" s="256"/>
      <c r="ACD855" s="256"/>
      <c r="ACE855" s="256"/>
      <c r="ACF855" s="256"/>
      <c r="ACG855" s="256"/>
      <c r="ACH855" s="256"/>
      <c r="ACI855" s="256"/>
      <c r="ACJ855" s="256"/>
      <c r="ACK855" s="256"/>
      <c r="ACL855" s="256"/>
      <c r="ACM855" s="256"/>
      <c r="ACN855" s="256"/>
      <c r="ACO855" s="256"/>
      <c r="ACP855" s="256"/>
      <c r="ACQ855" s="256"/>
      <c r="ACR855" s="256"/>
      <c r="ACS855" s="256"/>
      <c r="ACT855" s="256"/>
      <c r="ACU855" s="256"/>
      <c r="ACV855" s="256"/>
      <c r="ACW855" s="256"/>
      <c r="ACX855" s="256"/>
      <c r="ACY855" s="256"/>
      <c r="ACZ855" s="256"/>
      <c r="ADA855" s="256"/>
      <c r="ADB855" s="256"/>
      <c r="ADC855" s="256"/>
      <c r="ADD855" s="256"/>
      <c r="ADE855" s="256"/>
      <c r="ADF855" s="256"/>
      <c r="ADG855" s="256"/>
      <c r="ADH855" s="256"/>
      <c r="ADI855" s="256"/>
      <c r="ADJ855" s="256"/>
      <c r="ADK855" s="256"/>
      <c r="ADL855" s="256"/>
      <c r="ADM855" s="256"/>
      <c r="ADN855" s="256"/>
      <c r="ADO855" s="256"/>
      <c r="ADP855" s="256"/>
      <c r="ADQ855" s="256"/>
      <c r="ADR855" s="256"/>
      <c r="ADS855" s="256"/>
      <c r="ADT855" s="256"/>
      <c r="ADU855" s="256"/>
      <c r="ADV855" s="256"/>
      <c r="ADW855" s="256"/>
      <c r="ADX855" s="256"/>
      <c r="ADY855" s="256"/>
      <c r="ADZ855" s="256"/>
      <c r="AEA855" s="256"/>
      <c r="AEB855" s="256"/>
      <c r="AEC855" s="256"/>
      <c r="AED855" s="256"/>
      <c r="AEE855" s="256"/>
      <c r="AEF855" s="256"/>
      <c r="AEG855" s="256"/>
      <c r="AEH855" s="256"/>
      <c r="AEI855" s="256"/>
      <c r="AEJ855" s="256"/>
      <c r="AEK855" s="256"/>
      <c r="AEL855" s="256"/>
      <c r="AEM855" s="256"/>
      <c r="AEN855" s="256"/>
      <c r="AEO855" s="256"/>
      <c r="AEP855" s="256"/>
      <c r="AEQ855" s="256"/>
      <c r="AER855" s="256"/>
      <c r="AES855" s="256"/>
      <c r="AET855" s="256"/>
      <c r="AEU855" s="256"/>
      <c r="AEV855" s="256"/>
      <c r="AEW855" s="256"/>
      <c r="AEX855" s="256"/>
      <c r="AEY855" s="256"/>
      <c r="AEZ855" s="256"/>
      <c r="AFA855" s="256"/>
      <c r="AFB855" s="256"/>
      <c r="AFC855" s="256"/>
      <c r="AFD855" s="256"/>
      <c r="AFE855" s="256"/>
      <c r="AFF855" s="256"/>
      <c r="AFG855" s="256"/>
      <c r="AFH855" s="256"/>
      <c r="AFI855" s="256"/>
      <c r="AFJ855" s="256"/>
      <c r="AFK855" s="256"/>
      <c r="AFL855" s="256"/>
      <c r="AFM855" s="256"/>
      <c r="AFN855" s="256"/>
      <c r="AFO855" s="256"/>
      <c r="AFP855" s="256"/>
      <c r="AFQ855" s="256"/>
      <c r="AFR855" s="256"/>
      <c r="AFS855" s="256"/>
      <c r="AFT855" s="256"/>
      <c r="AFU855" s="256"/>
      <c r="AFV855" s="256"/>
      <c r="AFW855" s="256"/>
      <c r="AFX855" s="256"/>
      <c r="AFY855" s="256"/>
      <c r="AFZ855" s="256"/>
      <c r="AGA855" s="256"/>
      <c r="AGB855" s="256"/>
      <c r="AGC855" s="256"/>
      <c r="AGD855" s="256"/>
      <c r="AGE855" s="256"/>
      <c r="AGF855" s="256"/>
      <c r="AGG855" s="256"/>
      <c r="AGH855" s="256"/>
      <c r="AGI855" s="256"/>
      <c r="AGJ855" s="256"/>
      <c r="AGK855" s="256"/>
      <c r="AGL855" s="256"/>
      <c r="AGM855" s="256"/>
      <c r="AGN855" s="256"/>
      <c r="AGO855" s="256"/>
      <c r="AGP855" s="256"/>
      <c r="AGQ855" s="256"/>
      <c r="AGR855" s="256"/>
      <c r="AGS855" s="256"/>
      <c r="AGT855" s="256"/>
      <c r="AGU855" s="256"/>
      <c r="AGV855" s="256"/>
      <c r="AGW855" s="256"/>
      <c r="AGX855" s="256"/>
      <c r="AGY855" s="256"/>
      <c r="AGZ855" s="256"/>
      <c r="AHA855" s="256"/>
      <c r="AHB855" s="256"/>
      <c r="AHC855" s="256"/>
      <c r="AHD855" s="256"/>
      <c r="AHE855" s="256"/>
      <c r="AHF855" s="256"/>
      <c r="AHG855" s="256"/>
      <c r="AHH855" s="256"/>
      <c r="AHI855" s="256"/>
      <c r="AHJ855" s="256"/>
      <c r="AHK855" s="256"/>
      <c r="AHL855" s="256"/>
      <c r="AHM855" s="256"/>
      <c r="AHN855" s="256"/>
      <c r="AHO855" s="256"/>
      <c r="AHP855" s="256"/>
      <c r="AHQ855" s="256"/>
      <c r="AHR855" s="256"/>
      <c r="AHS855" s="256"/>
      <c r="AHT855" s="256"/>
      <c r="AHU855" s="256"/>
      <c r="AHV855" s="256"/>
      <c r="AHW855" s="256"/>
      <c r="AHX855" s="256"/>
      <c r="AHY855" s="256"/>
      <c r="AHZ855" s="256"/>
      <c r="AIA855" s="256"/>
      <c r="AIB855" s="256"/>
      <c r="AIC855" s="256"/>
      <c r="AID855" s="256"/>
      <c r="AIE855" s="256"/>
      <c r="AIF855" s="256"/>
      <c r="AIG855" s="256"/>
      <c r="AIH855" s="256"/>
      <c r="AII855" s="256"/>
      <c r="AIJ855" s="256"/>
      <c r="AIK855" s="256"/>
      <c r="AIL855" s="256"/>
      <c r="AIM855" s="256"/>
      <c r="AIN855" s="256"/>
      <c r="AIO855" s="256"/>
      <c r="AIP855" s="256"/>
      <c r="AIQ855" s="256"/>
      <c r="AIR855" s="256"/>
      <c r="AIS855" s="256"/>
      <c r="AIT855" s="256"/>
      <c r="AIU855" s="256"/>
      <c r="AIV855" s="256"/>
      <c r="AIW855" s="256"/>
      <c r="AIX855" s="256"/>
      <c r="AIY855" s="256"/>
      <c r="AIZ855" s="256"/>
      <c r="AJA855" s="256"/>
      <c r="AJB855" s="256"/>
      <c r="AJC855" s="256"/>
      <c r="AJD855" s="256"/>
      <c r="AJE855" s="256"/>
      <c r="AJF855" s="256"/>
      <c r="AJG855" s="256"/>
      <c r="AJH855" s="256"/>
      <c r="AJI855" s="256"/>
      <c r="AJJ855" s="256"/>
      <c r="AJK855" s="256"/>
      <c r="AJL855" s="256"/>
      <c r="AJM855" s="256"/>
      <c r="AJN855" s="256"/>
      <c r="AJO855" s="256"/>
      <c r="AJP855" s="256"/>
      <c r="AJQ855" s="256"/>
      <c r="AJR855" s="256"/>
      <c r="AJS855" s="256"/>
      <c r="AJT855" s="256"/>
      <c r="AJU855" s="256"/>
      <c r="AJV855" s="256"/>
      <c r="AJW855" s="256"/>
      <c r="AJX855" s="256"/>
      <c r="AJY855" s="256"/>
      <c r="AJZ855" s="256"/>
      <c r="AKA855" s="256"/>
      <c r="AKB855" s="256"/>
      <c r="AKC855" s="256"/>
      <c r="AKD855" s="256"/>
      <c r="AKE855" s="256"/>
      <c r="AKF855" s="256"/>
      <c r="AKG855" s="256"/>
      <c r="AKH855" s="256"/>
      <c r="AKI855" s="256"/>
      <c r="AKJ855" s="256"/>
      <c r="AKK855" s="256"/>
      <c r="AKL855" s="256"/>
      <c r="AKM855" s="256"/>
      <c r="AKN855" s="256"/>
      <c r="AKO855" s="256"/>
      <c r="AKP855" s="256"/>
      <c r="AKQ855" s="256"/>
      <c r="AKR855" s="256"/>
      <c r="AKS855" s="256"/>
      <c r="AKT855" s="256"/>
      <c r="AKU855" s="256"/>
      <c r="AKV855" s="256"/>
      <c r="AKW855" s="256"/>
      <c r="AKX855" s="256"/>
      <c r="AKY855" s="256"/>
      <c r="AKZ855" s="256"/>
      <c r="ALA855" s="256"/>
      <c r="ALB855" s="256"/>
      <c r="ALC855" s="256"/>
      <c r="ALD855" s="256"/>
      <c r="ALE855" s="256"/>
      <c r="ALF855" s="256"/>
      <c r="ALG855" s="256"/>
      <c r="ALH855" s="256"/>
      <c r="ALI855" s="256"/>
      <c r="ALJ855" s="256"/>
      <c r="ALK855" s="256"/>
      <c r="ALL855" s="256"/>
      <c r="ALM855" s="256"/>
      <c r="ALN855" s="256"/>
      <c r="ALO855" s="256"/>
      <c r="ALP855" s="256"/>
      <c r="ALQ855" s="256"/>
      <c r="ALR855" s="256"/>
      <c r="ALS855" s="256"/>
      <c r="ALT855" s="256"/>
      <c r="ALU855" s="256"/>
      <c r="ALV855" s="256"/>
      <c r="ALW855" s="256"/>
      <c r="ALX855" s="256"/>
      <c r="ALY855" s="256"/>
      <c r="ALZ855" s="256"/>
      <c r="AMA855" s="256"/>
      <c r="AMB855" s="256"/>
      <c r="AMC855" s="256"/>
      <c r="AMD855" s="256"/>
      <c r="AME855" s="256"/>
      <c r="AMF855" s="256"/>
      <c r="AMG855" s="256"/>
      <c r="AMH855" s="256"/>
      <c r="AMI855" s="256"/>
      <c r="AMJ855" s="256"/>
      <c r="AMK855" s="256"/>
      <c r="AML855" s="256"/>
      <c r="AMM855" s="256"/>
      <c r="AMN855" s="256"/>
      <c r="AMO855" s="256"/>
      <c r="AMP855" s="256"/>
      <c r="AMQ855" s="256"/>
      <c r="AMR855" s="256"/>
      <c r="AMS855" s="256"/>
      <c r="AMT855" s="256"/>
      <c r="AMU855" s="256"/>
      <c r="AMV855" s="256"/>
      <c r="AMW855" s="256"/>
      <c r="AMX855" s="256"/>
      <c r="AMY855" s="256"/>
      <c r="AMZ855" s="256"/>
      <c r="ANA855" s="256"/>
      <c r="ANB855" s="256"/>
      <c r="ANC855" s="256"/>
      <c r="AND855" s="256"/>
      <c r="ANE855" s="256"/>
      <c r="ANF855" s="256"/>
      <c r="ANG855" s="256"/>
      <c r="ANH855" s="256"/>
      <c r="ANI855" s="256"/>
      <c r="ANJ855" s="256"/>
      <c r="ANK855" s="256"/>
      <c r="ANL855" s="256"/>
      <c r="ANM855" s="256"/>
      <c r="ANN855" s="256"/>
      <c r="ANO855" s="256"/>
      <c r="ANP855" s="256"/>
      <c r="ANQ855" s="256"/>
      <c r="ANR855" s="256"/>
      <c r="ANS855" s="256"/>
      <c r="ANT855" s="256"/>
      <c r="ANU855" s="256"/>
      <c r="ANV855" s="256"/>
      <c r="ANW855" s="256"/>
      <c r="ANX855" s="256"/>
      <c r="ANY855" s="256"/>
      <c r="ANZ855" s="256"/>
      <c r="AOA855" s="256"/>
      <c r="AOB855" s="256"/>
      <c r="AOC855" s="256"/>
      <c r="AOD855" s="256"/>
      <c r="AOE855" s="256"/>
      <c r="AOF855" s="256"/>
      <c r="AOG855" s="256"/>
      <c r="AOH855" s="256"/>
      <c r="AOI855" s="256"/>
      <c r="AOJ855" s="256"/>
      <c r="AOK855" s="256"/>
      <c r="AOL855" s="256"/>
      <c r="AOM855" s="256"/>
      <c r="AON855" s="256"/>
      <c r="AOO855" s="256"/>
      <c r="AOP855" s="256"/>
      <c r="AOQ855" s="256"/>
      <c r="AOR855" s="256"/>
      <c r="AOS855" s="256"/>
      <c r="AOT855" s="256"/>
      <c r="AOU855" s="256"/>
      <c r="AOV855" s="256"/>
      <c r="AOW855" s="256"/>
      <c r="AOX855" s="256"/>
      <c r="AOY855" s="256"/>
      <c r="AOZ855" s="256"/>
      <c r="APA855" s="256"/>
      <c r="APB855" s="256"/>
      <c r="APC855" s="256"/>
      <c r="APD855" s="256"/>
      <c r="APE855" s="256"/>
      <c r="APF855" s="256"/>
      <c r="APG855" s="256"/>
      <c r="APH855" s="256"/>
      <c r="API855" s="256"/>
      <c r="APJ855" s="256"/>
      <c r="APK855" s="256"/>
      <c r="APL855" s="256"/>
      <c r="APM855" s="256"/>
      <c r="APN855" s="256"/>
      <c r="APO855" s="256"/>
      <c r="APP855" s="256"/>
      <c r="APQ855" s="256"/>
      <c r="APR855" s="256"/>
      <c r="APS855" s="256"/>
      <c r="APT855" s="256"/>
      <c r="APU855" s="256"/>
      <c r="APV855" s="256"/>
      <c r="APW855" s="256"/>
      <c r="APX855" s="256"/>
      <c r="APY855" s="256"/>
      <c r="APZ855" s="256"/>
      <c r="AQA855" s="256"/>
      <c r="AQB855" s="256"/>
      <c r="AQC855" s="256"/>
      <c r="AQD855" s="256"/>
      <c r="AQE855" s="256"/>
      <c r="AQF855" s="256"/>
      <c r="AQG855" s="256"/>
      <c r="AQH855" s="256"/>
      <c r="AQI855" s="256"/>
      <c r="AQJ855" s="256"/>
      <c r="AQK855" s="256"/>
      <c r="AQL855" s="256"/>
      <c r="AQM855" s="256"/>
      <c r="AQN855" s="256"/>
      <c r="AQO855" s="256"/>
      <c r="AQP855" s="256"/>
      <c r="AQQ855" s="256"/>
      <c r="AQR855" s="256"/>
      <c r="AQS855" s="256"/>
      <c r="AQT855" s="256"/>
      <c r="AQU855" s="256"/>
      <c r="AQV855" s="256"/>
      <c r="AQW855" s="256"/>
      <c r="AQX855" s="256"/>
      <c r="AQY855" s="256"/>
      <c r="AQZ855" s="256"/>
      <c r="ARA855" s="256"/>
      <c r="ARB855" s="256"/>
      <c r="ARC855" s="256"/>
      <c r="ARD855" s="256"/>
      <c r="ARE855" s="256"/>
      <c r="ARF855" s="256"/>
      <c r="ARG855" s="256"/>
      <c r="ARH855" s="256"/>
      <c r="ARI855" s="256"/>
      <c r="ARJ855" s="256"/>
      <c r="ARK855" s="256"/>
      <c r="ARL855" s="256"/>
      <c r="ARM855" s="256"/>
      <c r="ARN855" s="256"/>
      <c r="ARO855" s="256"/>
      <c r="ARP855" s="256"/>
      <c r="ARQ855" s="256"/>
      <c r="ARR855" s="256"/>
      <c r="ARS855" s="256"/>
      <c r="ART855" s="256"/>
      <c r="ARU855" s="256"/>
      <c r="ARV855" s="256"/>
      <c r="ARW855" s="256"/>
      <c r="ARX855" s="256"/>
      <c r="ARY855" s="256"/>
      <c r="ARZ855" s="256"/>
      <c r="ASA855" s="256"/>
      <c r="ASB855" s="256"/>
      <c r="ASC855" s="256"/>
      <c r="ASD855" s="256"/>
      <c r="ASE855" s="256"/>
      <c r="ASF855" s="256"/>
      <c r="ASG855" s="256"/>
      <c r="ASH855" s="256"/>
      <c r="ASI855" s="256"/>
      <c r="ASJ855" s="256"/>
      <c r="ASK855" s="256"/>
      <c r="ASL855" s="256"/>
      <c r="ASM855" s="256"/>
      <c r="ASN855" s="256"/>
      <c r="ASO855" s="256"/>
      <c r="ASP855" s="256"/>
      <c r="ASQ855" s="256"/>
      <c r="ASR855" s="256"/>
      <c r="ASS855" s="256"/>
      <c r="AST855" s="256"/>
      <c r="ASU855" s="256"/>
      <c r="ASV855" s="256"/>
      <c r="ASW855" s="256"/>
      <c r="ASX855" s="256"/>
      <c r="ASY855" s="256"/>
      <c r="ASZ855" s="256"/>
      <c r="ATA855" s="256"/>
      <c r="ATB855" s="256"/>
      <c r="ATC855" s="256"/>
      <c r="ATD855" s="256"/>
      <c r="ATE855" s="256"/>
      <c r="ATF855" s="256"/>
      <c r="ATG855" s="256"/>
      <c r="ATH855" s="256"/>
      <c r="ATI855" s="256"/>
      <c r="ATJ855" s="256"/>
      <c r="ATK855" s="256"/>
      <c r="ATL855" s="256"/>
      <c r="ATM855" s="256"/>
      <c r="ATN855" s="256"/>
      <c r="ATO855" s="256"/>
      <c r="ATP855" s="256"/>
      <c r="ATQ855" s="256"/>
      <c r="ATR855" s="256"/>
      <c r="ATS855" s="256"/>
      <c r="ATT855" s="256"/>
      <c r="ATU855" s="256"/>
      <c r="ATV855" s="256"/>
      <c r="ATW855" s="256"/>
      <c r="ATX855" s="256"/>
      <c r="ATY855" s="256"/>
      <c r="ATZ855" s="256"/>
      <c r="AUA855" s="256"/>
      <c r="AUB855" s="256"/>
      <c r="AUC855" s="256"/>
      <c r="AUD855" s="256"/>
      <c r="AUE855" s="256"/>
      <c r="AUF855" s="256"/>
      <c r="AUG855" s="256"/>
      <c r="AUH855" s="256"/>
      <c r="AUI855" s="256"/>
      <c r="AUJ855" s="256"/>
      <c r="AUK855" s="256"/>
      <c r="AUL855" s="256"/>
      <c r="AUM855" s="256"/>
      <c r="AUN855" s="256"/>
      <c r="AUO855" s="256"/>
      <c r="AUP855" s="256"/>
      <c r="AUQ855" s="256"/>
      <c r="AUR855" s="256"/>
      <c r="AUS855" s="256"/>
      <c r="AUT855" s="256"/>
      <c r="AUU855" s="256"/>
      <c r="AUV855" s="256"/>
      <c r="AUW855" s="256"/>
      <c r="AUX855" s="256"/>
      <c r="AUY855" s="256"/>
      <c r="AUZ855" s="256"/>
      <c r="AVA855" s="256"/>
      <c r="AVB855" s="256"/>
      <c r="AVC855" s="256"/>
      <c r="AVD855" s="256"/>
      <c r="AVE855" s="256"/>
      <c r="AVF855" s="256"/>
      <c r="AVG855" s="256"/>
      <c r="AVH855" s="256"/>
      <c r="AVI855" s="256"/>
      <c r="AVJ855" s="256"/>
      <c r="AVK855" s="256"/>
      <c r="AVL855" s="256"/>
      <c r="AVM855" s="256"/>
      <c r="AVN855" s="256"/>
      <c r="AVO855" s="256"/>
      <c r="AVP855" s="256"/>
      <c r="AVQ855" s="256"/>
      <c r="AVR855" s="256"/>
      <c r="AVS855" s="256"/>
      <c r="AVT855" s="256"/>
      <c r="AVU855" s="256"/>
      <c r="AVV855" s="256"/>
      <c r="AVW855" s="256"/>
      <c r="AVX855" s="256"/>
      <c r="AVY855" s="256"/>
      <c r="AVZ855" s="256"/>
      <c r="AWA855" s="256"/>
      <c r="AWB855" s="256"/>
      <c r="AWC855" s="256"/>
      <c r="AWD855" s="256"/>
      <c r="AWE855" s="256"/>
      <c r="AWF855" s="256"/>
      <c r="AWG855" s="256"/>
      <c r="AWH855" s="256"/>
      <c r="AWI855" s="256"/>
      <c r="AWJ855" s="256"/>
      <c r="AWK855" s="256"/>
      <c r="AWL855" s="256"/>
      <c r="AWM855" s="256"/>
      <c r="AWN855" s="256"/>
      <c r="AWO855" s="256"/>
      <c r="AWP855" s="256"/>
      <c r="AWQ855" s="256"/>
      <c r="AWR855" s="256"/>
      <c r="AWS855" s="256"/>
      <c r="AWT855" s="256"/>
      <c r="AWU855" s="256"/>
      <c r="AWV855" s="256"/>
      <c r="AWW855" s="256"/>
      <c r="AWX855" s="256"/>
      <c r="AWY855" s="256"/>
      <c r="AWZ855" s="256"/>
      <c r="AXA855" s="256"/>
      <c r="AXB855" s="256"/>
      <c r="AXC855" s="256"/>
      <c r="AXD855" s="256"/>
      <c r="AXE855" s="256"/>
      <c r="AXF855" s="256"/>
      <c r="AXG855" s="256"/>
      <c r="AXH855" s="256"/>
      <c r="AXI855" s="256"/>
      <c r="AXJ855" s="256"/>
      <c r="AXK855" s="256"/>
      <c r="AXL855" s="256"/>
      <c r="AXM855" s="256"/>
      <c r="AXN855" s="256"/>
      <c r="AXO855" s="256"/>
      <c r="AXP855" s="256"/>
      <c r="AXQ855" s="256"/>
      <c r="AXR855" s="256"/>
      <c r="AXS855" s="256"/>
      <c r="AXT855" s="256"/>
      <c r="AXU855" s="256"/>
      <c r="AXV855" s="256"/>
      <c r="AXW855" s="256"/>
      <c r="AXX855" s="256"/>
      <c r="AXY855" s="256"/>
      <c r="AXZ855" s="256"/>
      <c r="AYA855" s="256"/>
      <c r="AYB855" s="256"/>
      <c r="AYC855" s="256"/>
      <c r="AYD855" s="256"/>
      <c r="AYE855" s="256"/>
      <c r="AYF855" s="256"/>
      <c r="AYG855" s="256"/>
      <c r="AYH855" s="256"/>
      <c r="AYI855" s="256"/>
      <c r="AYJ855" s="256"/>
      <c r="AYK855" s="256"/>
      <c r="AYL855" s="256"/>
      <c r="AYM855" s="256"/>
      <c r="AYN855" s="256"/>
      <c r="AYO855" s="256"/>
      <c r="AYP855" s="256"/>
      <c r="AYQ855" s="256"/>
      <c r="AYR855" s="256"/>
    </row>
    <row r="856" spans="1:1344" s="257" customFormat="1" ht="17" hidden="1" thickBot="1" x14ac:dyDescent="0.25">
      <c r="A856" s="182">
        <v>41973</v>
      </c>
      <c r="B856" s="475"/>
      <c r="C856" s="478"/>
      <c r="D856" s="481"/>
      <c r="E856" s="481"/>
      <c r="F856" s="478"/>
      <c r="G856" s="484"/>
      <c r="H856" s="478"/>
      <c r="I856" s="487"/>
      <c r="J856" s="258"/>
      <c r="K856" s="258"/>
      <c r="L856" s="259" t="s">
        <v>2902</v>
      </c>
      <c r="M856" s="62"/>
      <c r="N856" s="24">
        <v>46</v>
      </c>
      <c r="O856" s="24">
        <v>46</v>
      </c>
      <c r="P856" s="258"/>
      <c r="Q856" s="258"/>
      <c r="R856" s="258"/>
      <c r="S856" s="258"/>
      <c r="T856" s="260">
        <v>1</v>
      </c>
      <c r="U856" s="24"/>
      <c r="V856" s="261"/>
      <c r="W856" s="262" t="s">
        <v>2903</v>
      </c>
      <c r="X856" s="256"/>
      <c r="Y856" s="256"/>
      <c r="Z856" s="256"/>
      <c r="AA856" s="256"/>
      <c r="AB856" s="256"/>
      <c r="AC856" s="256"/>
      <c r="AD856" s="256"/>
      <c r="AE856" s="256"/>
      <c r="AF856" s="256"/>
      <c r="AG856" s="256"/>
      <c r="AH856" s="256"/>
      <c r="AI856" s="256"/>
      <c r="AJ856" s="256"/>
      <c r="AK856" s="256"/>
      <c r="AL856" s="256"/>
      <c r="AM856" s="256"/>
      <c r="AN856" s="256"/>
      <c r="AO856" s="256"/>
      <c r="AP856" s="256"/>
      <c r="AQ856" s="256"/>
      <c r="AR856" s="256"/>
      <c r="AS856" s="256"/>
      <c r="AT856" s="256"/>
      <c r="AU856" s="256"/>
      <c r="AV856" s="256"/>
      <c r="AW856" s="256"/>
      <c r="AX856" s="256"/>
      <c r="AY856" s="256"/>
      <c r="AZ856" s="256"/>
      <c r="BA856" s="256"/>
      <c r="BB856" s="256"/>
      <c r="BC856" s="256"/>
      <c r="BD856" s="256"/>
      <c r="BE856" s="256"/>
      <c r="BF856" s="256"/>
      <c r="BG856" s="256"/>
      <c r="BH856" s="256"/>
      <c r="BI856" s="256"/>
      <c r="BJ856" s="256"/>
      <c r="BK856" s="256"/>
      <c r="BL856" s="256"/>
      <c r="BM856" s="256"/>
      <c r="BN856" s="256"/>
      <c r="BO856" s="256"/>
      <c r="BP856" s="256"/>
      <c r="BQ856" s="256"/>
      <c r="BR856" s="256"/>
      <c r="BS856" s="256"/>
      <c r="BT856" s="256"/>
      <c r="BU856" s="256"/>
      <c r="BV856" s="256"/>
      <c r="BW856" s="256"/>
      <c r="BX856" s="256"/>
      <c r="BY856" s="256"/>
      <c r="BZ856" s="256"/>
      <c r="CA856" s="256"/>
      <c r="CB856" s="256"/>
      <c r="CC856" s="256"/>
      <c r="CD856" s="256"/>
      <c r="CE856" s="256"/>
      <c r="CF856" s="256"/>
      <c r="CG856" s="256"/>
      <c r="CH856" s="256"/>
      <c r="CI856" s="256"/>
      <c r="CJ856" s="256"/>
      <c r="CK856" s="256"/>
      <c r="CL856" s="256"/>
      <c r="CM856" s="256"/>
      <c r="CN856" s="256"/>
      <c r="CO856" s="256"/>
      <c r="CP856" s="256"/>
      <c r="CQ856" s="256"/>
      <c r="CR856" s="256"/>
      <c r="CS856" s="256"/>
      <c r="CT856" s="256"/>
      <c r="CU856" s="256"/>
      <c r="CV856" s="256"/>
      <c r="CW856" s="256"/>
      <c r="CX856" s="256"/>
      <c r="CY856" s="256"/>
      <c r="CZ856" s="256"/>
      <c r="DA856" s="256"/>
      <c r="DB856" s="256"/>
      <c r="DC856" s="256"/>
      <c r="DD856" s="256"/>
      <c r="DE856" s="256"/>
      <c r="DF856" s="256"/>
      <c r="DG856" s="256"/>
      <c r="DH856" s="256"/>
      <c r="DI856" s="256"/>
      <c r="DJ856" s="256"/>
      <c r="DK856" s="256"/>
      <c r="DL856" s="256"/>
      <c r="DM856" s="256"/>
      <c r="DN856" s="256"/>
      <c r="DO856" s="256"/>
      <c r="DP856" s="256"/>
      <c r="DQ856" s="256"/>
      <c r="DR856" s="256"/>
      <c r="DS856" s="256"/>
      <c r="DT856" s="256"/>
      <c r="DU856" s="256"/>
      <c r="DV856" s="256"/>
      <c r="DW856" s="256"/>
      <c r="DX856" s="256"/>
      <c r="DY856" s="256"/>
      <c r="DZ856" s="256"/>
      <c r="EA856" s="256"/>
      <c r="EB856" s="256"/>
      <c r="EC856" s="256"/>
      <c r="ED856" s="256"/>
      <c r="EE856" s="256"/>
      <c r="EF856" s="256"/>
      <c r="EG856" s="256"/>
      <c r="EH856" s="256"/>
      <c r="EI856" s="256"/>
      <c r="EJ856" s="256"/>
      <c r="EK856" s="256"/>
      <c r="EL856" s="256"/>
      <c r="EM856" s="256"/>
      <c r="EN856" s="256"/>
      <c r="EO856" s="256"/>
      <c r="EP856" s="256"/>
      <c r="EQ856" s="256"/>
      <c r="ER856" s="256"/>
      <c r="ES856" s="256"/>
      <c r="ET856" s="256"/>
      <c r="EU856" s="256"/>
      <c r="EV856" s="256"/>
      <c r="EW856" s="256"/>
      <c r="EX856" s="256"/>
      <c r="EY856" s="256"/>
      <c r="EZ856" s="256"/>
      <c r="FA856" s="256"/>
      <c r="FB856" s="256"/>
      <c r="FC856" s="256"/>
      <c r="FD856" s="256"/>
      <c r="FE856" s="256"/>
      <c r="FF856" s="256"/>
      <c r="FG856" s="256"/>
      <c r="FH856" s="256"/>
      <c r="FI856" s="256"/>
      <c r="FJ856" s="256"/>
      <c r="FK856" s="256"/>
      <c r="FL856" s="256"/>
      <c r="FM856" s="256"/>
      <c r="FN856" s="256"/>
      <c r="FO856" s="256"/>
      <c r="FP856" s="256"/>
      <c r="FQ856" s="256"/>
      <c r="FR856" s="256"/>
      <c r="FS856" s="256"/>
      <c r="FT856" s="256"/>
      <c r="FU856" s="256"/>
      <c r="FV856" s="256"/>
      <c r="FW856" s="256"/>
      <c r="FX856" s="256"/>
      <c r="FY856" s="256"/>
      <c r="FZ856" s="256"/>
      <c r="GA856" s="256"/>
      <c r="GB856" s="256"/>
      <c r="GC856" s="256"/>
      <c r="GD856" s="256"/>
      <c r="GE856" s="256"/>
      <c r="GF856" s="256"/>
      <c r="GG856" s="256"/>
      <c r="GH856" s="256"/>
      <c r="GI856" s="256"/>
      <c r="GJ856" s="256"/>
      <c r="GK856" s="256"/>
      <c r="GL856" s="256"/>
      <c r="GM856" s="256"/>
      <c r="GN856" s="256"/>
      <c r="GO856" s="256"/>
      <c r="GP856" s="256"/>
      <c r="GQ856" s="256"/>
      <c r="GR856" s="256"/>
      <c r="GS856" s="256"/>
      <c r="GT856" s="256"/>
      <c r="GU856" s="256"/>
      <c r="GV856" s="256"/>
      <c r="GW856" s="256"/>
      <c r="GX856" s="256"/>
      <c r="GY856" s="256"/>
      <c r="GZ856" s="256"/>
      <c r="HA856" s="256"/>
      <c r="HB856" s="256"/>
      <c r="HC856" s="256"/>
      <c r="HD856" s="256"/>
      <c r="HE856" s="256"/>
      <c r="HF856" s="256"/>
      <c r="HG856" s="256"/>
      <c r="HH856" s="256"/>
      <c r="HI856" s="256"/>
      <c r="HJ856" s="256"/>
      <c r="HK856" s="256"/>
      <c r="HL856" s="256"/>
      <c r="HM856" s="256"/>
      <c r="HN856" s="256"/>
      <c r="HO856" s="256"/>
      <c r="HP856" s="256"/>
      <c r="HQ856" s="256"/>
      <c r="HR856" s="256"/>
      <c r="HS856" s="256"/>
      <c r="HT856" s="256"/>
      <c r="HU856" s="256"/>
      <c r="HV856" s="256"/>
      <c r="HW856" s="256"/>
      <c r="HX856" s="256"/>
      <c r="HY856" s="256"/>
      <c r="HZ856" s="256"/>
      <c r="IA856" s="256"/>
      <c r="IB856" s="256"/>
      <c r="IC856" s="256"/>
      <c r="ID856" s="256"/>
      <c r="IE856" s="256"/>
      <c r="IF856" s="256"/>
      <c r="IG856" s="256"/>
      <c r="IH856" s="256"/>
      <c r="II856" s="256"/>
      <c r="IJ856" s="256"/>
      <c r="IK856" s="256"/>
      <c r="IL856" s="256"/>
      <c r="IM856" s="256"/>
      <c r="IN856" s="256"/>
      <c r="IO856" s="256"/>
      <c r="IP856" s="256"/>
      <c r="IQ856" s="256"/>
      <c r="IR856" s="256"/>
      <c r="IS856" s="256"/>
      <c r="IT856" s="256"/>
      <c r="IU856" s="256"/>
      <c r="IV856" s="256"/>
      <c r="IW856" s="256"/>
      <c r="IX856" s="256"/>
      <c r="IY856" s="256"/>
      <c r="IZ856" s="256"/>
      <c r="JA856" s="256"/>
      <c r="JB856" s="256"/>
      <c r="JC856" s="256"/>
      <c r="JD856" s="256"/>
      <c r="JE856" s="256"/>
      <c r="JF856" s="256"/>
      <c r="JG856" s="256"/>
      <c r="JH856" s="256"/>
      <c r="JI856" s="256"/>
      <c r="JJ856" s="256"/>
      <c r="JK856" s="256"/>
      <c r="JL856" s="256"/>
      <c r="JM856" s="256"/>
      <c r="JN856" s="256"/>
      <c r="JO856" s="256"/>
      <c r="JP856" s="256"/>
      <c r="JQ856" s="256"/>
      <c r="JR856" s="256"/>
      <c r="JS856" s="256"/>
      <c r="JT856" s="256"/>
      <c r="JU856" s="256"/>
      <c r="JV856" s="256"/>
      <c r="JW856" s="256"/>
      <c r="JX856" s="256"/>
      <c r="JY856" s="256"/>
      <c r="JZ856" s="256"/>
      <c r="KA856" s="256"/>
      <c r="KB856" s="256"/>
      <c r="KC856" s="256"/>
      <c r="KD856" s="256"/>
      <c r="KE856" s="256"/>
      <c r="KF856" s="256"/>
      <c r="KG856" s="256"/>
      <c r="KH856" s="256"/>
      <c r="KI856" s="256"/>
      <c r="KJ856" s="256"/>
      <c r="KK856" s="256"/>
      <c r="KL856" s="256"/>
      <c r="KM856" s="256"/>
      <c r="KN856" s="256"/>
      <c r="KO856" s="256"/>
      <c r="KP856" s="256"/>
      <c r="KQ856" s="256"/>
      <c r="KR856" s="256"/>
      <c r="KS856" s="256"/>
      <c r="KT856" s="256"/>
      <c r="KU856" s="256"/>
      <c r="KV856" s="256"/>
      <c r="KW856" s="256"/>
      <c r="KX856" s="256"/>
      <c r="KY856" s="256"/>
      <c r="KZ856" s="256"/>
      <c r="LA856" s="256"/>
      <c r="LB856" s="256"/>
      <c r="LC856" s="256"/>
      <c r="LD856" s="256"/>
      <c r="LE856" s="256"/>
      <c r="LF856" s="256"/>
      <c r="LG856" s="256"/>
      <c r="LH856" s="256"/>
      <c r="LI856" s="256"/>
      <c r="LJ856" s="256"/>
      <c r="LK856" s="256"/>
      <c r="LL856" s="256"/>
      <c r="LM856" s="256"/>
      <c r="LN856" s="256"/>
      <c r="LO856" s="256"/>
      <c r="LP856" s="256"/>
      <c r="LQ856" s="256"/>
      <c r="LR856" s="256"/>
      <c r="LS856" s="256"/>
      <c r="LT856" s="256"/>
      <c r="LU856" s="256"/>
      <c r="LV856" s="256"/>
      <c r="LW856" s="256"/>
      <c r="LX856" s="256"/>
      <c r="LY856" s="256"/>
      <c r="LZ856" s="256"/>
      <c r="MA856" s="256"/>
      <c r="MB856" s="256"/>
      <c r="MC856" s="256"/>
      <c r="MD856" s="256"/>
      <c r="ME856" s="256"/>
      <c r="MF856" s="256"/>
      <c r="MG856" s="256"/>
      <c r="MH856" s="256"/>
      <c r="MI856" s="256"/>
      <c r="MJ856" s="256"/>
      <c r="MK856" s="256"/>
      <c r="ML856" s="256"/>
      <c r="MM856" s="256"/>
      <c r="MN856" s="256"/>
      <c r="MO856" s="256"/>
      <c r="MP856" s="256"/>
      <c r="MQ856" s="256"/>
      <c r="MR856" s="256"/>
      <c r="MS856" s="256"/>
      <c r="MT856" s="256"/>
      <c r="MU856" s="256"/>
      <c r="MV856" s="256"/>
      <c r="MW856" s="256"/>
      <c r="MX856" s="256"/>
      <c r="MY856" s="256"/>
      <c r="MZ856" s="256"/>
      <c r="NA856" s="256"/>
      <c r="NB856" s="256"/>
      <c r="NC856" s="256"/>
      <c r="ND856" s="256"/>
      <c r="NE856" s="256"/>
      <c r="NF856" s="256"/>
      <c r="NG856" s="256"/>
      <c r="NH856" s="256"/>
      <c r="NI856" s="256"/>
      <c r="NJ856" s="256"/>
      <c r="NK856" s="256"/>
      <c r="NL856" s="256"/>
      <c r="NM856" s="256"/>
      <c r="NN856" s="256"/>
      <c r="NO856" s="256"/>
      <c r="NP856" s="256"/>
      <c r="NQ856" s="256"/>
      <c r="NR856" s="256"/>
      <c r="NS856" s="256"/>
      <c r="NT856" s="256"/>
      <c r="NU856" s="256"/>
      <c r="NV856" s="256"/>
      <c r="NW856" s="256"/>
      <c r="NX856" s="256"/>
      <c r="NY856" s="256"/>
      <c r="NZ856" s="256"/>
      <c r="OA856" s="256"/>
      <c r="OB856" s="256"/>
      <c r="OC856" s="256"/>
      <c r="OD856" s="256"/>
      <c r="OE856" s="256"/>
      <c r="OF856" s="256"/>
      <c r="OG856" s="256"/>
      <c r="OH856" s="256"/>
      <c r="OI856" s="256"/>
      <c r="OJ856" s="256"/>
      <c r="OK856" s="256"/>
      <c r="OL856" s="256"/>
      <c r="OM856" s="256"/>
      <c r="ON856" s="256"/>
      <c r="OO856" s="256"/>
      <c r="OP856" s="256"/>
      <c r="OQ856" s="256"/>
      <c r="OR856" s="256"/>
      <c r="OS856" s="256"/>
      <c r="OT856" s="256"/>
      <c r="OU856" s="256"/>
      <c r="OV856" s="256"/>
      <c r="OW856" s="256"/>
      <c r="OX856" s="256"/>
      <c r="OY856" s="256"/>
      <c r="OZ856" s="256"/>
      <c r="PA856" s="256"/>
      <c r="PB856" s="256"/>
      <c r="PC856" s="256"/>
      <c r="PD856" s="256"/>
      <c r="PE856" s="256"/>
      <c r="PF856" s="256"/>
      <c r="PG856" s="256"/>
      <c r="PH856" s="256"/>
      <c r="PI856" s="256"/>
      <c r="PJ856" s="256"/>
      <c r="PK856" s="256"/>
      <c r="PL856" s="256"/>
      <c r="PM856" s="256"/>
      <c r="PN856" s="256"/>
      <c r="PO856" s="256"/>
      <c r="PP856" s="256"/>
      <c r="PQ856" s="256"/>
      <c r="PR856" s="256"/>
      <c r="PS856" s="256"/>
      <c r="PT856" s="256"/>
      <c r="PU856" s="256"/>
      <c r="PV856" s="256"/>
      <c r="PW856" s="256"/>
      <c r="PX856" s="256"/>
      <c r="PY856" s="256"/>
      <c r="PZ856" s="256"/>
      <c r="QA856" s="256"/>
      <c r="QB856" s="256"/>
      <c r="QC856" s="256"/>
      <c r="QD856" s="256"/>
      <c r="QE856" s="256"/>
      <c r="QF856" s="256"/>
      <c r="QG856" s="256"/>
      <c r="QH856" s="256"/>
      <c r="QI856" s="256"/>
      <c r="QJ856" s="256"/>
      <c r="QK856" s="256"/>
      <c r="QL856" s="256"/>
      <c r="QM856" s="256"/>
      <c r="QN856" s="256"/>
      <c r="QO856" s="256"/>
      <c r="QP856" s="256"/>
      <c r="QQ856" s="256"/>
      <c r="QR856" s="256"/>
      <c r="QS856" s="256"/>
      <c r="QT856" s="256"/>
      <c r="QU856" s="256"/>
      <c r="QV856" s="256"/>
      <c r="QW856" s="256"/>
      <c r="QX856" s="256"/>
      <c r="QY856" s="256"/>
      <c r="QZ856" s="256"/>
      <c r="RA856" s="256"/>
      <c r="RB856" s="256"/>
      <c r="RC856" s="256"/>
      <c r="RD856" s="256"/>
      <c r="RE856" s="256"/>
      <c r="RF856" s="256"/>
      <c r="RG856" s="256"/>
      <c r="RH856" s="256"/>
      <c r="RI856" s="256"/>
      <c r="RJ856" s="256"/>
      <c r="RK856" s="256"/>
      <c r="RL856" s="256"/>
      <c r="RM856" s="256"/>
      <c r="RN856" s="256"/>
      <c r="RO856" s="256"/>
      <c r="RP856" s="256"/>
      <c r="RQ856" s="256"/>
      <c r="RR856" s="256"/>
      <c r="RS856" s="256"/>
      <c r="RT856" s="256"/>
      <c r="RU856" s="256"/>
      <c r="RV856" s="256"/>
      <c r="RW856" s="256"/>
      <c r="RX856" s="256"/>
      <c r="RY856" s="256"/>
      <c r="RZ856" s="256"/>
      <c r="SA856" s="256"/>
      <c r="SB856" s="256"/>
      <c r="SC856" s="256"/>
      <c r="SD856" s="256"/>
      <c r="SE856" s="256"/>
      <c r="SF856" s="256"/>
      <c r="SG856" s="256"/>
      <c r="SH856" s="256"/>
      <c r="SI856" s="256"/>
      <c r="SJ856" s="256"/>
      <c r="SK856" s="256"/>
      <c r="SL856" s="256"/>
      <c r="SM856" s="256"/>
      <c r="SN856" s="256"/>
      <c r="SO856" s="256"/>
      <c r="SP856" s="256"/>
      <c r="SQ856" s="256"/>
      <c r="SR856" s="256"/>
      <c r="SS856" s="256"/>
      <c r="ST856" s="256"/>
      <c r="SU856" s="256"/>
      <c r="SV856" s="256"/>
      <c r="SW856" s="256"/>
      <c r="SX856" s="256"/>
      <c r="SY856" s="256"/>
      <c r="SZ856" s="256"/>
      <c r="TA856" s="256"/>
      <c r="TB856" s="256"/>
      <c r="TC856" s="256"/>
      <c r="TD856" s="256"/>
      <c r="TE856" s="256"/>
      <c r="TF856" s="256"/>
      <c r="TG856" s="256"/>
      <c r="TH856" s="256"/>
      <c r="TI856" s="256"/>
      <c r="TJ856" s="256"/>
      <c r="TK856" s="256"/>
      <c r="TL856" s="256"/>
      <c r="TM856" s="256"/>
      <c r="TN856" s="256"/>
      <c r="TO856" s="256"/>
      <c r="TP856" s="256"/>
      <c r="TQ856" s="256"/>
      <c r="TR856" s="256"/>
      <c r="TS856" s="256"/>
      <c r="TT856" s="256"/>
      <c r="TU856" s="256"/>
      <c r="TV856" s="256"/>
      <c r="TW856" s="256"/>
      <c r="TX856" s="256"/>
      <c r="TY856" s="256"/>
      <c r="TZ856" s="256"/>
      <c r="UA856" s="256"/>
      <c r="UB856" s="256"/>
      <c r="UC856" s="256"/>
      <c r="UD856" s="256"/>
      <c r="UE856" s="256"/>
      <c r="UF856" s="256"/>
      <c r="UG856" s="256"/>
      <c r="UH856" s="256"/>
      <c r="UI856" s="256"/>
      <c r="UJ856" s="256"/>
      <c r="UK856" s="256"/>
      <c r="UL856" s="256"/>
      <c r="UM856" s="256"/>
      <c r="UN856" s="256"/>
      <c r="UO856" s="256"/>
      <c r="UP856" s="256"/>
      <c r="UQ856" s="256"/>
      <c r="UR856" s="256"/>
      <c r="US856" s="256"/>
      <c r="UT856" s="256"/>
      <c r="UU856" s="256"/>
      <c r="UV856" s="256"/>
      <c r="UW856" s="256"/>
      <c r="UX856" s="256"/>
      <c r="UY856" s="256"/>
      <c r="UZ856" s="256"/>
      <c r="VA856" s="256"/>
      <c r="VB856" s="256"/>
      <c r="VC856" s="256"/>
      <c r="VD856" s="256"/>
      <c r="VE856" s="256"/>
      <c r="VF856" s="256"/>
      <c r="VG856" s="256"/>
      <c r="VH856" s="256"/>
      <c r="VI856" s="256"/>
      <c r="VJ856" s="256"/>
      <c r="VK856" s="256"/>
      <c r="VL856" s="256"/>
      <c r="VM856" s="256"/>
      <c r="VN856" s="256"/>
      <c r="VO856" s="256"/>
      <c r="VP856" s="256"/>
      <c r="VQ856" s="256"/>
      <c r="VR856" s="256"/>
      <c r="VS856" s="256"/>
      <c r="VT856" s="256"/>
      <c r="VU856" s="256"/>
      <c r="VV856" s="256"/>
      <c r="VW856" s="256"/>
      <c r="VX856" s="256"/>
      <c r="VY856" s="256"/>
      <c r="VZ856" s="256"/>
      <c r="WA856" s="256"/>
      <c r="WB856" s="256"/>
      <c r="WC856" s="256"/>
      <c r="WD856" s="256"/>
      <c r="WE856" s="256"/>
      <c r="WF856" s="256"/>
      <c r="WG856" s="256"/>
      <c r="WH856" s="256"/>
      <c r="WI856" s="256"/>
      <c r="WJ856" s="256"/>
      <c r="WK856" s="256"/>
      <c r="WL856" s="256"/>
      <c r="WM856" s="256"/>
      <c r="WN856" s="256"/>
      <c r="WO856" s="256"/>
      <c r="WP856" s="256"/>
      <c r="WQ856" s="256"/>
      <c r="WR856" s="256"/>
      <c r="WS856" s="256"/>
      <c r="WT856" s="256"/>
      <c r="WU856" s="256"/>
      <c r="WV856" s="256"/>
      <c r="WW856" s="256"/>
      <c r="WX856" s="256"/>
      <c r="WY856" s="256"/>
      <c r="WZ856" s="256"/>
      <c r="XA856" s="256"/>
      <c r="XB856" s="256"/>
      <c r="XC856" s="256"/>
      <c r="XD856" s="256"/>
      <c r="XE856" s="256"/>
      <c r="XF856" s="256"/>
      <c r="XG856" s="256"/>
      <c r="XH856" s="256"/>
      <c r="XI856" s="256"/>
      <c r="XJ856" s="256"/>
      <c r="XK856" s="256"/>
      <c r="XL856" s="256"/>
      <c r="XM856" s="256"/>
      <c r="XN856" s="256"/>
      <c r="XO856" s="256"/>
      <c r="XP856" s="256"/>
      <c r="XQ856" s="256"/>
      <c r="XR856" s="256"/>
      <c r="XS856" s="256"/>
      <c r="XT856" s="256"/>
      <c r="XU856" s="256"/>
      <c r="XV856" s="256"/>
      <c r="XW856" s="256"/>
      <c r="XX856" s="256"/>
      <c r="XY856" s="256"/>
      <c r="XZ856" s="256"/>
      <c r="YA856" s="256"/>
      <c r="YB856" s="256"/>
      <c r="YC856" s="256"/>
      <c r="YD856" s="256"/>
      <c r="YE856" s="256"/>
      <c r="YF856" s="256"/>
      <c r="YG856" s="256"/>
      <c r="YH856" s="256"/>
      <c r="YI856" s="256"/>
      <c r="YJ856" s="256"/>
      <c r="YK856" s="256"/>
      <c r="YL856" s="256"/>
      <c r="YM856" s="256"/>
      <c r="YN856" s="256"/>
      <c r="YO856" s="256"/>
      <c r="YP856" s="256"/>
      <c r="YQ856" s="256"/>
      <c r="YR856" s="256"/>
      <c r="YS856" s="256"/>
      <c r="YT856" s="256"/>
      <c r="YU856" s="256"/>
      <c r="YV856" s="256"/>
      <c r="YW856" s="256"/>
      <c r="YX856" s="256"/>
      <c r="YY856" s="256"/>
      <c r="YZ856" s="256"/>
      <c r="ZA856" s="256"/>
      <c r="ZB856" s="256"/>
      <c r="ZC856" s="256"/>
      <c r="ZD856" s="256"/>
      <c r="ZE856" s="256"/>
      <c r="ZF856" s="256"/>
      <c r="ZG856" s="256"/>
      <c r="ZH856" s="256"/>
      <c r="ZI856" s="256"/>
      <c r="ZJ856" s="256"/>
      <c r="ZK856" s="256"/>
      <c r="ZL856" s="256"/>
      <c r="ZM856" s="256"/>
      <c r="ZN856" s="256"/>
      <c r="ZO856" s="256"/>
      <c r="ZP856" s="256"/>
      <c r="ZQ856" s="256"/>
      <c r="ZR856" s="256"/>
      <c r="ZS856" s="256"/>
      <c r="ZT856" s="256"/>
      <c r="ZU856" s="256"/>
      <c r="ZV856" s="256"/>
      <c r="ZW856" s="256"/>
      <c r="ZX856" s="256"/>
      <c r="ZY856" s="256"/>
      <c r="ZZ856" s="256"/>
      <c r="AAA856" s="256"/>
      <c r="AAB856" s="256"/>
      <c r="AAC856" s="256"/>
      <c r="AAD856" s="256"/>
      <c r="AAE856" s="256"/>
      <c r="AAF856" s="256"/>
      <c r="AAG856" s="256"/>
      <c r="AAH856" s="256"/>
      <c r="AAI856" s="256"/>
      <c r="AAJ856" s="256"/>
      <c r="AAK856" s="256"/>
      <c r="AAL856" s="256"/>
      <c r="AAM856" s="256"/>
      <c r="AAN856" s="256"/>
      <c r="AAO856" s="256"/>
      <c r="AAP856" s="256"/>
      <c r="AAQ856" s="256"/>
      <c r="AAR856" s="256"/>
      <c r="AAS856" s="256"/>
      <c r="AAT856" s="256"/>
      <c r="AAU856" s="256"/>
      <c r="AAV856" s="256"/>
      <c r="AAW856" s="256"/>
      <c r="AAX856" s="256"/>
      <c r="AAY856" s="256"/>
      <c r="AAZ856" s="256"/>
      <c r="ABA856" s="256"/>
      <c r="ABB856" s="256"/>
      <c r="ABC856" s="256"/>
      <c r="ABD856" s="256"/>
      <c r="ABE856" s="256"/>
      <c r="ABF856" s="256"/>
      <c r="ABG856" s="256"/>
      <c r="ABH856" s="256"/>
      <c r="ABI856" s="256"/>
      <c r="ABJ856" s="256"/>
      <c r="ABK856" s="256"/>
      <c r="ABL856" s="256"/>
      <c r="ABM856" s="256"/>
      <c r="ABN856" s="256"/>
      <c r="ABO856" s="256"/>
      <c r="ABP856" s="256"/>
      <c r="ABQ856" s="256"/>
      <c r="ABR856" s="256"/>
      <c r="ABS856" s="256"/>
      <c r="ABT856" s="256"/>
      <c r="ABU856" s="256"/>
      <c r="ABV856" s="256"/>
      <c r="ABW856" s="256"/>
      <c r="ABX856" s="256"/>
      <c r="ABY856" s="256"/>
      <c r="ABZ856" s="256"/>
      <c r="ACA856" s="256"/>
      <c r="ACB856" s="256"/>
      <c r="ACC856" s="256"/>
      <c r="ACD856" s="256"/>
      <c r="ACE856" s="256"/>
      <c r="ACF856" s="256"/>
      <c r="ACG856" s="256"/>
      <c r="ACH856" s="256"/>
      <c r="ACI856" s="256"/>
      <c r="ACJ856" s="256"/>
      <c r="ACK856" s="256"/>
      <c r="ACL856" s="256"/>
      <c r="ACM856" s="256"/>
      <c r="ACN856" s="256"/>
      <c r="ACO856" s="256"/>
      <c r="ACP856" s="256"/>
      <c r="ACQ856" s="256"/>
      <c r="ACR856" s="256"/>
      <c r="ACS856" s="256"/>
      <c r="ACT856" s="256"/>
      <c r="ACU856" s="256"/>
      <c r="ACV856" s="256"/>
      <c r="ACW856" s="256"/>
      <c r="ACX856" s="256"/>
      <c r="ACY856" s="256"/>
      <c r="ACZ856" s="256"/>
      <c r="ADA856" s="256"/>
      <c r="ADB856" s="256"/>
      <c r="ADC856" s="256"/>
      <c r="ADD856" s="256"/>
      <c r="ADE856" s="256"/>
      <c r="ADF856" s="256"/>
      <c r="ADG856" s="256"/>
      <c r="ADH856" s="256"/>
      <c r="ADI856" s="256"/>
      <c r="ADJ856" s="256"/>
      <c r="ADK856" s="256"/>
      <c r="ADL856" s="256"/>
      <c r="ADM856" s="256"/>
      <c r="ADN856" s="256"/>
      <c r="ADO856" s="256"/>
      <c r="ADP856" s="256"/>
      <c r="ADQ856" s="256"/>
      <c r="ADR856" s="256"/>
      <c r="ADS856" s="256"/>
      <c r="ADT856" s="256"/>
      <c r="ADU856" s="256"/>
      <c r="ADV856" s="256"/>
      <c r="ADW856" s="256"/>
      <c r="ADX856" s="256"/>
      <c r="ADY856" s="256"/>
      <c r="ADZ856" s="256"/>
      <c r="AEA856" s="256"/>
      <c r="AEB856" s="256"/>
      <c r="AEC856" s="256"/>
      <c r="AED856" s="256"/>
      <c r="AEE856" s="256"/>
      <c r="AEF856" s="256"/>
      <c r="AEG856" s="256"/>
      <c r="AEH856" s="256"/>
      <c r="AEI856" s="256"/>
      <c r="AEJ856" s="256"/>
      <c r="AEK856" s="256"/>
      <c r="AEL856" s="256"/>
      <c r="AEM856" s="256"/>
      <c r="AEN856" s="256"/>
      <c r="AEO856" s="256"/>
      <c r="AEP856" s="256"/>
      <c r="AEQ856" s="256"/>
      <c r="AER856" s="256"/>
      <c r="AES856" s="256"/>
      <c r="AET856" s="256"/>
      <c r="AEU856" s="256"/>
      <c r="AEV856" s="256"/>
      <c r="AEW856" s="256"/>
      <c r="AEX856" s="256"/>
      <c r="AEY856" s="256"/>
      <c r="AEZ856" s="256"/>
      <c r="AFA856" s="256"/>
      <c r="AFB856" s="256"/>
      <c r="AFC856" s="256"/>
      <c r="AFD856" s="256"/>
      <c r="AFE856" s="256"/>
      <c r="AFF856" s="256"/>
      <c r="AFG856" s="256"/>
      <c r="AFH856" s="256"/>
      <c r="AFI856" s="256"/>
      <c r="AFJ856" s="256"/>
      <c r="AFK856" s="256"/>
      <c r="AFL856" s="256"/>
      <c r="AFM856" s="256"/>
      <c r="AFN856" s="256"/>
      <c r="AFO856" s="256"/>
      <c r="AFP856" s="256"/>
      <c r="AFQ856" s="256"/>
      <c r="AFR856" s="256"/>
      <c r="AFS856" s="256"/>
      <c r="AFT856" s="256"/>
      <c r="AFU856" s="256"/>
      <c r="AFV856" s="256"/>
      <c r="AFW856" s="256"/>
      <c r="AFX856" s="256"/>
      <c r="AFY856" s="256"/>
      <c r="AFZ856" s="256"/>
      <c r="AGA856" s="256"/>
      <c r="AGB856" s="256"/>
      <c r="AGC856" s="256"/>
      <c r="AGD856" s="256"/>
      <c r="AGE856" s="256"/>
      <c r="AGF856" s="256"/>
      <c r="AGG856" s="256"/>
      <c r="AGH856" s="256"/>
      <c r="AGI856" s="256"/>
      <c r="AGJ856" s="256"/>
      <c r="AGK856" s="256"/>
      <c r="AGL856" s="256"/>
      <c r="AGM856" s="256"/>
      <c r="AGN856" s="256"/>
      <c r="AGO856" s="256"/>
      <c r="AGP856" s="256"/>
      <c r="AGQ856" s="256"/>
      <c r="AGR856" s="256"/>
      <c r="AGS856" s="256"/>
      <c r="AGT856" s="256"/>
      <c r="AGU856" s="256"/>
      <c r="AGV856" s="256"/>
      <c r="AGW856" s="256"/>
      <c r="AGX856" s="256"/>
      <c r="AGY856" s="256"/>
      <c r="AGZ856" s="256"/>
      <c r="AHA856" s="256"/>
      <c r="AHB856" s="256"/>
      <c r="AHC856" s="256"/>
      <c r="AHD856" s="256"/>
      <c r="AHE856" s="256"/>
      <c r="AHF856" s="256"/>
      <c r="AHG856" s="256"/>
      <c r="AHH856" s="256"/>
      <c r="AHI856" s="256"/>
      <c r="AHJ856" s="256"/>
      <c r="AHK856" s="256"/>
      <c r="AHL856" s="256"/>
      <c r="AHM856" s="256"/>
      <c r="AHN856" s="256"/>
      <c r="AHO856" s="256"/>
      <c r="AHP856" s="256"/>
      <c r="AHQ856" s="256"/>
      <c r="AHR856" s="256"/>
      <c r="AHS856" s="256"/>
      <c r="AHT856" s="256"/>
      <c r="AHU856" s="256"/>
      <c r="AHV856" s="256"/>
      <c r="AHW856" s="256"/>
      <c r="AHX856" s="256"/>
      <c r="AHY856" s="256"/>
      <c r="AHZ856" s="256"/>
      <c r="AIA856" s="256"/>
      <c r="AIB856" s="256"/>
      <c r="AIC856" s="256"/>
      <c r="AID856" s="256"/>
      <c r="AIE856" s="256"/>
      <c r="AIF856" s="256"/>
      <c r="AIG856" s="256"/>
      <c r="AIH856" s="256"/>
      <c r="AII856" s="256"/>
      <c r="AIJ856" s="256"/>
      <c r="AIK856" s="256"/>
      <c r="AIL856" s="256"/>
      <c r="AIM856" s="256"/>
      <c r="AIN856" s="256"/>
      <c r="AIO856" s="256"/>
      <c r="AIP856" s="256"/>
      <c r="AIQ856" s="256"/>
      <c r="AIR856" s="256"/>
      <c r="AIS856" s="256"/>
      <c r="AIT856" s="256"/>
      <c r="AIU856" s="256"/>
      <c r="AIV856" s="256"/>
      <c r="AIW856" s="256"/>
      <c r="AIX856" s="256"/>
      <c r="AIY856" s="256"/>
      <c r="AIZ856" s="256"/>
      <c r="AJA856" s="256"/>
      <c r="AJB856" s="256"/>
      <c r="AJC856" s="256"/>
      <c r="AJD856" s="256"/>
      <c r="AJE856" s="256"/>
      <c r="AJF856" s="256"/>
      <c r="AJG856" s="256"/>
      <c r="AJH856" s="256"/>
      <c r="AJI856" s="256"/>
      <c r="AJJ856" s="256"/>
      <c r="AJK856" s="256"/>
      <c r="AJL856" s="256"/>
      <c r="AJM856" s="256"/>
      <c r="AJN856" s="256"/>
      <c r="AJO856" s="256"/>
      <c r="AJP856" s="256"/>
      <c r="AJQ856" s="256"/>
      <c r="AJR856" s="256"/>
      <c r="AJS856" s="256"/>
      <c r="AJT856" s="256"/>
      <c r="AJU856" s="256"/>
      <c r="AJV856" s="256"/>
      <c r="AJW856" s="256"/>
      <c r="AJX856" s="256"/>
      <c r="AJY856" s="256"/>
      <c r="AJZ856" s="256"/>
      <c r="AKA856" s="256"/>
      <c r="AKB856" s="256"/>
      <c r="AKC856" s="256"/>
      <c r="AKD856" s="256"/>
      <c r="AKE856" s="256"/>
      <c r="AKF856" s="256"/>
      <c r="AKG856" s="256"/>
      <c r="AKH856" s="256"/>
      <c r="AKI856" s="256"/>
      <c r="AKJ856" s="256"/>
      <c r="AKK856" s="256"/>
      <c r="AKL856" s="256"/>
      <c r="AKM856" s="256"/>
      <c r="AKN856" s="256"/>
      <c r="AKO856" s="256"/>
      <c r="AKP856" s="256"/>
      <c r="AKQ856" s="256"/>
      <c r="AKR856" s="256"/>
      <c r="AKS856" s="256"/>
      <c r="AKT856" s="256"/>
      <c r="AKU856" s="256"/>
      <c r="AKV856" s="256"/>
      <c r="AKW856" s="256"/>
      <c r="AKX856" s="256"/>
      <c r="AKY856" s="256"/>
      <c r="AKZ856" s="256"/>
      <c r="ALA856" s="256"/>
      <c r="ALB856" s="256"/>
      <c r="ALC856" s="256"/>
      <c r="ALD856" s="256"/>
      <c r="ALE856" s="256"/>
      <c r="ALF856" s="256"/>
      <c r="ALG856" s="256"/>
      <c r="ALH856" s="256"/>
      <c r="ALI856" s="256"/>
      <c r="ALJ856" s="256"/>
      <c r="ALK856" s="256"/>
      <c r="ALL856" s="256"/>
      <c r="ALM856" s="256"/>
      <c r="ALN856" s="256"/>
      <c r="ALO856" s="256"/>
      <c r="ALP856" s="256"/>
      <c r="ALQ856" s="256"/>
      <c r="ALR856" s="256"/>
      <c r="ALS856" s="256"/>
      <c r="ALT856" s="256"/>
      <c r="ALU856" s="256"/>
      <c r="ALV856" s="256"/>
      <c r="ALW856" s="256"/>
      <c r="ALX856" s="256"/>
      <c r="ALY856" s="256"/>
      <c r="ALZ856" s="256"/>
      <c r="AMA856" s="256"/>
      <c r="AMB856" s="256"/>
      <c r="AMC856" s="256"/>
      <c r="AMD856" s="256"/>
      <c r="AME856" s="256"/>
      <c r="AMF856" s="256"/>
      <c r="AMG856" s="256"/>
      <c r="AMH856" s="256"/>
      <c r="AMI856" s="256"/>
      <c r="AMJ856" s="256"/>
      <c r="AMK856" s="256"/>
      <c r="AML856" s="256"/>
      <c r="AMM856" s="256"/>
      <c r="AMN856" s="256"/>
      <c r="AMO856" s="256"/>
      <c r="AMP856" s="256"/>
      <c r="AMQ856" s="256"/>
      <c r="AMR856" s="256"/>
      <c r="AMS856" s="256"/>
      <c r="AMT856" s="256"/>
      <c r="AMU856" s="256"/>
      <c r="AMV856" s="256"/>
      <c r="AMW856" s="256"/>
      <c r="AMX856" s="256"/>
      <c r="AMY856" s="256"/>
      <c r="AMZ856" s="256"/>
      <c r="ANA856" s="256"/>
      <c r="ANB856" s="256"/>
      <c r="ANC856" s="256"/>
      <c r="AND856" s="256"/>
      <c r="ANE856" s="256"/>
      <c r="ANF856" s="256"/>
      <c r="ANG856" s="256"/>
      <c r="ANH856" s="256"/>
      <c r="ANI856" s="256"/>
      <c r="ANJ856" s="256"/>
      <c r="ANK856" s="256"/>
      <c r="ANL856" s="256"/>
      <c r="ANM856" s="256"/>
      <c r="ANN856" s="256"/>
      <c r="ANO856" s="256"/>
      <c r="ANP856" s="256"/>
      <c r="ANQ856" s="256"/>
      <c r="ANR856" s="256"/>
      <c r="ANS856" s="256"/>
      <c r="ANT856" s="256"/>
      <c r="ANU856" s="256"/>
      <c r="ANV856" s="256"/>
      <c r="ANW856" s="256"/>
      <c r="ANX856" s="256"/>
      <c r="ANY856" s="256"/>
      <c r="ANZ856" s="256"/>
      <c r="AOA856" s="256"/>
      <c r="AOB856" s="256"/>
      <c r="AOC856" s="256"/>
      <c r="AOD856" s="256"/>
      <c r="AOE856" s="256"/>
      <c r="AOF856" s="256"/>
      <c r="AOG856" s="256"/>
      <c r="AOH856" s="256"/>
      <c r="AOI856" s="256"/>
      <c r="AOJ856" s="256"/>
      <c r="AOK856" s="256"/>
      <c r="AOL856" s="256"/>
      <c r="AOM856" s="256"/>
      <c r="AON856" s="256"/>
      <c r="AOO856" s="256"/>
      <c r="AOP856" s="256"/>
      <c r="AOQ856" s="256"/>
      <c r="AOR856" s="256"/>
      <c r="AOS856" s="256"/>
      <c r="AOT856" s="256"/>
      <c r="AOU856" s="256"/>
      <c r="AOV856" s="256"/>
      <c r="AOW856" s="256"/>
      <c r="AOX856" s="256"/>
      <c r="AOY856" s="256"/>
      <c r="AOZ856" s="256"/>
      <c r="APA856" s="256"/>
      <c r="APB856" s="256"/>
      <c r="APC856" s="256"/>
      <c r="APD856" s="256"/>
      <c r="APE856" s="256"/>
      <c r="APF856" s="256"/>
      <c r="APG856" s="256"/>
      <c r="APH856" s="256"/>
      <c r="API856" s="256"/>
      <c r="APJ856" s="256"/>
      <c r="APK856" s="256"/>
      <c r="APL856" s="256"/>
      <c r="APM856" s="256"/>
      <c r="APN856" s="256"/>
      <c r="APO856" s="256"/>
      <c r="APP856" s="256"/>
      <c r="APQ856" s="256"/>
      <c r="APR856" s="256"/>
      <c r="APS856" s="256"/>
      <c r="APT856" s="256"/>
      <c r="APU856" s="256"/>
      <c r="APV856" s="256"/>
      <c r="APW856" s="256"/>
      <c r="APX856" s="256"/>
      <c r="APY856" s="256"/>
      <c r="APZ856" s="256"/>
      <c r="AQA856" s="256"/>
      <c r="AQB856" s="256"/>
      <c r="AQC856" s="256"/>
      <c r="AQD856" s="256"/>
      <c r="AQE856" s="256"/>
      <c r="AQF856" s="256"/>
      <c r="AQG856" s="256"/>
      <c r="AQH856" s="256"/>
      <c r="AQI856" s="256"/>
      <c r="AQJ856" s="256"/>
      <c r="AQK856" s="256"/>
      <c r="AQL856" s="256"/>
      <c r="AQM856" s="256"/>
      <c r="AQN856" s="256"/>
      <c r="AQO856" s="256"/>
      <c r="AQP856" s="256"/>
      <c r="AQQ856" s="256"/>
      <c r="AQR856" s="256"/>
      <c r="AQS856" s="256"/>
      <c r="AQT856" s="256"/>
      <c r="AQU856" s="256"/>
      <c r="AQV856" s="256"/>
      <c r="AQW856" s="256"/>
      <c r="AQX856" s="256"/>
      <c r="AQY856" s="256"/>
      <c r="AQZ856" s="256"/>
      <c r="ARA856" s="256"/>
      <c r="ARB856" s="256"/>
      <c r="ARC856" s="256"/>
      <c r="ARD856" s="256"/>
      <c r="ARE856" s="256"/>
      <c r="ARF856" s="256"/>
      <c r="ARG856" s="256"/>
      <c r="ARH856" s="256"/>
      <c r="ARI856" s="256"/>
      <c r="ARJ856" s="256"/>
      <c r="ARK856" s="256"/>
      <c r="ARL856" s="256"/>
      <c r="ARM856" s="256"/>
      <c r="ARN856" s="256"/>
      <c r="ARO856" s="256"/>
      <c r="ARP856" s="256"/>
      <c r="ARQ856" s="256"/>
      <c r="ARR856" s="256"/>
      <c r="ARS856" s="256"/>
      <c r="ART856" s="256"/>
      <c r="ARU856" s="256"/>
      <c r="ARV856" s="256"/>
      <c r="ARW856" s="256"/>
      <c r="ARX856" s="256"/>
      <c r="ARY856" s="256"/>
      <c r="ARZ856" s="256"/>
      <c r="ASA856" s="256"/>
      <c r="ASB856" s="256"/>
      <c r="ASC856" s="256"/>
      <c r="ASD856" s="256"/>
      <c r="ASE856" s="256"/>
      <c r="ASF856" s="256"/>
      <c r="ASG856" s="256"/>
      <c r="ASH856" s="256"/>
      <c r="ASI856" s="256"/>
      <c r="ASJ856" s="256"/>
      <c r="ASK856" s="256"/>
      <c r="ASL856" s="256"/>
      <c r="ASM856" s="256"/>
      <c r="ASN856" s="256"/>
      <c r="ASO856" s="256"/>
      <c r="ASP856" s="256"/>
      <c r="ASQ856" s="256"/>
      <c r="ASR856" s="256"/>
      <c r="ASS856" s="256"/>
      <c r="AST856" s="256"/>
      <c r="ASU856" s="256"/>
      <c r="ASV856" s="256"/>
      <c r="ASW856" s="256"/>
      <c r="ASX856" s="256"/>
      <c r="ASY856" s="256"/>
      <c r="ASZ856" s="256"/>
      <c r="ATA856" s="256"/>
      <c r="ATB856" s="256"/>
      <c r="ATC856" s="256"/>
      <c r="ATD856" s="256"/>
      <c r="ATE856" s="256"/>
      <c r="ATF856" s="256"/>
      <c r="ATG856" s="256"/>
      <c r="ATH856" s="256"/>
      <c r="ATI856" s="256"/>
      <c r="ATJ856" s="256"/>
      <c r="ATK856" s="256"/>
      <c r="ATL856" s="256"/>
      <c r="ATM856" s="256"/>
      <c r="ATN856" s="256"/>
      <c r="ATO856" s="256"/>
      <c r="ATP856" s="256"/>
      <c r="ATQ856" s="256"/>
      <c r="ATR856" s="256"/>
      <c r="ATS856" s="256"/>
      <c r="ATT856" s="256"/>
      <c r="ATU856" s="256"/>
      <c r="ATV856" s="256"/>
      <c r="ATW856" s="256"/>
      <c r="ATX856" s="256"/>
      <c r="ATY856" s="256"/>
      <c r="ATZ856" s="256"/>
      <c r="AUA856" s="256"/>
      <c r="AUB856" s="256"/>
      <c r="AUC856" s="256"/>
      <c r="AUD856" s="256"/>
      <c r="AUE856" s="256"/>
      <c r="AUF856" s="256"/>
      <c r="AUG856" s="256"/>
      <c r="AUH856" s="256"/>
      <c r="AUI856" s="256"/>
      <c r="AUJ856" s="256"/>
      <c r="AUK856" s="256"/>
      <c r="AUL856" s="256"/>
      <c r="AUM856" s="256"/>
      <c r="AUN856" s="256"/>
      <c r="AUO856" s="256"/>
      <c r="AUP856" s="256"/>
      <c r="AUQ856" s="256"/>
      <c r="AUR856" s="256"/>
      <c r="AUS856" s="256"/>
      <c r="AUT856" s="256"/>
      <c r="AUU856" s="256"/>
      <c r="AUV856" s="256"/>
      <c r="AUW856" s="256"/>
      <c r="AUX856" s="256"/>
      <c r="AUY856" s="256"/>
      <c r="AUZ856" s="256"/>
      <c r="AVA856" s="256"/>
      <c r="AVB856" s="256"/>
      <c r="AVC856" s="256"/>
      <c r="AVD856" s="256"/>
      <c r="AVE856" s="256"/>
      <c r="AVF856" s="256"/>
      <c r="AVG856" s="256"/>
      <c r="AVH856" s="256"/>
      <c r="AVI856" s="256"/>
      <c r="AVJ856" s="256"/>
      <c r="AVK856" s="256"/>
      <c r="AVL856" s="256"/>
      <c r="AVM856" s="256"/>
      <c r="AVN856" s="256"/>
      <c r="AVO856" s="256"/>
      <c r="AVP856" s="256"/>
      <c r="AVQ856" s="256"/>
      <c r="AVR856" s="256"/>
      <c r="AVS856" s="256"/>
      <c r="AVT856" s="256"/>
      <c r="AVU856" s="256"/>
      <c r="AVV856" s="256"/>
      <c r="AVW856" s="256"/>
      <c r="AVX856" s="256"/>
      <c r="AVY856" s="256"/>
      <c r="AVZ856" s="256"/>
      <c r="AWA856" s="256"/>
      <c r="AWB856" s="256"/>
      <c r="AWC856" s="256"/>
      <c r="AWD856" s="256"/>
      <c r="AWE856" s="256"/>
      <c r="AWF856" s="256"/>
      <c r="AWG856" s="256"/>
      <c r="AWH856" s="256"/>
      <c r="AWI856" s="256"/>
      <c r="AWJ856" s="256"/>
      <c r="AWK856" s="256"/>
      <c r="AWL856" s="256"/>
      <c r="AWM856" s="256"/>
      <c r="AWN856" s="256"/>
      <c r="AWO856" s="256"/>
      <c r="AWP856" s="256"/>
      <c r="AWQ856" s="256"/>
      <c r="AWR856" s="256"/>
      <c r="AWS856" s="256"/>
      <c r="AWT856" s="256"/>
      <c r="AWU856" s="256"/>
      <c r="AWV856" s="256"/>
      <c r="AWW856" s="256"/>
      <c r="AWX856" s="256"/>
      <c r="AWY856" s="256"/>
      <c r="AWZ856" s="256"/>
      <c r="AXA856" s="256"/>
      <c r="AXB856" s="256"/>
      <c r="AXC856" s="256"/>
      <c r="AXD856" s="256"/>
      <c r="AXE856" s="256"/>
      <c r="AXF856" s="256"/>
      <c r="AXG856" s="256"/>
      <c r="AXH856" s="256"/>
      <c r="AXI856" s="256"/>
      <c r="AXJ856" s="256"/>
      <c r="AXK856" s="256"/>
      <c r="AXL856" s="256"/>
      <c r="AXM856" s="256"/>
      <c r="AXN856" s="256"/>
      <c r="AXO856" s="256"/>
      <c r="AXP856" s="256"/>
      <c r="AXQ856" s="256"/>
      <c r="AXR856" s="256"/>
      <c r="AXS856" s="256"/>
      <c r="AXT856" s="256"/>
      <c r="AXU856" s="256"/>
      <c r="AXV856" s="256"/>
      <c r="AXW856" s="256"/>
      <c r="AXX856" s="256"/>
      <c r="AXY856" s="256"/>
      <c r="AXZ856" s="256"/>
      <c r="AYA856" s="256"/>
      <c r="AYB856" s="256"/>
      <c r="AYC856" s="256"/>
      <c r="AYD856" s="256"/>
      <c r="AYE856" s="256"/>
      <c r="AYF856" s="256"/>
      <c r="AYG856" s="256"/>
      <c r="AYH856" s="256"/>
      <c r="AYI856" s="256"/>
      <c r="AYJ856" s="256"/>
      <c r="AYK856" s="256"/>
      <c r="AYL856" s="256"/>
      <c r="AYM856" s="256"/>
      <c r="AYN856" s="256"/>
      <c r="AYO856" s="256"/>
      <c r="AYP856" s="256"/>
      <c r="AYQ856" s="256"/>
      <c r="AYR856" s="256"/>
    </row>
    <row r="857" spans="1:1344" ht="129" hidden="1" thickBot="1" x14ac:dyDescent="0.25">
      <c r="A857" s="182">
        <v>41973</v>
      </c>
      <c r="B857" s="369">
        <v>2011</v>
      </c>
      <c r="C857" s="208" t="s">
        <v>131</v>
      </c>
      <c r="D857" s="57" t="s">
        <v>132</v>
      </c>
      <c r="E857" s="57" t="s">
        <v>36</v>
      </c>
      <c r="F857" s="208" t="s">
        <v>128</v>
      </c>
      <c r="G857" s="79">
        <v>77251</v>
      </c>
      <c r="H857" s="208" t="s">
        <v>2904</v>
      </c>
      <c r="I857" s="209">
        <v>72481</v>
      </c>
      <c r="J857" s="210">
        <v>41128</v>
      </c>
      <c r="K857" s="210">
        <v>41303</v>
      </c>
      <c r="L857" s="211" t="s">
        <v>2887</v>
      </c>
      <c r="M857" s="212" t="s">
        <v>2888</v>
      </c>
      <c r="N857" s="19">
        <v>68076</v>
      </c>
      <c r="O857" s="19">
        <v>68076</v>
      </c>
      <c r="P857" s="210">
        <v>41423</v>
      </c>
      <c r="Q857" s="210">
        <v>42828</v>
      </c>
      <c r="R857" s="210">
        <v>42700</v>
      </c>
      <c r="S857" s="210">
        <v>42702</v>
      </c>
      <c r="T857" s="20">
        <v>0.22</v>
      </c>
      <c r="U857" s="19"/>
      <c r="V857" s="213"/>
      <c r="W857" s="214" t="s">
        <v>2889</v>
      </c>
    </row>
    <row r="858" spans="1:1344" ht="129" hidden="1" thickBot="1" x14ac:dyDescent="0.25">
      <c r="A858" s="182">
        <v>41973</v>
      </c>
      <c r="B858" s="368">
        <v>2012</v>
      </c>
      <c r="C858" s="206" t="s">
        <v>131</v>
      </c>
      <c r="D858" s="56" t="s">
        <v>132</v>
      </c>
      <c r="E858" s="56" t="s">
        <v>36</v>
      </c>
      <c r="F858" s="206" t="s">
        <v>128</v>
      </c>
      <c r="G858" s="30">
        <v>72786</v>
      </c>
      <c r="H858" s="206" t="s">
        <v>2905</v>
      </c>
      <c r="I858" s="207">
        <v>72481</v>
      </c>
      <c r="J858" s="202">
        <v>41128</v>
      </c>
      <c r="K858" s="202">
        <v>41303</v>
      </c>
      <c r="L858" s="193" t="s">
        <v>2887</v>
      </c>
      <c r="M858" s="203" t="s">
        <v>2888</v>
      </c>
      <c r="N858" s="17">
        <v>69851</v>
      </c>
      <c r="O858" s="17">
        <v>72931</v>
      </c>
      <c r="P858" s="202">
        <v>41423</v>
      </c>
      <c r="Q858" s="202">
        <v>42828</v>
      </c>
      <c r="R858" s="202">
        <v>42700</v>
      </c>
      <c r="S858" s="202">
        <v>42702</v>
      </c>
      <c r="T858" s="18">
        <v>0.22</v>
      </c>
      <c r="U858" s="17"/>
      <c r="V858" s="204"/>
      <c r="W858" s="205" t="s">
        <v>2889</v>
      </c>
    </row>
    <row r="859" spans="1:1344" s="250" customFormat="1" ht="128" hidden="1" x14ac:dyDescent="0.2">
      <c r="A859" s="182">
        <v>41973</v>
      </c>
      <c r="B859" s="497">
        <v>2013</v>
      </c>
      <c r="C859" s="438" t="s">
        <v>131</v>
      </c>
      <c r="D859" s="500" t="s">
        <v>132</v>
      </c>
      <c r="E859" s="500" t="s">
        <v>36</v>
      </c>
      <c r="F859" s="501" t="s">
        <v>128</v>
      </c>
      <c r="G859" s="502">
        <v>76558</v>
      </c>
      <c r="H859" s="500" t="s">
        <v>2906</v>
      </c>
      <c r="I859" s="502">
        <v>72481</v>
      </c>
      <c r="J859" s="245">
        <v>41128</v>
      </c>
      <c r="K859" s="245">
        <v>41303</v>
      </c>
      <c r="L859" s="263" t="s">
        <v>2907</v>
      </c>
      <c r="M859" s="78" t="s">
        <v>2888</v>
      </c>
      <c r="N859" s="21">
        <v>79914</v>
      </c>
      <c r="O859" s="21">
        <v>160491</v>
      </c>
      <c r="P859" s="245">
        <v>41423</v>
      </c>
      <c r="Q859" s="245">
        <v>42828</v>
      </c>
      <c r="R859" s="245">
        <v>42700</v>
      </c>
      <c r="S859" s="245">
        <v>42702</v>
      </c>
      <c r="T859" s="247">
        <v>0.22</v>
      </c>
      <c r="U859" s="21"/>
      <c r="V859" s="248"/>
      <c r="W859" s="249" t="s">
        <v>2889</v>
      </c>
    </row>
    <row r="860" spans="1:1344" s="250" customFormat="1" ht="80" hidden="1" x14ac:dyDescent="0.2">
      <c r="A860" s="182">
        <v>41973</v>
      </c>
      <c r="B860" s="498"/>
      <c r="C860" s="469"/>
      <c r="D860" s="480"/>
      <c r="E860" s="480"/>
      <c r="F860" s="477"/>
      <c r="G860" s="483"/>
      <c r="H860" s="480"/>
      <c r="I860" s="483"/>
      <c r="J860" s="251">
        <v>41494</v>
      </c>
      <c r="K860" s="251">
        <v>41530</v>
      </c>
      <c r="L860" s="252" t="s">
        <v>151</v>
      </c>
      <c r="M860" s="48" t="s">
        <v>2908</v>
      </c>
      <c r="N860" s="23">
        <v>1540</v>
      </c>
      <c r="O860" s="23">
        <v>657</v>
      </c>
      <c r="P860" s="251">
        <v>41568</v>
      </c>
      <c r="Q860" s="251">
        <v>41967</v>
      </c>
      <c r="R860" s="251">
        <v>41936</v>
      </c>
      <c r="S860" s="251">
        <v>41936</v>
      </c>
      <c r="T860" s="253">
        <v>0.99</v>
      </c>
      <c r="U860" s="23"/>
      <c r="V860" s="264"/>
      <c r="W860" s="255" t="s">
        <v>2909</v>
      </c>
    </row>
    <row r="861" spans="1:1344" s="250" customFormat="1" ht="80" hidden="1" x14ac:dyDescent="0.2">
      <c r="A861" s="182">
        <v>41973</v>
      </c>
      <c r="B861" s="498"/>
      <c r="C861" s="469"/>
      <c r="D861" s="480"/>
      <c r="E861" s="480"/>
      <c r="F861" s="477"/>
      <c r="G861" s="483"/>
      <c r="H861" s="480"/>
      <c r="I861" s="483"/>
      <c r="J861" s="265"/>
      <c r="K861" s="265">
        <v>41845</v>
      </c>
      <c r="L861" s="252" t="s">
        <v>2910</v>
      </c>
      <c r="M861" s="48" t="s">
        <v>2898</v>
      </c>
      <c r="N861" s="23">
        <v>479</v>
      </c>
      <c r="O861" s="23">
        <v>1538</v>
      </c>
      <c r="P861" s="265"/>
      <c r="Q861" s="265"/>
      <c r="R861" s="265"/>
      <c r="S861" s="265"/>
      <c r="T861" s="253">
        <v>0.08</v>
      </c>
      <c r="U861" s="23"/>
      <c r="V861" s="254"/>
      <c r="W861" s="255" t="s">
        <v>2911</v>
      </c>
    </row>
    <row r="862" spans="1:1344" s="250" customFormat="1" ht="65" hidden="1" thickBot="1" x14ac:dyDescent="0.25">
      <c r="A862" s="182">
        <v>41973</v>
      </c>
      <c r="B862" s="499"/>
      <c r="C862" s="439"/>
      <c r="D862" s="481"/>
      <c r="E862" s="481"/>
      <c r="F862" s="478"/>
      <c r="G862" s="484"/>
      <c r="H862" s="481"/>
      <c r="I862" s="484"/>
      <c r="J862" s="258"/>
      <c r="K862" s="258">
        <v>42050</v>
      </c>
      <c r="L862" s="259" t="s">
        <v>2912</v>
      </c>
      <c r="M862" s="62"/>
      <c r="N862" s="19">
        <v>5562</v>
      </c>
      <c r="O862" s="19"/>
      <c r="P862" s="258"/>
      <c r="Q862" s="258"/>
      <c r="R862" s="258"/>
      <c r="S862" s="258"/>
      <c r="T862" s="260">
        <v>0</v>
      </c>
      <c r="U862" s="19"/>
      <c r="V862" s="266"/>
      <c r="W862" s="262" t="s">
        <v>2913</v>
      </c>
    </row>
    <row r="863" spans="1:1344" s="2" customFormat="1" ht="128" hidden="1" x14ac:dyDescent="0.2">
      <c r="A863" s="182">
        <v>41973</v>
      </c>
      <c r="B863" s="465">
        <v>2014</v>
      </c>
      <c r="C863" s="436" t="s">
        <v>131</v>
      </c>
      <c r="D863" s="438" t="s">
        <v>132</v>
      </c>
      <c r="E863" s="438" t="s">
        <v>36</v>
      </c>
      <c r="F863" s="436" t="s">
        <v>128</v>
      </c>
      <c r="G863" s="470">
        <v>77293</v>
      </c>
      <c r="H863" s="438" t="s">
        <v>2914</v>
      </c>
      <c r="I863" s="470">
        <v>72481</v>
      </c>
      <c r="J863" s="215">
        <v>41128</v>
      </c>
      <c r="K863" s="215">
        <v>41303</v>
      </c>
      <c r="L863" s="81" t="s">
        <v>2907</v>
      </c>
      <c r="M863" s="78" t="s">
        <v>2888</v>
      </c>
      <c r="N863" s="21">
        <v>198148</v>
      </c>
      <c r="O863" s="21">
        <v>77700</v>
      </c>
      <c r="P863" s="215">
        <v>41423</v>
      </c>
      <c r="Q863" s="215">
        <v>42828</v>
      </c>
      <c r="R863" s="215">
        <v>42700</v>
      </c>
      <c r="S863" s="215">
        <v>42702</v>
      </c>
      <c r="T863" s="218">
        <v>0.22</v>
      </c>
      <c r="U863" s="21"/>
      <c r="V863" s="227"/>
      <c r="W863" s="225" t="s">
        <v>2889</v>
      </c>
    </row>
    <row r="864" spans="1:1344" s="2" customFormat="1" ht="48" hidden="1" x14ac:dyDescent="0.2">
      <c r="A864" s="182">
        <v>41973</v>
      </c>
      <c r="B864" s="466"/>
      <c r="C864" s="468"/>
      <c r="D864" s="469"/>
      <c r="E864" s="469"/>
      <c r="F864" s="468"/>
      <c r="G864" s="471"/>
      <c r="H864" s="469"/>
      <c r="I864" s="471"/>
      <c r="J864" s="228">
        <v>41932</v>
      </c>
      <c r="K864" s="228">
        <v>41983</v>
      </c>
      <c r="L864" s="229" t="s">
        <v>2915</v>
      </c>
      <c r="M864" s="48"/>
      <c r="N864" s="23">
        <v>24755</v>
      </c>
      <c r="O864" s="23"/>
      <c r="P864" s="228">
        <v>41993</v>
      </c>
      <c r="Q864" s="228">
        <v>42358</v>
      </c>
      <c r="R864" s="228">
        <v>42358</v>
      </c>
      <c r="S864" s="228">
        <v>42358</v>
      </c>
      <c r="T864" s="230">
        <v>0</v>
      </c>
      <c r="U864" s="23"/>
      <c r="V864" s="231"/>
      <c r="W864" s="232" t="s">
        <v>2916</v>
      </c>
    </row>
    <row r="865" spans="1:1344" s="2" customFormat="1" ht="65" hidden="1" thickBot="1" x14ac:dyDescent="0.25">
      <c r="A865" s="182">
        <v>41973</v>
      </c>
      <c r="B865" s="467"/>
      <c r="C865" s="437"/>
      <c r="D865" s="439"/>
      <c r="E865" s="439"/>
      <c r="F865" s="437"/>
      <c r="G865" s="472"/>
      <c r="H865" s="439"/>
      <c r="I865" s="472"/>
      <c r="J865" s="197"/>
      <c r="K865" s="197">
        <v>42093</v>
      </c>
      <c r="L865" s="63" t="s">
        <v>2917</v>
      </c>
      <c r="M865" s="198"/>
      <c r="N865" s="26">
        <v>33125</v>
      </c>
      <c r="O865" s="26"/>
      <c r="P865" s="197"/>
      <c r="Q865" s="197"/>
      <c r="R865" s="197"/>
      <c r="S865" s="197"/>
      <c r="T865" s="220">
        <v>0</v>
      </c>
      <c r="U865" s="26"/>
      <c r="V865" s="233"/>
      <c r="W865" s="234" t="s">
        <v>2918</v>
      </c>
    </row>
    <row r="866" spans="1:1344" ht="128" hidden="1" x14ac:dyDescent="0.2">
      <c r="A866" s="182">
        <v>41973</v>
      </c>
      <c r="B866" s="421">
        <v>2015</v>
      </c>
      <c r="C866" s="453" t="s">
        <v>131</v>
      </c>
      <c r="D866" s="460" t="s">
        <v>132</v>
      </c>
      <c r="E866" s="460" t="s">
        <v>36</v>
      </c>
      <c r="F866" s="453" t="s">
        <v>128</v>
      </c>
      <c r="G866" s="460">
        <v>81047</v>
      </c>
      <c r="H866" s="462" t="s">
        <v>2919</v>
      </c>
      <c r="I866" s="464">
        <v>72481</v>
      </c>
      <c r="J866" s="215">
        <v>41128</v>
      </c>
      <c r="K866" s="215">
        <v>41303</v>
      </c>
      <c r="L866" s="216" t="s">
        <v>2907</v>
      </c>
      <c r="M866" s="226" t="s">
        <v>2888</v>
      </c>
      <c r="N866" s="21">
        <v>225199</v>
      </c>
      <c r="O866" s="21">
        <v>0</v>
      </c>
      <c r="P866" s="215">
        <v>41423</v>
      </c>
      <c r="Q866" s="215">
        <v>42828</v>
      </c>
      <c r="R866" s="215">
        <v>42700</v>
      </c>
      <c r="S866" s="215">
        <v>42702</v>
      </c>
      <c r="T866" s="218">
        <v>0.22</v>
      </c>
      <c r="U866" s="21"/>
      <c r="V866" s="118"/>
      <c r="W866" s="219" t="s">
        <v>2889</v>
      </c>
    </row>
    <row r="867" spans="1:1344" ht="49" hidden="1" thickBot="1" x14ac:dyDescent="0.25">
      <c r="A867" s="182">
        <v>41973</v>
      </c>
      <c r="B867" s="422"/>
      <c r="C867" s="461"/>
      <c r="D867" s="461"/>
      <c r="E867" s="461"/>
      <c r="F867" s="461"/>
      <c r="G867" s="461"/>
      <c r="H867" s="463"/>
      <c r="I867" s="418"/>
      <c r="J867" s="197">
        <v>42093</v>
      </c>
      <c r="K867" s="197">
        <v>42457</v>
      </c>
      <c r="L867" s="63" t="s">
        <v>2920</v>
      </c>
      <c r="M867" s="31"/>
      <c r="N867" s="19">
        <v>22616</v>
      </c>
      <c r="O867" s="19"/>
      <c r="P867" s="197">
        <v>42215</v>
      </c>
      <c r="Q867" s="197">
        <v>42581</v>
      </c>
      <c r="R867" s="197">
        <v>42581</v>
      </c>
      <c r="S867" s="197">
        <v>42581</v>
      </c>
      <c r="T867" s="220">
        <v>0</v>
      </c>
      <c r="U867" s="19"/>
      <c r="V867" s="117"/>
      <c r="W867" s="199" t="s">
        <v>2921</v>
      </c>
    </row>
    <row r="868" spans="1:1344" ht="145" hidden="1" thickBot="1" x14ac:dyDescent="0.25">
      <c r="A868" s="182">
        <v>41973</v>
      </c>
      <c r="B868" s="369">
        <v>2016</v>
      </c>
      <c r="C868" s="208" t="s">
        <v>131</v>
      </c>
      <c r="D868" s="57" t="s">
        <v>132</v>
      </c>
      <c r="E868" s="57" t="s">
        <v>36</v>
      </c>
      <c r="F868" s="208" t="s">
        <v>128</v>
      </c>
      <c r="G868" s="79">
        <v>81408</v>
      </c>
      <c r="H868" s="208" t="s">
        <v>2922</v>
      </c>
      <c r="I868" s="209">
        <v>72481</v>
      </c>
      <c r="J868" s="210">
        <v>41128</v>
      </c>
      <c r="K868" s="210">
        <v>41303</v>
      </c>
      <c r="L868" s="211" t="s">
        <v>2907</v>
      </c>
      <c r="M868" s="212" t="s">
        <v>2888</v>
      </c>
      <c r="N868" s="19">
        <v>56858</v>
      </c>
      <c r="O868" s="19"/>
      <c r="P868" s="210">
        <v>41423</v>
      </c>
      <c r="Q868" s="210">
        <v>42828</v>
      </c>
      <c r="R868" s="210">
        <v>42700</v>
      </c>
      <c r="S868" s="210">
        <v>42702</v>
      </c>
      <c r="T868" s="20">
        <v>0.22</v>
      </c>
      <c r="U868" s="19"/>
      <c r="V868" s="213"/>
      <c r="W868" s="214" t="s">
        <v>2923</v>
      </c>
    </row>
    <row r="869" spans="1:1344" ht="113" hidden="1" thickBot="1" x14ac:dyDescent="0.25">
      <c r="A869" s="182">
        <v>41973</v>
      </c>
      <c r="B869" s="369">
        <v>2012</v>
      </c>
      <c r="C869" s="208" t="s">
        <v>131</v>
      </c>
      <c r="D869" s="57" t="s">
        <v>132</v>
      </c>
      <c r="E869" s="57" t="s">
        <v>36</v>
      </c>
      <c r="F869" s="208" t="s">
        <v>128</v>
      </c>
      <c r="G869" s="79" t="s">
        <v>2924</v>
      </c>
      <c r="H869" s="208" t="s">
        <v>2925</v>
      </c>
      <c r="I869" s="209"/>
      <c r="J869" s="210">
        <v>41038</v>
      </c>
      <c r="K869" s="210">
        <v>41173</v>
      </c>
      <c r="L869" s="211" t="s">
        <v>2926</v>
      </c>
      <c r="M869" s="212" t="s">
        <v>2927</v>
      </c>
      <c r="N869" s="19">
        <v>76038</v>
      </c>
      <c r="O869" s="19">
        <v>75644</v>
      </c>
      <c r="P869" s="210">
        <v>41214</v>
      </c>
      <c r="Q869" s="210">
        <v>42185</v>
      </c>
      <c r="R869" s="210">
        <v>41849</v>
      </c>
      <c r="S869" s="210">
        <v>42111</v>
      </c>
      <c r="T869" s="20">
        <v>0.84</v>
      </c>
      <c r="U869" s="19"/>
      <c r="V869" s="213"/>
      <c r="W869" s="214" t="s">
        <v>2928</v>
      </c>
    </row>
    <row r="870" spans="1:1344" ht="113" hidden="1" thickBot="1" x14ac:dyDescent="0.25">
      <c r="A870" s="267">
        <v>41973</v>
      </c>
      <c r="B870" s="368">
        <v>2013</v>
      </c>
      <c r="C870" s="206" t="s">
        <v>131</v>
      </c>
      <c r="D870" s="56" t="s">
        <v>132</v>
      </c>
      <c r="E870" s="56" t="s">
        <v>36</v>
      </c>
      <c r="F870" s="206" t="s">
        <v>128</v>
      </c>
      <c r="G870" s="30">
        <v>80793</v>
      </c>
      <c r="H870" s="206" t="s">
        <v>2929</v>
      </c>
      <c r="I870" s="207"/>
      <c r="J870" s="202">
        <v>41038</v>
      </c>
      <c r="K870" s="202">
        <v>41173</v>
      </c>
      <c r="L870" s="193" t="s">
        <v>2926</v>
      </c>
      <c r="M870" s="203" t="s">
        <v>2927</v>
      </c>
      <c r="N870" s="17">
        <v>16319</v>
      </c>
      <c r="O870" s="17">
        <v>21250</v>
      </c>
      <c r="P870" s="202">
        <v>41214</v>
      </c>
      <c r="Q870" s="202">
        <v>42185</v>
      </c>
      <c r="R870" s="202">
        <v>41849</v>
      </c>
      <c r="S870" s="202">
        <v>42111</v>
      </c>
      <c r="T870" s="18">
        <v>0.84</v>
      </c>
      <c r="U870" s="17"/>
      <c r="V870" s="204"/>
      <c r="W870" s="205" t="s">
        <v>2928</v>
      </c>
    </row>
    <row r="871" spans="1:1344" s="2" customFormat="1" ht="48" hidden="1" x14ac:dyDescent="0.2">
      <c r="A871" s="175">
        <v>41973</v>
      </c>
      <c r="B871" s="491">
        <v>2012</v>
      </c>
      <c r="C871" s="436" t="s">
        <v>131</v>
      </c>
      <c r="D871" s="438" t="s">
        <v>132</v>
      </c>
      <c r="E871" s="436" t="s">
        <v>109</v>
      </c>
      <c r="F871" s="436" t="s">
        <v>109</v>
      </c>
      <c r="G871" s="470">
        <v>76007</v>
      </c>
      <c r="H871" s="436" t="s">
        <v>2930</v>
      </c>
      <c r="I871" s="494"/>
      <c r="J871" s="215"/>
      <c r="K871" s="215"/>
      <c r="L871" s="216" t="s">
        <v>2931</v>
      </c>
      <c r="M871" s="226"/>
      <c r="N871" s="21">
        <v>15042</v>
      </c>
      <c r="O871" s="21">
        <v>1731</v>
      </c>
      <c r="P871" s="215">
        <v>41652</v>
      </c>
      <c r="Q871" s="215"/>
      <c r="R871" s="215">
        <v>44397</v>
      </c>
      <c r="S871" s="215"/>
      <c r="T871" s="218">
        <v>0.05</v>
      </c>
      <c r="U871" s="21"/>
      <c r="V871" s="236"/>
      <c r="W871" s="225" t="s">
        <v>2932</v>
      </c>
      <c r="X871" s="3"/>
      <c r="Y871" s="268"/>
      <c r="Z871" s="268"/>
      <c r="AA871" s="268"/>
      <c r="AB871" s="268"/>
      <c r="AC871" s="268"/>
      <c r="AD871" s="268"/>
      <c r="AE871" s="268"/>
      <c r="AF871" s="268"/>
      <c r="AG871" s="268"/>
      <c r="AH871" s="268"/>
      <c r="AI871" s="268"/>
      <c r="AJ871" s="268"/>
      <c r="AK871" s="268"/>
      <c r="AL871" s="268"/>
      <c r="AM871" s="268"/>
      <c r="AN871" s="268"/>
      <c r="AO871" s="268"/>
      <c r="AP871" s="268"/>
      <c r="AQ871" s="268"/>
      <c r="AR871" s="268"/>
      <c r="AS871" s="268"/>
      <c r="AT871" s="268"/>
      <c r="AU871" s="268"/>
      <c r="AV871" s="268"/>
      <c r="AW871" s="268"/>
      <c r="AX871" s="268"/>
      <c r="AY871" s="268"/>
      <c r="AZ871" s="268"/>
      <c r="BA871" s="268"/>
      <c r="BB871" s="268"/>
      <c r="BC871" s="268"/>
      <c r="BD871" s="268"/>
      <c r="BE871" s="268"/>
      <c r="BF871" s="268"/>
      <c r="BG871" s="268"/>
      <c r="BH871" s="268"/>
      <c r="BI871" s="268"/>
      <c r="BJ871" s="268"/>
      <c r="BK871" s="268"/>
      <c r="BL871" s="268"/>
      <c r="BM871" s="268"/>
      <c r="BN871" s="268"/>
      <c r="BO871" s="268"/>
      <c r="BP871" s="268"/>
      <c r="BQ871" s="268"/>
      <c r="BR871" s="268"/>
      <c r="BS871" s="268"/>
      <c r="BT871" s="268"/>
      <c r="BU871" s="268"/>
      <c r="BV871" s="268"/>
      <c r="BW871" s="268"/>
      <c r="BX871" s="268"/>
      <c r="BY871" s="268"/>
      <c r="BZ871" s="268"/>
      <c r="CA871" s="268"/>
      <c r="CB871" s="268"/>
      <c r="CC871" s="268"/>
      <c r="CD871" s="268"/>
      <c r="CE871" s="268"/>
      <c r="CF871" s="268"/>
      <c r="CG871" s="268"/>
      <c r="CH871" s="268"/>
      <c r="CI871" s="268"/>
      <c r="CJ871" s="268"/>
      <c r="CK871" s="268"/>
      <c r="CL871" s="268"/>
      <c r="CM871" s="268"/>
      <c r="CN871" s="268"/>
      <c r="CO871" s="268"/>
      <c r="CP871" s="268"/>
      <c r="CQ871" s="268"/>
      <c r="CR871" s="268"/>
      <c r="CS871" s="268"/>
      <c r="CT871" s="268"/>
      <c r="CU871" s="268"/>
      <c r="CV871" s="268"/>
      <c r="CW871" s="268"/>
      <c r="CX871" s="268"/>
      <c r="CY871" s="268"/>
      <c r="CZ871" s="268"/>
      <c r="DA871" s="268"/>
      <c r="DB871" s="268"/>
      <c r="DC871" s="268"/>
      <c r="DD871" s="268"/>
      <c r="DE871" s="268"/>
      <c r="DF871" s="268"/>
      <c r="DG871" s="268"/>
      <c r="DH871" s="268"/>
      <c r="DI871" s="268"/>
      <c r="DJ871" s="268"/>
      <c r="DK871" s="268"/>
      <c r="DL871" s="268"/>
      <c r="DM871" s="268"/>
      <c r="DN871" s="268"/>
      <c r="DO871" s="268"/>
      <c r="DP871" s="268"/>
      <c r="DQ871" s="268"/>
      <c r="DR871" s="268"/>
      <c r="DS871" s="268"/>
      <c r="DT871" s="268"/>
      <c r="DU871" s="268"/>
      <c r="DV871" s="268"/>
      <c r="DW871" s="268"/>
      <c r="DX871" s="268"/>
      <c r="DY871" s="268"/>
      <c r="DZ871" s="268"/>
      <c r="EA871" s="268"/>
      <c r="EB871" s="268"/>
      <c r="EC871" s="268"/>
      <c r="ED871" s="268"/>
      <c r="EE871" s="268"/>
      <c r="EF871" s="268"/>
      <c r="EG871" s="268"/>
      <c r="EH871" s="268"/>
      <c r="EI871" s="268"/>
      <c r="EJ871" s="268"/>
      <c r="EK871" s="268"/>
      <c r="EL871" s="268"/>
      <c r="EM871" s="268"/>
      <c r="EN871" s="268"/>
      <c r="EO871" s="268"/>
      <c r="EP871" s="268"/>
      <c r="EQ871" s="268"/>
      <c r="ER871" s="268"/>
      <c r="ES871" s="268"/>
      <c r="ET871" s="268"/>
      <c r="EU871" s="268"/>
      <c r="EV871" s="268"/>
      <c r="EW871" s="268"/>
      <c r="EX871" s="268"/>
      <c r="EY871" s="268"/>
      <c r="EZ871" s="268"/>
      <c r="FA871" s="268"/>
      <c r="FB871" s="268"/>
      <c r="FC871" s="268"/>
      <c r="FD871" s="268"/>
      <c r="FE871" s="268"/>
      <c r="FF871" s="268"/>
      <c r="FG871" s="268"/>
      <c r="FH871" s="268"/>
      <c r="FI871" s="268"/>
      <c r="FJ871" s="268"/>
      <c r="FK871" s="268"/>
      <c r="FL871" s="268"/>
      <c r="FM871" s="268"/>
      <c r="FN871" s="268"/>
      <c r="FO871" s="268"/>
      <c r="FP871" s="268"/>
      <c r="FQ871" s="268"/>
      <c r="FR871" s="268"/>
      <c r="FS871" s="268"/>
      <c r="FT871" s="268"/>
      <c r="FU871" s="268"/>
      <c r="FV871" s="268"/>
      <c r="FW871" s="268"/>
      <c r="FX871" s="268"/>
      <c r="FY871" s="268"/>
      <c r="FZ871" s="268"/>
      <c r="GA871" s="268"/>
      <c r="GB871" s="268"/>
      <c r="GC871" s="268"/>
      <c r="GD871" s="268"/>
      <c r="GE871" s="268"/>
      <c r="GF871" s="268"/>
      <c r="GG871" s="268"/>
      <c r="GH871" s="268"/>
      <c r="GI871" s="268"/>
      <c r="GJ871" s="268"/>
      <c r="GK871" s="268"/>
      <c r="GL871" s="268"/>
      <c r="GM871" s="268"/>
      <c r="GN871" s="268"/>
      <c r="GO871" s="268"/>
      <c r="GP871" s="268"/>
      <c r="GQ871" s="268"/>
      <c r="GR871" s="268"/>
      <c r="GS871" s="268"/>
      <c r="GT871" s="268"/>
      <c r="GU871" s="268"/>
      <c r="GV871" s="268"/>
      <c r="GW871" s="268"/>
      <c r="GX871" s="268"/>
      <c r="GY871" s="268"/>
      <c r="GZ871" s="268"/>
      <c r="HA871" s="268"/>
      <c r="HB871" s="268"/>
      <c r="HC871" s="268"/>
      <c r="HD871" s="268"/>
      <c r="HE871" s="268"/>
      <c r="HF871" s="268"/>
      <c r="HG871" s="268"/>
      <c r="HH871" s="268"/>
      <c r="HI871" s="268"/>
      <c r="HJ871" s="268"/>
      <c r="HK871" s="268"/>
      <c r="HL871" s="268"/>
      <c r="HM871" s="268"/>
      <c r="HN871" s="268"/>
      <c r="HO871" s="268"/>
      <c r="HP871" s="268"/>
      <c r="HQ871" s="268"/>
      <c r="HR871" s="268"/>
      <c r="HS871" s="268"/>
      <c r="HT871" s="268"/>
      <c r="HU871" s="268"/>
      <c r="HV871" s="268"/>
      <c r="HW871" s="268"/>
      <c r="HX871" s="268"/>
      <c r="HY871" s="268"/>
      <c r="HZ871" s="268"/>
      <c r="IA871" s="268"/>
      <c r="IB871" s="268"/>
      <c r="IC871" s="268"/>
      <c r="ID871" s="268"/>
      <c r="IE871" s="268"/>
      <c r="IF871" s="268"/>
      <c r="IG871" s="268"/>
      <c r="IH871" s="268"/>
      <c r="II871" s="268"/>
      <c r="IJ871" s="268"/>
      <c r="IK871" s="268"/>
      <c r="IL871" s="268"/>
      <c r="IM871" s="268"/>
      <c r="IN871" s="268"/>
      <c r="IO871" s="268"/>
      <c r="IP871" s="268"/>
      <c r="IQ871" s="268"/>
      <c r="IR871" s="268"/>
      <c r="IS871" s="268"/>
      <c r="IT871" s="268"/>
      <c r="IU871" s="268"/>
      <c r="IV871" s="268"/>
      <c r="IW871" s="268"/>
      <c r="IX871" s="268"/>
      <c r="IY871" s="268"/>
      <c r="IZ871" s="268"/>
      <c r="JA871" s="268"/>
      <c r="JB871" s="268"/>
      <c r="JC871" s="268"/>
      <c r="JD871" s="268"/>
      <c r="JE871" s="268"/>
      <c r="JF871" s="268"/>
      <c r="JG871" s="268"/>
      <c r="JH871" s="268"/>
      <c r="JI871" s="268"/>
      <c r="JJ871" s="268"/>
      <c r="JK871" s="268"/>
      <c r="JL871" s="268"/>
      <c r="JM871" s="268"/>
      <c r="JN871" s="268"/>
      <c r="JO871" s="268"/>
      <c r="JP871" s="268"/>
      <c r="JQ871" s="268"/>
      <c r="JR871" s="268"/>
      <c r="JS871" s="268"/>
      <c r="JT871" s="268"/>
      <c r="JU871" s="268"/>
      <c r="JV871" s="268"/>
      <c r="JW871" s="268"/>
      <c r="JX871" s="268"/>
      <c r="JY871" s="268"/>
      <c r="JZ871" s="268"/>
      <c r="KA871" s="268"/>
      <c r="KB871" s="268"/>
      <c r="KC871" s="268"/>
      <c r="KD871" s="268"/>
      <c r="KE871" s="268"/>
      <c r="KF871" s="268"/>
      <c r="KG871" s="268"/>
      <c r="KH871" s="268"/>
      <c r="KI871" s="268"/>
      <c r="KJ871" s="268"/>
      <c r="KK871" s="268"/>
      <c r="KL871" s="268"/>
      <c r="KM871" s="268"/>
      <c r="KN871" s="268"/>
      <c r="KO871" s="268"/>
      <c r="KP871" s="268"/>
      <c r="KQ871" s="268"/>
      <c r="KR871" s="268"/>
      <c r="KS871" s="268"/>
      <c r="KT871" s="268"/>
      <c r="KU871" s="268"/>
      <c r="KV871" s="268"/>
      <c r="KW871" s="268"/>
      <c r="KX871" s="268"/>
      <c r="KY871" s="268"/>
      <c r="KZ871" s="268"/>
      <c r="LA871" s="268"/>
      <c r="LB871" s="268"/>
      <c r="LC871" s="268"/>
      <c r="LD871" s="268"/>
      <c r="LE871" s="268"/>
      <c r="LF871" s="268"/>
      <c r="LG871" s="268"/>
      <c r="LH871" s="268"/>
      <c r="LI871" s="268"/>
      <c r="LJ871" s="268"/>
      <c r="LK871" s="268"/>
      <c r="LL871" s="268"/>
      <c r="LM871" s="268"/>
      <c r="LN871" s="268"/>
      <c r="LO871" s="268"/>
      <c r="LP871" s="268"/>
      <c r="LQ871" s="268"/>
      <c r="LR871" s="268"/>
      <c r="LS871" s="268"/>
      <c r="LT871" s="268"/>
      <c r="LU871" s="268"/>
      <c r="LV871" s="268"/>
      <c r="LW871" s="268"/>
      <c r="LX871" s="268"/>
      <c r="LY871" s="268"/>
      <c r="LZ871" s="268"/>
      <c r="MA871" s="268"/>
      <c r="MB871" s="268"/>
      <c r="MC871" s="268"/>
      <c r="MD871" s="268"/>
      <c r="ME871" s="268"/>
      <c r="MF871" s="268"/>
      <c r="MG871" s="268"/>
      <c r="MH871" s="268"/>
      <c r="MI871" s="268"/>
      <c r="MJ871" s="268"/>
      <c r="MK871" s="268"/>
      <c r="ML871" s="268"/>
      <c r="MM871" s="268"/>
      <c r="MN871" s="268"/>
      <c r="MO871" s="268"/>
      <c r="MP871" s="268"/>
      <c r="MQ871" s="268"/>
      <c r="MR871" s="268"/>
      <c r="MS871" s="268"/>
      <c r="MT871" s="268"/>
      <c r="MU871" s="268"/>
      <c r="MV871" s="268"/>
      <c r="MW871" s="268"/>
      <c r="MX871" s="268"/>
      <c r="MY871" s="268"/>
      <c r="MZ871" s="268"/>
      <c r="NA871" s="268"/>
      <c r="NB871" s="268"/>
      <c r="NC871" s="268"/>
      <c r="ND871" s="268"/>
      <c r="NE871" s="268"/>
      <c r="NF871" s="268"/>
      <c r="NG871" s="268"/>
      <c r="NH871" s="268"/>
      <c r="NI871" s="268"/>
      <c r="NJ871" s="268"/>
      <c r="NK871" s="268"/>
      <c r="NL871" s="268"/>
      <c r="NM871" s="268"/>
      <c r="NN871" s="268"/>
      <c r="NO871" s="268"/>
      <c r="NP871" s="268"/>
      <c r="NQ871" s="268"/>
      <c r="NR871" s="268"/>
      <c r="NS871" s="268"/>
      <c r="NT871" s="268"/>
      <c r="NU871" s="268"/>
      <c r="NV871" s="268"/>
      <c r="NW871" s="268"/>
      <c r="NX871" s="268"/>
      <c r="NY871" s="268"/>
      <c r="NZ871" s="268"/>
      <c r="OA871" s="268"/>
      <c r="OB871" s="268"/>
      <c r="OC871" s="268"/>
      <c r="OD871" s="268"/>
      <c r="OE871" s="268"/>
      <c r="OF871" s="268"/>
      <c r="OG871" s="268"/>
      <c r="OH871" s="268"/>
      <c r="OI871" s="268"/>
      <c r="OJ871" s="268"/>
      <c r="OK871" s="268"/>
      <c r="OL871" s="268"/>
      <c r="OM871" s="268"/>
      <c r="ON871" s="268"/>
      <c r="OO871" s="268"/>
      <c r="OP871" s="268"/>
      <c r="OQ871" s="268"/>
      <c r="OR871" s="268"/>
      <c r="OS871" s="268"/>
      <c r="OT871" s="268"/>
      <c r="OU871" s="268"/>
      <c r="OV871" s="268"/>
      <c r="OW871" s="268"/>
      <c r="OX871" s="268"/>
      <c r="OY871" s="268"/>
      <c r="OZ871" s="268"/>
      <c r="PA871" s="268"/>
      <c r="PB871" s="268"/>
      <c r="PC871" s="268"/>
      <c r="PD871" s="268"/>
      <c r="PE871" s="268"/>
      <c r="PF871" s="268"/>
      <c r="PG871" s="268"/>
      <c r="PH871" s="268"/>
      <c r="PI871" s="268"/>
      <c r="PJ871" s="268"/>
      <c r="PK871" s="268"/>
      <c r="PL871" s="268"/>
      <c r="PM871" s="268"/>
      <c r="PN871" s="268"/>
      <c r="PO871" s="268"/>
      <c r="PP871" s="268"/>
      <c r="PQ871" s="268"/>
      <c r="PR871" s="268"/>
      <c r="PS871" s="268"/>
      <c r="PT871" s="268"/>
      <c r="PU871" s="268"/>
      <c r="PV871" s="268"/>
      <c r="PW871" s="268"/>
      <c r="PX871" s="268"/>
      <c r="PY871" s="268"/>
      <c r="PZ871" s="268"/>
      <c r="QA871" s="268"/>
      <c r="QB871" s="268"/>
      <c r="QC871" s="268"/>
      <c r="QD871" s="268"/>
      <c r="QE871" s="268"/>
      <c r="QF871" s="268"/>
      <c r="QG871" s="268"/>
      <c r="QH871" s="268"/>
      <c r="QI871" s="268"/>
      <c r="QJ871" s="268"/>
      <c r="QK871" s="268"/>
      <c r="QL871" s="268"/>
      <c r="QM871" s="268"/>
      <c r="QN871" s="268"/>
      <c r="QO871" s="268"/>
      <c r="QP871" s="268"/>
      <c r="QQ871" s="268"/>
      <c r="QR871" s="268"/>
      <c r="QS871" s="268"/>
      <c r="QT871" s="268"/>
      <c r="QU871" s="268"/>
      <c r="QV871" s="268"/>
      <c r="QW871" s="268"/>
      <c r="QX871" s="268"/>
      <c r="QY871" s="268"/>
      <c r="QZ871" s="268"/>
      <c r="RA871" s="268"/>
      <c r="RB871" s="268"/>
      <c r="RC871" s="268"/>
      <c r="RD871" s="268"/>
      <c r="RE871" s="268"/>
      <c r="RF871" s="268"/>
      <c r="RG871" s="268"/>
      <c r="RH871" s="268"/>
      <c r="RI871" s="268"/>
      <c r="RJ871" s="268"/>
      <c r="RK871" s="268"/>
      <c r="RL871" s="268"/>
      <c r="RM871" s="268"/>
      <c r="RN871" s="268"/>
      <c r="RO871" s="268"/>
      <c r="RP871" s="268"/>
      <c r="RQ871" s="268"/>
      <c r="RR871" s="268"/>
      <c r="RS871" s="268"/>
      <c r="RT871" s="268"/>
      <c r="RU871" s="268"/>
      <c r="RV871" s="268"/>
      <c r="RW871" s="268"/>
      <c r="RX871" s="268"/>
      <c r="RY871" s="268"/>
      <c r="RZ871" s="268"/>
      <c r="SA871" s="268"/>
      <c r="SB871" s="268"/>
      <c r="SC871" s="268"/>
      <c r="SD871" s="268"/>
      <c r="SE871" s="268"/>
      <c r="SF871" s="268"/>
      <c r="SG871" s="268"/>
      <c r="SH871" s="268"/>
      <c r="SI871" s="268"/>
      <c r="SJ871" s="268"/>
      <c r="SK871" s="268"/>
      <c r="SL871" s="268"/>
      <c r="SM871" s="268"/>
      <c r="SN871" s="268"/>
      <c r="SO871" s="268"/>
      <c r="SP871" s="268"/>
      <c r="SQ871" s="268"/>
      <c r="SR871" s="268"/>
      <c r="SS871" s="268"/>
      <c r="ST871" s="268"/>
      <c r="SU871" s="268"/>
      <c r="SV871" s="268"/>
      <c r="SW871" s="268"/>
      <c r="SX871" s="268"/>
      <c r="SY871" s="268"/>
      <c r="SZ871" s="268"/>
      <c r="TA871" s="268"/>
      <c r="TB871" s="268"/>
      <c r="TC871" s="268"/>
      <c r="TD871" s="268"/>
      <c r="TE871" s="268"/>
      <c r="TF871" s="268"/>
      <c r="TG871" s="268"/>
      <c r="TH871" s="268"/>
      <c r="TI871" s="268"/>
      <c r="TJ871" s="268"/>
      <c r="TK871" s="268"/>
      <c r="TL871" s="268"/>
      <c r="TM871" s="268"/>
      <c r="TN871" s="268"/>
      <c r="TO871" s="268"/>
      <c r="TP871" s="268"/>
      <c r="TQ871" s="268"/>
      <c r="TR871" s="268"/>
      <c r="TS871" s="268"/>
      <c r="TT871" s="268"/>
      <c r="TU871" s="268"/>
      <c r="TV871" s="268"/>
      <c r="TW871" s="268"/>
      <c r="TX871" s="268"/>
      <c r="TY871" s="268"/>
      <c r="TZ871" s="268"/>
      <c r="UA871" s="268"/>
      <c r="UB871" s="268"/>
      <c r="UC871" s="268"/>
      <c r="UD871" s="268"/>
      <c r="UE871" s="268"/>
      <c r="UF871" s="268"/>
      <c r="UG871" s="268"/>
      <c r="UH871" s="268"/>
      <c r="UI871" s="268"/>
      <c r="UJ871" s="268"/>
      <c r="UK871" s="268"/>
      <c r="UL871" s="268"/>
      <c r="UM871" s="268"/>
      <c r="UN871" s="268"/>
      <c r="UO871" s="268"/>
      <c r="UP871" s="268"/>
      <c r="UQ871" s="268"/>
      <c r="UR871" s="268"/>
      <c r="US871" s="268"/>
      <c r="UT871" s="268"/>
      <c r="UU871" s="268"/>
      <c r="UV871" s="268"/>
      <c r="UW871" s="268"/>
      <c r="UX871" s="268"/>
      <c r="UY871" s="268"/>
      <c r="UZ871" s="268"/>
      <c r="VA871" s="268"/>
      <c r="VB871" s="268"/>
      <c r="VC871" s="268"/>
      <c r="VD871" s="268"/>
      <c r="VE871" s="268"/>
      <c r="VF871" s="268"/>
      <c r="VG871" s="268"/>
      <c r="VH871" s="268"/>
      <c r="VI871" s="268"/>
      <c r="VJ871" s="268"/>
      <c r="VK871" s="268"/>
      <c r="VL871" s="268"/>
      <c r="VM871" s="268"/>
      <c r="VN871" s="268"/>
      <c r="VO871" s="268"/>
      <c r="VP871" s="268"/>
      <c r="VQ871" s="268"/>
      <c r="VR871" s="268"/>
      <c r="VS871" s="268"/>
      <c r="VT871" s="268"/>
      <c r="VU871" s="268"/>
      <c r="VV871" s="268"/>
      <c r="VW871" s="268"/>
      <c r="VX871" s="268"/>
      <c r="VY871" s="268"/>
      <c r="VZ871" s="268"/>
      <c r="WA871" s="268"/>
      <c r="WB871" s="268"/>
      <c r="WC871" s="268"/>
      <c r="WD871" s="268"/>
      <c r="WE871" s="268"/>
      <c r="WF871" s="268"/>
      <c r="WG871" s="268"/>
      <c r="WH871" s="268"/>
      <c r="WI871" s="268"/>
      <c r="WJ871" s="268"/>
      <c r="WK871" s="268"/>
      <c r="WL871" s="268"/>
      <c r="WM871" s="268"/>
      <c r="WN871" s="268"/>
      <c r="WO871" s="268"/>
      <c r="WP871" s="268"/>
      <c r="WQ871" s="268"/>
      <c r="WR871" s="268"/>
      <c r="WS871" s="268"/>
      <c r="WT871" s="268"/>
      <c r="WU871" s="268"/>
      <c r="WV871" s="268"/>
      <c r="WW871" s="268"/>
      <c r="WX871" s="268"/>
      <c r="WY871" s="268"/>
      <c r="WZ871" s="268"/>
      <c r="XA871" s="268"/>
      <c r="XB871" s="268"/>
      <c r="XC871" s="268"/>
      <c r="XD871" s="268"/>
      <c r="XE871" s="268"/>
      <c r="XF871" s="268"/>
      <c r="XG871" s="268"/>
      <c r="XH871" s="268"/>
      <c r="XI871" s="268"/>
      <c r="XJ871" s="268"/>
      <c r="XK871" s="268"/>
      <c r="XL871" s="268"/>
      <c r="XM871" s="268"/>
      <c r="XN871" s="268"/>
      <c r="XO871" s="268"/>
      <c r="XP871" s="268"/>
      <c r="XQ871" s="268"/>
      <c r="XR871" s="268"/>
      <c r="XS871" s="268"/>
      <c r="XT871" s="268"/>
      <c r="XU871" s="268"/>
      <c r="XV871" s="268"/>
      <c r="XW871" s="268"/>
      <c r="XX871" s="268"/>
      <c r="XY871" s="268"/>
      <c r="XZ871" s="268"/>
      <c r="YA871" s="268"/>
      <c r="YB871" s="268"/>
      <c r="YC871" s="268"/>
      <c r="YD871" s="268"/>
      <c r="YE871" s="268"/>
      <c r="YF871" s="268"/>
      <c r="YG871" s="268"/>
      <c r="YH871" s="268"/>
      <c r="YI871" s="268"/>
      <c r="YJ871" s="268"/>
      <c r="YK871" s="268"/>
      <c r="YL871" s="268"/>
      <c r="YM871" s="268"/>
      <c r="YN871" s="268"/>
      <c r="YO871" s="268"/>
      <c r="YP871" s="268"/>
      <c r="YQ871" s="268"/>
      <c r="YR871" s="268"/>
      <c r="YS871" s="268"/>
      <c r="YT871" s="268"/>
      <c r="YU871" s="268"/>
      <c r="YV871" s="268"/>
      <c r="YW871" s="268"/>
      <c r="YX871" s="268"/>
      <c r="YY871" s="268"/>
      <c r="YZ871" s="268"/>
      <c r="ZA871" s="268"/>
      <c r="ZB871" s="268"/>
      <c r="ZC871" s="268"/>
      <c r="ZD871" s="268"/>
      <c r="ZE871" s="268"/>
      <c r="ZF871" s="268"/>
      <c r="ZG871" s="268"/>
      <c r="ZH871" s="268"/>
      <c r="ZI871" s="268"/>
      <c r="ZJ871" s="268"/>
      <c r="ZK871" s="268"/>
      <c r="ZL871" s="268"/>
      <c r="ZM871" s="268"/>
      <c r="ZN871" s="268"/>
      <c r="ZO871" s="268"/>
      <c r="ZP871" s="268"/>
      <c r="ZQ871" s="268"/>
      <c r="ZR871" s="268"/>
      <c r="ZS871" s="268"/>
      <c r="ZT871" s="268"/>
      <c r="ZU871" s="268"/>
      <c r="ZV871" s="268"/>
      <c r="ZW871" s="268"/>
      <c r="ZX871" s="268"/>
      <c r="ZY871" s="268"/>
      <c r="ZZ871" s="268"/>
      <c r="AAA871" s="268"/>
      <c r="AAB871" s="268"/>
      <c r="AAC871" s="268"/>
      <c r="AAD871" s="268"/>
      <c r="AAE871" s="268"/>
      <c r="AAF871" s="268"/>
      <c r="AAG871" s="268"/>
      <c r="AAH871" s="268"/>
      <c r="AAI871" s="268"/>
      <c r="AAJ871" s="268"/>
      <c r="AAK871" s="268"/>
      <c r="AAL871" s="268"/>
      <c r="AAM871" s="268"/>
      <c r="AAN871" s="268"/>
      <c r="AAO871" s="268"/>
      <c r="AAP871" s="268"/>
      <c r="AAQ871" s="268"/>
      <c r="AAR871" s="268"/>
      <c r="AAS871" s="268"/>
      <c r="AAT871" s="268"/>
      <c r="AAU871" s="268"/>
      <c r="AAV871" s="268"/>
      <c r="AAW871" s="268"/>
      <c r="AAX871" s="268"/>
      <c r="AAY871" s="268"/>
      <c r="AAZ871" s="268"/>
      <c r="ABA871" s="268"/>
      <c r="ABB871" s="268"/>
      <c r="ABC871" s="268"/>
      <c r="ABD871" s="268"/>
      <c r="ABE871" s="268"/>
      <c r="ABF871" s="268"/>
      <c r="ABG871" s="268"/>
      <c r="ABH871" s="268"/>
      <c r="ABI871" s="268"/>
      <c r="ABJ871" s="268"/>
      <c r="ABK871" s="268"/>
      <c r="ABL871" s="268"/>
      <c r="ABM871" s="268"/>
      <c r="ABN871" s="268"/>
      <c r="ABO871" s="268"/>
      <c r="ABP871" s="268"/>
      <c r="ABQ871" s="268"/>
      <c r="ABR871" s="268"/>
      <c r="ABS871" s="268"/>
      <c r="ABT871" s="268"/>
      <c r="ABU871" s="268"/>
      <c r="ABV871" s="268"/>
      <c r="ABW871" s="268"/>
      <c r="ABX871" s="268"/>
      <c r="ABY871" s="268"/>
      <c r="ABZ871" s="268"/>
      <c r="ACA871" s="268"/>
      <c r="ACB871" s="268"/>
      <c r="ACC871" s="268"/>
      <c r="ACD871" s="268"/>
      <c r="ACE871" s="268"/>
      <c r="ACF871" s="268"/>
      <c r="ACG871" s="268"/>
      <c r="ACH871" s="268"/>
      <c r="ACI871" s="268"/>
      <c r="ACJ871" s="268"/>
      <c r="ACK871" s="268"/>
      <c r="ACL871" s="268"/>
      <c r="ACM871" s="268"/>
      <c r="ACN871" s="268"/>
      <c r="ACO871" s="268"/>
      <c r="ACP871" s="268"/>
      <c r="ACQ871" s="268"/>
      <c r="ACR871" s="268"/>
      <c r="ACS871" s="268"/>
      <c r="ACT871" s="268"/>
      <c r="ACU871" s="268"/>
      <c r="ACV871" s="268"/>
      <c r="ACW871" s="268"/>
      <c r="ACX871" s="268"/>
      <c r="ACY871" s="268"/>
      <c r="ACZ871" s="268"/>
      <c r="ADA871" s="268"/>
      <c r="ADB871" s="268"/>
      <c r="ADC871" s="268"/>
      <c r="ADD871" s="268"/>
      <c r="ADE871" s="268"/>
      <c r="ADF871" s="268"/>
      <c r="ADG871" s="268"/>
      <c r="ADH871" s="268"/>
      <c r="ADI871" s="268"/>
      <c r="ADJ871" s="268"/>
      <c r="ADK871" s="268"/>
      <c r="ADL871" s="268"/>
      <c r="ADM871" s="268"/>
      <c r="ADN871" s="268"/>
      <c r="ADO871" s="268"/>
      <c r="ADP871" s="268"/>
      <c r="ADQ871" s="268"/>
      <c r="ADR871" s="268"/>
      <c r="ADS871" s="268"/>
      <c r="ADT871" s="268"/>
      <c r="ADU871" s="268"/>
      <c r="ADV871" s="268"/>
      <c r="ADW871" s="268"/>
      <c r="ADX871" s="268"/>
      <c r="ADY871" s="268"/>
      <c r="ADZ871" s="268"/>
      <c r="AEA871" s="268"/>
      <c r="AEB871" s="268"/>
      <c r="AEC871" s="268"/>
      <c r="AED871" s="268"/>
      <c r="AEE871" s="268"/>
      <c r="AEF871" s="268"/>
      <c r="AEG871" s="268"/>
      <c r="AEH871" s="268"/>
      <c r="AEI871" s="268"/>
      <c r="AEJ871" s="268"/>
      <c r="AEK871" s="268"/>
      <c r="AEL871" s="268"/>
      <c r="AEM871" s="268"/>
      <c r="AEN871" s="268"/>
      <c r="AEO871" s="268"/>
      <c r="AEP871" s="268"/>
      <c r="AEQ871" s="268"/>
      <c r="AER871" s="268"/>
      <c r="AES871" s="268"/>
      <c r="AET871" s="268"/>
      <c r="AEU871" s="268"/>
      <c r="AEV871" s="268"/>
      <c r="AEW871" s="268"/>
      <c r="AEX871" s="268"/>
      <c r="AEY871" s="268"/>
      <c r="AEZ871" s="268"/>
      <c r="AFA871" s="268"/>
      <c r="AFB871" s="268"/>
      <c r="AFC871" s="268"/>
      <c r="AFD871" s="268"/>
      <c r="AFE871" s="268"/>
      <c r="AFF871" s="268"/>
      <c r="AFG871" s="268"/>
      <c r="AFH871" s="268"/>
      <c r="AFI871" s="268"/>
      <c r="AFJ871" s="268"/>
      <c r="AFK871" s="268"/>
      <c r="AFL871" s="268"/>
      <c r="AFM871" s="268"/>
      <c r="AFN871" s="268"/>
      <c r="AFO871" s="268"/>
      <c r="AFP871" s="268"/>
      <c r="AFQ871" s="268"/>
      <c r="AFR871" s="268"/>
      <c r="AFS871" s="268"/>
      <c r="AFT871" s="268"/>
      <c r="AFU871" s="268"/>
      <c r="AFV871" s="268"/>
      <c r="AFW871" s="268"/>
      <c r="AFX871" s="268"/>
      <c r="AFY871" s="268"/>
      <c r="AFZ871" s="268"/>
      <c r="AGA871" s="268"/>
      <c r="AGB871" s="268"/>
      <c r="AGC871" s="268"/>
      <c r="AGD871" s="268"/>
      <c r="AGE871" s="268"/>
      <c r="AGF871" s="268"/>
      <c r="AGG871" s="268"/>
      <c r="AGH871" s="268"/>
      <c r="AGI871" s="268"/>
      <c r="AGJ871" s="268"/>
      <c r="AGK871" s="268"/>
      <c r="AGL871" s="268"/>
      <c r="AGM871" s="268"/>
      <c r="AGN871" s="268"/>
      <c r="AGO871" s="268"/>
      <c r="AGP871" s="268"/>
      <c r="AGQ871" s="268"/>
      <c r="AGR871" s="268"/>
      <c r="AGS871" s="268"/>
      <c r="AGT871" s="268"/>
      <c r="AGU871" s="268"/>
      <c r="AGV871" s="268"/>
      <c r="AGW871" s="268"/>
      <c r="AGX871" s="268"/>
      <c r="AGY871" s="268"/>
      <c r="AGZ871" s="268"/>
      <c r="AHA871" s="268"/>
      <c r="AHB871" s="268"/>
      <c r="AHC871" s="268"/>
      <c r="AHD871" s="268"/>
      <c r="AHE871" s="268"/>
      <c r="AHF871" s="268"/>
      <c r="AHG871" s="268"/>
      <c r="AHH871" s="268"/>
      <c r="AHI871" s="268"/>
      <c r="AHJ871" s="268"/>
      <c r="AHK871" s="268"/>
      <c r="AHL871" s="268"/>
      <c r="AHM871" s="268"/>
      <c r="AHN871" s="268"/>
      <c r="AHO871" s="268"/>
      <c r="AHP871" s="268"/>
      <c r="AHQ871" s="268"/>
      <c r="AHR871" s="268"/>
      <c r="AHS871" s="268"/>
      <c r="AHT871" s="268"/>
      <c r="AHU871" s="268"/>
      <c r="AHV871" s="268"/>
      <c r="AHW871" s="268"/>
      <c r="AHX871" s="268"/>
      <c r="AHY871" s="268"/>
      <c r="AHZ871" s="268"/>
      <c r="AIA871" s="268"/>
      <c r="AIB871" s="268"/>
      <c r="AIC871" s="268"/>
      <c r="AID871" s="268"/>
      <c r="AIE871" s="268"/>
      <c r="AIF871" s="268"/>
      <c r="AIG871" s="268"/>
      <c r="AIH871" s="268"/>
      <c r="AII871" s="268"/>
      <c r="AIJ871" s="268"/>
      <c r="AIK871" s="268"/>
      <c r="AIL871" s="268"/>
      <c r="AIM871" s="268"/>
      <c r="AIN871" s="268"/>
      <c r="AIO871" s="268"/>
      <c r="AIP871" s="268"/>
      <c r="AIQ871" s="268"/>
      <c r="AIR871" s="268"/>
      <c r="AIS871" s="268"/>
      <c r="AIT871" s="268"/>
      <c r="AIU871" s="268"/>
      <c r="AIV871" s="268"/>
      <c r="AIW871" s="268"/>
      <c r="AIX871" s="268"/>
      <c r="AIY871" s="268"/>
      <c r="AIZ871" s="268"/>
      <c r="AJA871" s="268"/>
      <c r="AJB871" s="268"/>
      <c r="AJC871" s="268"/>
      <c r="AJD871" s="268"/>
      <c r="AJE871" s="268"/>
      <c r="AJF871" s="268"/>
      <c r="AJG871" s="268"/>
      <c r="AJH871" s="268"/>
      <c r="AJI871" s="268"/>
      <c r="AJJ871" s="268"/>
      <c r="AJK871" s="268"/>
      <c r="AJL871" s="268"/>
      <c r="AJM871" s="268"/>
      <c r="AJN871" s="268"/>
      <c r="AJO871" s="268"/>
      <c r="AJP871" s="268"/>
      <c r="AJQ871" s="268"/>
      <c r="AJR871" s="268"/>
      <c r="AJS871" s="268"/>
      <c r="AJT871" s="268"/>
      <c r="AJU871" s="268"/>
      <c r="AJV871" s="268"/>
      <c r="AJW871" s="268"/>
      <c r="AJX871" s="268"/>
      <c r="AJY871" s="268"/>
      <c r="AJZ871" s="268"/>
      <c r="AKA871" s="268"/>
      <c r="AKB871" s="268"/>
      <c r="AKC871" s="268"/>
      <c r="AKD871" s="268"/>
      <c r="AKE871" s="268"/>
      <c r="AKF871" s="268"/>
      <c r="AKG871" s="268"/>
      <c r="AKH871" s="268"/>
      <c r="AKI871" s="268"/>
      <c r="AKJ871" s="268"/>
      <c r="AKK871" s="268"/>
      <c r="AKL871" s="268"/>
      <c r="AKM871" s="268"/>
      <c r="AKN871" s="268"/>
      <c r="AKO871" s="268"/>
      <c r="AKP871" s="268"/>
      <c r="AKQ871" s="268"/>
      <c r="AKR871" s="268"/>
      <c r="AKS871" s="268"/>
      <c r="AKT871" s="268"/>
      <c r="AKU871" s="268"/>
      <c r="AKV871" s="268"/>
      <c r="AKW871" s="268"/>
      <c r="AKX871" s="268"/>
      <c r="AKY871" s="268"/>
      <c r="AKZ871" s="268"/>
      <c r="ALA871" s="268"/>
      <c r="ALB871" s="268"/>
      <c r="ALC871" s="268"/>
      <c r="ALD871" s="268"/>
      <c r="ALE871" s="268"/>
      <c r="ALF871" s="268"/>
      <c r="ALG871" s="268"/>
      <c r="ALH871" s="268"/>
      <c r="ALI871" s="268"/>
      <c r="ALJ871" s="268"/>
      <c r="ALK871" s="268"/>
      <c r="ALL871" s="268"/>
      <c r="ALM871" s="268"/>
      <c r="ALN871" s="268"/>
      <c r="ALO871" s="268"/>
      <c r="ALP871" s="268"/>
      <c r="ALQ871" s="268"/>
      <c r="ALR871" s="268"/>
      <c r="ALS871" s="268"/>
      <c r="ALT871" s="268"/>
      <c r="ALU871" s="268"/>
      <c r="ALV871" s="268"/>
      <c r="ALW871" s="268"/>
      <c r="ALX871" s="268"/>
      <c r="ALY871" s="268"/>
      <c r="ALZ871" s="268"/>
      <c r="AMA871" s="268"/>
      <c r="AMB871" s="268"/>
      <c r="AMC871" s="268"/>
      <c r="AMD871" s="268"/>
      <c r="AME871" s="268"/>
      <c r="AMF871" s="268"/>
      <c r="AMG871" s="268"/>
      <c r="AMH871" s="268"/>
      <c r="AMI871" s="268"/>
      <c r="AMJ871" s="268"/>
      <c r="AMK871" s="268"/>
      <c r="AML871" s="268"/>
      <c r="AMM871" s="268"/>
      <c r="AMN871" s="268"/>
      <c r="AMO871" s="268"/>
      <c r="AMP871" s="268"/>
      <c r="AMQ871" s="268"/>
      <c r="AMR871" s="268"/>
      <c r="AMS871" s="268"/>
      <c r="AMT871" s="268"/>
      <c r="AMU871" s="268"/>
      <c r="AMV871" s="268"/>
      <c r="AMW871" s="268"/>
      <c r="AMX871" s="268"/>
      <c r="AMY871" s="268"/>
      <c r="AMZ871" s="268"/>
      <c r="ANA871" s="268"/>
      <c r="ANB871" s="268"/>
      <c r="ANC871" s="268"/>
      <c r="AND871" s="268"/>
      <c r="ANE871" s="268"/>
      <c r="ANF871" s="268"/>
      <c r="ANG871" s="268"/>
      <c r="ANH871" s="268"/>
      <c r="ANI871" s="268"/>
      <c r="ANJ871" s="268"/>
      <c r="ANK871" s="268"/>
      <c r="ANL871" s="268"/>
      <c r="ANM871" s="268"/>
      <c r="ANN871" s="268"/>
      <c r="ANO871" s="268"/>
      <c r="ANP871" s="268"/>
      <c r="ANQ871" s="268"/>
      <c r="ANR871" s="268"/>
      <c r="ANS871" s="268"/>
      <c r="ANT871" s="268"/>
      <c r="ANU871" s="268"/>
      <c r="ANV871" s="268"/>
      <c r="ANW871" s="268"/>
      <c r="ANX871" s="268"/>
      <c r="ANY871" s="268"/>
      <c r="ANZ871" s="268"/>
      <c r="AOA871" s="268"/>
      <c r="AOB871" s="268"/>
      <c r="AOC871" s="268"/>
      <c r="AOD871" s="268"/>
      <c r="AOE871" s="268"/>
      <c r="AOF871" s="268"/>
      <c r="AOG871" s="268"/>
      <c r="AOH871" s="268"/>
      <c r="AOI871" s="268"/>
      <c r="AOJ871" s="268"/>
      <c r="AOK871" s="268"/>
      <c r="AOL871" s="268"/>
      <c r="AOM871" s="268"/>
      <c r="AON871" s="268"/>
      <c r="AOO871" s="268"/>
      <c r="AOP871" s="268"/>
      <c r="AOQ871" s="268"/>
      <c r="AOR871" s="268"/>
      <c r="AOS871" s="268"/>
      <c r="AOT871" s="268"/>
      <c r="AOU871" s="268"/>
      <c r="AOV871" s="268"/>
      <c r="AOW871" s="268"/>
      <c r="AOX871" s="268"/>
      <c r="AOY871" s="268"/>
      <c r="AOZ871" s="268"/>
      <c r="APA871" s="268"/>
      <c r="APB871" s="268"/>
      <c r="APC871" s="268"/>
      <c r="APD871" s="268"/>
      <c r="APE871" s="268"/>
      <c r="APF871" s="268"/>
      <c r="APG871" s="268"/>
      <c r="APH871" s="268"/>
      <c r="API871" s="268"/>
      <c r="APJ871" s="268"/>
      <c r="APK871" s="268"/>
      <c r="APL871" s="268"/>
      <c r="APM871" s="268"/>
      <c r="APN871" s="268"/>
      <c r="APO871" s="268"/>
      <c r="APP871" s="268"/>
      <c r="APQ871" s="268"/>
      <c r="APR871" s="268"/>
      <c r="APS871" s="268"/>
      <c r="APT871" s="268"/>
      <c r="APU871" s="268"/>
      <c r="APV871" s="268"/>
      <c r="APW871" s="268"/>
      <c r="APX871" s="268"/>
      <c r="APY871" s="268"/>
      <c r="APZ871" s="268"/>
      <c r="AQA871" s="268"/>
      <c r="AQB871" s="268"/>
      <c r="AQC871" s="268"/>
      <c r="AQD871" s="268"/>
      <c r="AQE871" s="268"/>
      <c r="AQF871" s="268"/>
      <c r="AQG871" s="268"/>
      <c r="AQH871" s="268"/>
      <c r="AQI871" s="268"/>
      <c r="AQJ871" s="268"/>
      <c r="AQK871" s="268"/>
      <c r="AQL871" s="268"/>
      <c r="AQM871" s="268"/>
      <c r="AQN871" s="268"/>
      <c r="AQO871" s="268"/>
      <c r="AQP871" s="268"/>
      <c r="AQQ871" s="268"/>
      <c r="AQR871" s="268"/>
      <c r="AQS871" s="268"/>
      <c r="AQT871" s="268"/>
      <c r="AQU871" s="268"/>
      <c r="AQV871" s="268"/>
      <c r="AQW871" s="268"/>
      <c r="AQX871" s="268"/>
      <c r="AQY871" s="268"/>
      <c r="AQZ871" s="268"/>
      <c r="ARA871" s="268"/>
      <c r="ARB871" s="268"/>
      <c r="ARC871" s="268"/>
      <c r="ARD871" s="268"/>
      <c r="ARE871" s="268"/>
      <c r="ARF871" s="268"/>
      <c r="ARG871" s="268"/>
      <c r="ARH871" s="268"/>
      <c r="ARI871" s="268"/>
      <c r="ARJ871" s="268"/>
      <c r="ARK871" s="268"/>
      <c r="ARL871" s="268"/>
      <c r="ARM871" s="268"/>
      <c r="ARN871" s="268"/>
      <c r="ARO871" s="268"/>
      <c r="ARP871" s="268"/>
      <c r="ARQ871" s="268"/>
      <c r="ARR871" s="268"/>
      <c r="ARS871" s="268"/>
      <c r="ART871" s="268"/>
      <c r="ARU871" s="268"/>
      <c r="ARV871" s="268"/>
      <c r="ARW871" s="268"/>
      <c r="ARX871" s="268"/>
      <c r="ARY871" s="268"/>
      <c r="ARZ871" s="268"/>
      <c r="ASA871" s="268"/>
      <c r="ASB871" s="268"/>
      <c r="ASC871" s="268"/>
      <c r="ASD871" s="268"/>
      <c r="ASE871" s="268"/>
      <c r="ASF871" s="268"/>
      <c r="ASG871" s="268"/>
      <c r="ASH871" s="268"/>
      <c r="ASI871" s="268"/>
      <c r="ASJ871" s="268"/>
      <c r="ASK871" s="268"/>
      <c r="ASL871" s="268"/>
      <c r="ASM871" s="268"/>
      <c r="ASN871" s="268"/>
      <c r="ASO871" s="268"/>
      <c r="ASP871" s="268"/>
      <c r="ASQ871" s="268"/>
      <c r="ASR871" s="268"/>
      <c r="ASS871" s="268"/>
      <c r="AST871" s="268"/>
      <c r="ASU871" s="268"/>
      <c r="ASV871" s="268"/>
      <c r="ASW871" s="268"/>
      <c r="ASX871" s="268"/>
      <c r="ASY871" s="268"/>
      <c r="ASZ871" s="268"/>
      <c r="ATA871" s="268"/>
      <c r="ATB871" s="268"/>
      <c r="ATC871" s="268"/>
      <c r="ATD871" s="268"/>
      <c r="ATE871" s="268"/>
      <c r="ATF871" s="268"/>
      <c r="ATG871" s="268"/>
      <c r="ATH871" s="268"/>
      <c r="ATI871" s="268"/>
      <c r="ATJ871" s="268"/>
      <c r="ATK871" s="268"/>
      <c r="ATL871" s="268"/>
      <c r="ATM871" s="268"/>
      <c r="ATN871" s="268"/>
      <c r="ATO871" s="268"/>
      <c r="ATP871" s="268"/>
      <c r="ATQ871" s="268"/>
      <c r="ATR871" s="268"/>
      <c r="ATS871" s="268"/>
      <c r="ATT871" s="268"/>
      <c r="ATU871" s="268"/>
      <c r="ATV871" s="268"/>
      <c r="ATW871" s="268"/>
      <c r="ATX871" s="268"/>
      <c r="ATY871" s="268"/>
      <c r="ATZ871" s="268"/>
      <c r="AUA871" s="268"/>
      <c r="AUB871" s="268"/>
      <c r="AUC871" s="268"/>
      <c r="AUD871" s="268"/>
      <c r="AUE871" s="268"/>
      <c r="AUF871" s="268"/>
      <c r="AUG871" s="268"/>
      <c r="AUH871" s="268"/>
      <c r="AUI871" s="268"/>
      <c r="AUJ871" s="268"/>
      <c r="AUK871" s="268"/>
      <c r="AUL871" s="268"/>
      <c r="AUM871" s="268"/>
      <c r="AUN871" s="268"/>
      <c r="AUO871" s="268"/>
      <c r="AUP871" s="268"/>
      <c r="AUQ871" s="268"/>
      <c r="AUR871" s="268"/>
      <c r="AUS871" s="268"/>
      <c r="AUT871" s="268"/>
      <c r="AUU871" s="268"/>
      <c r="AUV871" s="268"/>
      <c r="AUW871" s="268"/>
      <c r="AUX871" s="268"/>
      <c r="AUY871" s="268"/>
      <c r="AUZ871" s="268"/>
      <c r="AVA871" s="268"/>
      <c r="AVB871" s="268"/>
      <c r="AVC871" s="268"/>
      <c r="AVD871" s="268"/>
      <c r="AVE871" s="268"/>
      <c r="AVF871" s="268"/>
      <c r="AVG871" s="268"/>
      <c r="AVH871" s="268"/>
      <c r="AVI871" s="268"/>
      <c r="AVJ871" s="268"/>
      <c r="AVK871" s="268"/>
      <c r="AVL871" s="268"/>
      <c r="AVM871" s="268"/>
      <c r="AVN871" s="268"/>
      <c r="AVO871" s="268"/>
      <c r="AVP871" s="268"/>
      <c r="AVQ871" s="268"/>
      <c r="AVR871" s="268"/>
      <c r="AVS871" s="268"/>
      <c r="AVT871" s="268"/>
      <c r="AVU871" s="268"/>
      <c r="AVV871" s="268"/>
      <c r="AVW871" s="268"/>
      <c r="AVX871" s="268"/>
      <c r="AVY871" s="268"/>
      <c r="AVZ871" s="268"/>
      <c r="AWA871" s="268"/>
      <c r="AWB871" s="268"/>
      <c r="AWC871" s="268"/>
      <c r="AWD871" s="268"/>
      <c r="AWE871" s="268"/>
      <c r="AWF871" s="268"/>
      <c r="AWG871" s="268"/>
      <c r="AWH871" s="268"/>
      <c r="AWI871" s="268"/>
      <c r="AWJ871" s="268"/>
      <c r="AWK871" s="268"/>
      <c r="AWL871" s="268"/>
      <c r="AWM871" s="268"/>
      <c r="AWN871" s="268"/>
      <c r="AWO871" s="268"/>
      <c r="AWP871" s="268"/>
      <c r="AWQ871" s="268"/>
      <c r="AWR871" s="268"/>
      <c r="AWS871" s="268"/>
      <c r="AWT871" s="268"/>
      <c r="AWU871" s="268"/>
      <c r="AWV871" s="268"/>
      <c r="AWW871" s="268"/>
      <c r="AWX871" s="268"/>
      <c r="AWY871" s="268"/>
      <c r="AWZ871" s="268"/>
      <c r="AXA871" s="268"/>
      <c r="AXB871" s="268"/>
      <c r="AXC871" s="268"/>
      <c r="AXD871" s="268"/>
      <c r="AXE871" s="268"/>
      <c r="AXF871" s="268"/>
      <c r="AXG871" s="268"/>
      <c r="AXH871" s="268"/>
      <c r="AXI871" s="268"/>
      <c r="AXJ871" s="268"/>
      <c r="AXK871" s="268"/>
      <c r="AXL871" s="268"/>
      <c r="AXM871" s="268"/>
      <c r="AXN871" s="268"/>
      <c r="AXO871" s="268"/>
      <c r="AXP871" s="268"/>
      <c r="AXQ871" s="268"/>
      <c r="AXR871" s="268"/>
      <c r="AXS871" s="268"/>
      <c r="AXT871" s="268"/>
      <c r="AXU871" s="268"/>
      <c r="AXV871" s="268"/>
      <c r="AXW871" s="268"/>
      <c r="AXX871" s="268"/>
      <c r="AXY871" s="268"/>
      <c r="AXZ871" s="268"/>
      <c r="AYA871" s="268"/>
      <c r="AYB871" s="268"/>
      <c r="AYC871" s="268"/>
      <c r="AYD871" s="268"/>
      <c r="AYE871" s="268"/>
      <c r="AYF871" s="268"/>
      <c r="AYG871" s="268"/>
      <c r="AYH871" s="268"/>
      <c r="AYI871" s="268"/>
      <c r="AYJ871" s="268"/>
      <c r="AYK871" s="268"/>
      <c r="AYL871" s="268"/>
      <c r="AYM871" s="268"/>
      <c r="AYN871" s="268"/>
      <c r="AYO871" s="268"/>
      <c r="AYP871" s="268"/>
      <c r="AYQ871" s="268"/>
      <c r="AYR871" s="268"/>
    </row>
    <row r="872" spans="1:1344" s="2" customFormat="1" ht="64" hidden="1" x14ac:dyDescent="0.2">
      <c r="A872" s="175">
        <v>41973</v>
      </c>
      <c r="B872" s="492"/>
      <c r="C872" s="468"/>
      <c r="D872" s="469"/>
      <c r="E872" s="468"/>
      <c r="F872" s="468"/>
      <c r="G872" s="471"/>
      <c r="H872" s="468"/>
      <c r="I872" s="495"/>
      <c r="J872" s="228"/>
      <c r="K872" s="228"/>
      <c r="L872" s="229" t="s">
        <v>2933</v>
      </c>
      <c r="M872" s="48"/>
      <c r="N872" s="23">
        <v>260</v>
      </c>
      <c r="O872" s="23">
        <v>260</v>
      </c>
      <c r="P872" s="228">
        <v>41659</v>
      </c>
      <c r="Q872" s="228"/>
      <c r="R872" s="228">
        <v>41733</v>
      </c>
      <c r="S872" s="228">
        <v>41733</v>
      </c>
      <c r="T872" s="230">
        <v>0.99</v>
      </c>
      <c r="U872" s="23"/>
      <c r="V872" s="231"/>
      <c r="W872" s="232" t="s">
        <v>2934</v>
      </c>
      <c r="X872" s="3"/>
      <c r="Y872" s="268"/>
      <c r="Z872" s="268"/>
      <c r="AA872" s="268"/>
      <c r="AB872" s="268"/>
      <c r="AC872" s="268"/>
      <c r="AD872" s="268"/>
      <c r="AE872" s="268"/>
      <c r="AF872" s="268"/>
      <c r="AG872" s="268"/>
      <c r="AH872" s="268"/>
      <c r="AI872" s="268"/>
      <c r="AJ872" s="268"/>
      <c r="AK872" s="268"/>
      <c r="AL872" s="268"/>
      <c r="AM872" s="268"/>
      <c r="AN872" s="268"/>
      <c r="AO872" s="268"/>
      <c r="AP872" s="268"/>
      <c r="AQ872" s="268"/>
      <c r="AR872" s="268"/>
      <c r="AS872" s="268"/>
      <c r="AT872" s="268"/>
      <c r="AU872" s="268"/>
      <c r="AV872" s="268"/>
      <c r="AW872" s="268"/>
      <c r="AX872" s="268"/>
      <c r="AY872" s="268"/>
      <c r="AZ872" s="268"/>
      <c r="BA872" s="268"/>
      <c r="BB872" s="268"/>
      <c r="BC872" s="268"/>
      <c r="BD872" s="268"/>
      <c r="BE872" s="268"/>
      <c r="BF872" s="268"/>
      <c r="BG872" s="268"/>
      <c r="BH872" s="268"/>
      <c r="BI872" s="268"/>
      <c r="BJ872" s="268"/>
      <c r="BK872" s="268"/>
      <c r="BL872" s="268"/>
      <c r="BM872" s="268"/>
      <c r="BN872" s="268"/>
      <c r="BO872" s="268"/>
      <c r="BP872" s="268"/>
      <c r="BQ872" s="268"/>
      <c r="BR872" s="268"/>
      <c r="BS872" s="268"/>
      <c r="BT872" s="268"/>
      <c r="BU872" s="268"/>
      <c r="BV872" s="268"/>
      <c r="BW872" s="268"/>
      <c r="BX872" s="268"/>
      <c r="BY872" s="268"/>
      <c r="BZ872" s="268"/>
      <c r="CA872" s="268"/>
      <c r="CB872" s="268"/>
      <c r="CC872" s="268"/>
      <c r="CD872" s="268"/>
      <c r="CE872" s="268"/>
      <c r="CF872" s="268"/>
      <c r="CG872" s="268"/>
      <c r="CH872" s="268"/>
      <c r="CI872" s="268"/>
      <c r="CJ872" s="268"/>
      <c r="CK872" s="268"/>
      <c r="CL872" s="268"/>
      <c r="CM872" s="268"/>
      <c r="CN872" s="268"/>
      <c r="CO872" s="268"/>
      <c r="CP872" s="268"/>
      <c r="CQ872" s="268"/>
      <c r="CR872" s="268"/>
      <c r="CS872" s="268"/>
      <c r="CT872" s="268"/>
      <c r="CU872" s="268"/>
      <c r="CV872" s="268"/>
      <c r="CW872" s="268"/>
      <c r="CX872" s="268"/>
      <c r="CY872" s="268"/>
      <c r="CZ872" s="268"/>
      <c r="DA872" s="268"/>
      <c r="DB872" s="268"/>
      <c r="DC872" s="268"/>
      <c r="DD872" s="268"/>
      <c r="DE872" s="268"/>
      <c r="DF872" s="268"/>
      <c r="DG872" s="268"/>
      <c r="DH872" s="268"/>
      <c r="DI872" s="268"/>
      <c r="DJ872" s="268"/>
      <c r="DK872" s="268"/>
      <c r="DL872" s="268"/>
      <c r="DM872" s="268"/>
      <c r="DN872" s="268"/>
      <c r="DO872" s="268"/>
      <c r="DP872" s="268"/>
      <c r="DQ872" s="268"/>
      <c r="DR872" s="268"/>
      <c r="DS872" s="268"/>
      <c r="DT872" s="268"/>
      <c r="DU872" s="268"/>
      <c r="DV872" s="268"/>
      <c r="DW872" s="268"/>
      <c r="DX872" s="268"/>
      <c r="DY872" s="268"/>
      <c r="DZ872" s="268"/>
      <c r="EA872" s="268"/>
      <c r="EB872" s="268"/>
      <c r="EC872" s="268"/>
      <c r="ED872" s="268"/>
      <c r="EE872" s="268"/>
      <c r="EF872" s="268"/>
      <c r="EG872" s="268"/>
      <c r="EH872" s="268"/>
      <c r="EI872" s="268"/>
      <c r="EJ872" s="268"/>
      <c r="EK872" s="268"/>
      <c r="EL872" s="268"/>
      <c r="EM872" s="268"/>
      <c r="EN872" s="268"/>
      <c r="EO872" s="268"/>
      <c r="EP872" s="268"/>
      <c r="EQ872" s="268"/>
      <c r="ER872" s="268"/>
      <c r="ES872" s="268"/>
      <c r="ET872" s="268"/>
      <c r="EU872" s="268"/>
      <c r="EV872" s="268"/>
      <c r="EW872" s="268"/>
      <c r="EX872" s="268"/>
      <c r="EY872" s="268"/>
      <c r="EZ872" s="268"/>
      <c r="FA872" s="268"/>
      <c r="FB872" s="268"/>
      <c r="FC872" s="268"/>
      <c r="FD872" s="268"/>
      <c r="FE872" s="268"/>
      <c r="FF872" s="268"/>
      <c r="FG872" s="268"/>
      <c r="FH872" s="268"/>
      <c r="FI872" s="268"/>
      <c r="FJ872" s="268"/>
      <c r="FK872" s="268"/>
      <c r="FL872" s="268"/>
      <c r="FM872" s="268"/>
      <c r="FN872" s="268"/>
      <c r="FO872" s="268"/>
      <c r="FP872" s="268"/>
      <c r="FQ872" s="268"/>
      <c r="FR872" s="268"/>
      <c r="FS872" s="268"/>
      <c r="FT872" s="268"/>
      <c r="FU872" s="268"/>
      <c r="FV872" s="268"/>
      <c r="FW872" s="268"/>
      <c r="FX872" s="268"/>
      <c r="FY872" s="268"/>
      <c r="FZ872" s="268"/>
      <c r="GA872" s="268"/>
      <c r="GB872" s="268"/>
      <c r="GC872" s="268"/>
      <c r="GD872" s="268"/>
      <c r="GE872" s="268"/>
      <c r="GF872" s="268"/>
      <c r="GG872" s="268"/>
      <c r="GH872" s="268"/>
      <c r="GI872" s="268"/>
      <c r="GJ872" s="268"/>
      <c r="GK872" s="268"/>
      <c r="GL872" s="268"/>
      <c r="GM872" s="268"/>
      <c r="GN872" s="268"/>
      <c r="GO872" s="268"/>
      <c r="GP872" s="268"/>
      <c r="GQ872" s="268"/>
      <c r="GR872" s="268"/>
      <c r="GS872" s="268"/>
      <c r="GT872" s="268"/>
      <c r="GU872" s="268"/>
      <c r="GV872" s="268"/>
      <c r="GW872" s="268"/>
      <c r="GX872" s="268"/>
      <c r="GY872" s="268"/>
      <c r="GZ872" s="268"/>
      <c r="HA872" s="268"/>
      <c r="HB872" s="268"/>
      <c r="HC872" s="268"/>
      <c r="HD872" s="268"/>
      <c r="HE872" s="268"/>
      <c r="HF872" s="268"/>
      <c r="HG872" s="268"/>
      <c r="HH872" s="268"/>
      <c r="HI872" s="268"/>
      <c r="HJ872" s="268"/>
      <c r="HK872" s="268"/>
      <c r="HL872" s="268"/>
      <c r="HM872" s="268"/>
      <c r="HN872" s="268"/>
      <c r="HO872" s="268"/>
      <c r="HP872" s="268"/>
      <c r="HQ872" s="268"/>
      <c r="HR872" s="268"/>
      <c r="HS872" s="268"/>
      <c r="HT872" s="268"/>
      <c r="HU872" s="268"/>
      <c r="HV872" s="268"/>
      <c r="HW872" s="268"/>
      <c r="HX872" s="268"/>
      <c r="HY872" s="268"/>
      <c r="HZ872" s="268"/>
      <c r="IA872" s="268"/>
      <c r="IB872" s="268"/>
      <c r="IC872" s="268"/>
      <c r="ID872" s="268"/>
      <c r="IE872" s="268"/>
      <c r="IF872" s="268"/>
      <c r="IG872" s="268"/>
      <c r="IH872" s="268"/>
      <c r="II872" s="268"/>
      <c r="IJ872" s="268"/>
      <c r="IK872" s="268"/>
      <c r="IL872" s="268"/>
      <c r="IM872" s="268"/>
      <c r="IN872" s="268"/>
      <c r="IO872" s="268"/>
      <c r="IP872" s="268"/>
      <c r="IQ872" s="268"/>
      <c r="IR872" s="268"/>
      <c r="IS872" s="268"/>
      <c r="IT872" s="268"/>
      <c r="IU872" s="268"/>
      <c r="IV872" s="268"/>
      <c r="IW872" s="268"/>
      <c r="IX872" s="268"/>
      <c r="IY872" s="268"/>
      <c r="IZ872" s="268"/>
      <c r="JA872" s="268"/>
      <c r="JB872" s="268"/>
      <c r="JC872" s="268"/>
      <c r="JD872" s="268"/>
      <c r="JE872" s="268"/>
      <c r="JF872" s="268"/>
      <c r="JG872" s="268"/>
      <c r="JH872" s="268"/>
      <c r="JI872" s="268"/>
      <c r="JJ872" s="268"/>
      <c r="JK872" s="268"/>
      <c r="JL872" s="268"/>
      <c r="JM872" s="268"/>
      <c r="JN872" s="268"/>
      <c r="JO872" s="268"/>
      <c r="JP872" s="268"/>
      <c r="JQ872" s="268"/>
      <c r="JR872" s="268"/>
      <c r="JS872" s="268"/>
      <c r="JT872" s="268"/>
      <c r="JU872" s="268"/>
      <c r="JV872" s="268"/>
      <c r="JW872" s="268"/>
      <c r="JX872" s="268"/>
      <c r="JY872" s="268"/>
      <c r="JZ872" s="268"/>
      <c r="KA872" s="268"/>
      <c r="KB872" s="268"/>
      <c r="KC872" s="268"/>
      <c r="KD872" s="268"/>
      <c r="KE872" s="268"/>
      <c r="KF872" s="268"/>
      <c r="KG872" s="268"/>
      <c r="KH872" s="268"/>
      <c r="KI872" s="268"/>
      <c r="KJ872" s="268"/>
      <c r="KK872" s="268"/>
      <c r="KL872" s="268"/>
      <c r="KM872" s="268"/>
      <c r="KN872" s="268"/>
      <c r="KO872" s="268"/>
      <c r="KP872" s="268"/>
      <c r="KQ872" s="268"/>
      <c r="KR872" s="268"/>
      <c r="KS872" s="268"/>
      <c r="KT872" s="268"/>
      <c r="KU872" s="268"/>
      <c r="KV872" s="268"/>
      <c r="KW872" s="268"/>
      <c r="KX872" s="268"/>
      <c r="KY872" s="268"/>
      <c r="KZ872" s="268"/>
      <c r="LA872" s="268"/>
      <c r="LB872" s="268"/>
      <c r="LC872" s="268"/>
      <c r="LD872" s="268"/>
      <c r="LE872" s="268"/>
      <c r="LF872" s="268"/>
      <c r="LG872" s="268"/>
      <c r="LH872" s="268"/>
      <c r="LI872" s="268"/>
      <c r="LJ872" s="268"/>
      <c r="LK872" s="268"/>
      <c r="LL872" s="268"/>
      <c r="LM872" s="268"/>
      <c r="LN872" s="268"/>
      <c r="LO872" s="268"/>
      <c r="LP872" s="268"/>
      <c r="LQ872" s="268"/>
      <c r="LR872" s="268"/>
      <c r="LS872" s="268"/>
      <c r="LT872" s="268"/>
      <c r="LU872" s="268"/>
      <c r="LV872" s="268"/>
      <c r="LW872" s="268"/>
      <c r="LX872" s="268"/>
      <c r="LY872" s="268"/>
      <c r="LZ872" s="268"/>
      <c r="MA872" s="268"/>
      <c r="MB872" s="268"/>
      <c r="MC872" s="268"/>
      <c r="MD872" s="268"/>
      <c r="ME872" s="268"/>
      <c r="MF872" s="268"/>
      <c r="MG872" s="268"/>
      <c r="MH872" s="268"/>
      <c r="MI872" s="268"/>
      <c r="MJ872" s="268"/>
      <c r="MK872" s="268"/>
      <c r="ML872" s="268"/>
      <c r="MM872" s="268"/>
      <c r="MN872" s="268"/>
      <c r="MO872" s="268"/>
      <c r="MP872" s="268"/>
      <c r="MQ872" s="268"/>
      <c r="MR872" s="268"/>
      <c r="MS872" s="268"/>
      <c r="MT872" s="268"/>
      <c r="MU872" s="268"/>
      <c r="MV872" s="268"/>
      <c r="MW872" s="268"/>
      <c r="MX872" s="268"/>
      <c r="MY872" s="268"/>
      <c r="MZ872" s="268"/>
      <c r="NA872" s="268"/>
      <c r="NB872" s="268"/>
      <c r="NC872" s="268"/>
      <c r="ND872" s="268"/>
      <c r="NE872" s="268"/>
      <c r="NF872" s="268"/>
      <c r="NG872" s="268"/>
      <c r="NH872" s="268"/>
      <c r="NI872" s="268"/>
      <c r="NJ872" s="268"/>
      <c r="NK872" s="268"/>
      <c r="NL872" s="268"/>
      <c r="NM872" s="268"/>
      <c r="NN872" s="268"/>
      <c r="NO872" s="268"/>
      <c r="NP872" s="268"/>
      <c r="NQ872" s="268"/>
      <c r="NR872" s="268"/>
      <c r="NS872" s="268"/>
      <c r="NT872" s="268"/>
      <c r="NU872" s="268"/>
      <c r="NV872" s="268"/>
      <c r="NW872" s="268"/>
      <c r="NX872" s="268"/>
      <c r="NY872" s="268"/>
      <c r="NZ872" s="268"/>
      <c r="OA872" s="268"/>
      <c r="OB872" s="268"/>
      <c r="OC872" s="268"/>
      <c r="OD872" s="268"/>
      <c r="OE872" s="268"/>
      <c r="OF872" s="268"/>
      <c r="OG872" s="268"/>
      <c r="OH872" s="268"/>
      <c r="OI872" s="268"/>
      <c r="OJ872" s="268"/>
      <c r="OK872" s="268"/>
      <c r="OL872" s="268"/>
      <c r="OM872" s="268"/>
      <c r="ON872" s="268"/>
      <c r="OO872" s="268"/>
      <c r="OP872" s="268"/>
      <c r="OQ872" s="268"/>
      <c r="OR872" s="268"/>
      <c r="OS872" s="268"/>
      <c r="OT872" s="268"/>
      <c r="OU872" s="268"/>
      <c r="OV872" s="268"/>
      <c r="OW872" s="268"/>
      <c r="OX872" s="268"/>
      <c r="OY872" s="268"/>
      <c r="OZ872" s="268"/>
      <c r="PA872" s="268"/>
      <c r="PB872" s="268"/>
      <c r="PC872" s="268"/>
      <c r="PD872" s="268"/>
      <c r="PE872" s="268"/>
      <c r="PF872" s="268"/>
      <c r="PG872" s="268"/>
      <c r="PH872" s="268"/>
      <c r="PI872" s="268"/>
      <c r="PJ872" s="268"/>
      <c r="PK872" s="268"/>
      <c r="PL872" s="268"/>
      <c r="PM872" s="268"/>
      <c r="PN872" s="268"/>
      <c r="PO872" s="268"/>
      <c r="PP872" s="268"/>
      <c r="PQ872" s="268"/>
      <c r="PR872" s="268"/>
      <c r="PS872" s="268"/>
      <c r="PT872" s="268"/>
      <c r="PU872" s="268"/>
      <c r="PV872" s="268"/>
      <c r="PW872" s="268"/>
      <c r="PX872" s="268"/>
      <c r="PY872" s="268"/>
      <c r="PZ872" s="268"/>
      <c r="QA872" s="268"/>
      <c r="QB872" s="268"/>
      <c r="QC872" s="268"/>
      <c r="QD872" s="268"/>
      <c r="QE872" s="268"/>
      <c r="QF872" s="268"/>
      <c r="QG872" s="268"/>
      <c r="QH872" s="268"/>
      <c r="QI872" s="268"/>
      <c r="QJ872" s="268"/>
      <c r="QK872" s="268"/>
      <c r="QL872" s="268"/>
      <c r="QM872" s="268"/>
      <c r="QN872" s="268"/>
      <c r="QO872" s="268"/>
      <c r="QP872" s="268"/>
      <c r="QQ872" s="268"/>
      <c r="QR872" s="268"/>
      <c r="QS872" s="268"/>
      <c r="QT872" s="268"/>
      <c r="QU872" s="268"/>
      <c r="QV872" s="268"/>
      <c r="QW872" s="268"/>
      <c r="QX872" s="268"/>
      <c r="QY872" s="268"/>
      <c r="QZ872" s="268"/>
      <c r="RA872" s="268"/>
      <c r="RB872" s="268"/>
      <c r="RC872" s="268"/>
      <c r="RD872" s="268"/>
      <c r="RE872" s="268"/>
      <c r="RF872" s="268"/>
      <c r="RG872" s="268"/>
      <c r="RH872" s="268"/>
      <c r="RI872" s="268"/>
      <c r="RJ872" s="268"/>
      <c r="RK872" s="268"/>
      <c r="RL872" s="268"/>
      <c r="RM872" s="268"/>
      <c r="RN872" s="268"/>
      <c r="RO872" s="268"/>
      <c r="RP872" s="268"/>
      <c r="RQ872" s="268"/>
      <c r="RR872" s="268"/>
      <c r="RS872" s="268"/>
      <c r="RT872" s="268"/>
      <c r="RU872" s="268"/>
      <c r="RV872" s="268"/>
      <c r="RW872" s="268"/>
      <c r="RX872" s="268"/>
      <c r="RY872" s="268"/>
      <c r="RZ872" s="268"/>
      <c r="SA872" s="268"/>
      <c r="SB872" s="268"/>
      <c r="SC872" s="268"/>
      <c r="SD872" s="268"/>
      <c r="SE872" s="268"/>
      <c r="SF872" s="268"/>
      <c r="SG872" s="268"/>
      <c r="SH872" s="268"/>
      <c r="SI872" s="268"/>
      <c r="SJ872" s="268"/>
      <c r="SK872" s="268"/>
      <c r="SL872" s="268"/>
      <c r="SM872" s="268"/>
      <c r="SN872" s="268"/>
      <c r="SO872" s="268"/>
      <c r="SP872" s="268"/>
      <c r="SQ872" s="268"/>
      <c r="SR872" s="268"/>
      <c r="SS872" s="268"/>
      <c r="ST872" s="268"/>
      <c r="SU872" s="268"/>
      <c r="SV872" s="268"/>
      <c r="SW872" s="268"/>
      <c r="SX872" s="268"/>
      <c r="SY872" s="268"/>
      <c r="SZ872" s="268"/>
      <c r="TA872" s="268"/>
      <c r="TB872" s="268"/>
      <c r="TC872" s="268"/>
      <c r="TD872" s="268"/>
      <c r="TE872" s="268"/>
      <c r="TF872" s="268"/>
      <c r="TG872" s="268"/>
      <c r="TH872" s="268"/>
      <c r="TI872" s="268"/>
      <c r="TJ872" s="268"/>
      <c r="TK872" s="268"/>
      <c r="TL872" s="268"/>
      <c r="TM872" s="268"/>
      <c r="TN872" s="268"/>
      <c r="TO872" s="268"/>
      <c r="TP872" s="268"/>
      <c r="TQ872" s="268"/>
      <c r="TR872" s="268"/>
      <c r="TS872" s="268"/>
      <c r="TT872" s="268"/>
      <c r="TU872" s="268"/>
      <c r="TV872" s="268"/>
      <c r="TW872" s="268"/>
      <c r="TX872" s="268"/>
      <c r="TY872" s="268"/>
      <c r="TZ872" s="268"/>
      <c r="UA872" s="268"/>
      <c r="UB872" s="268"/>
      <c r="UC872" s="268"/>
      <c r="UD872" s="268"/>
      <c r="UE872" s="268"/>
      <c r="UF872" s="268"/>
      <c r="UG872" s="268"/>
      <c r="UH872" s="268"/>
      <c r="UI872" s="268"/>
      <c r="UJ872" s="268"/>
      <c r="UK872" s="268"/>
      <c r="UL872" s="268"/>
      <c r="UM872" s="268"/>
      <c r="UN872" s="268"/>
      <c r="UO872" s="268"/>
      <c r="UP872" s="268"/>
      <c r="UQ872" s="268"/>
      <c r="UR872" s="268"/>
      <c r="US872" s="268"/>
      <c r="UT872" s="268"/>
      <c r="UU872" s="268"/>
      <c r="UV872" s="268"/>
      <c r="UW872" s="268"/>
      <c r="UX872" s="268"/>
      <c r="UY872" s="268"/>
      <c r="UZ872" s="268"/>
      <c r="VA872" s="268"/>
      <c r="VB872" s="268"/>
      <c r="VC872" s="268"/>
      <c r="VD872" s="268"/>
      <c r="VE872" s="268"/>
      <c r="VF872" s="268"/>
      <c r="VG872" s="268"/>
      <c r="VH872" s="268"/>
      <c r="VI872" s="268"/>
      <c r="VJ872" s="268"/>
      <c r="VK872" s="268"/>
      <c r="VL872" s="268"/>
      <c r="VM872" s="268"/>
      <c r="VN872" s="268"/>
      <c r="VO872" s="268"/>
      <c r="VP872" s="268"/>
      <c r="VQ872" s="268"/>
      <c r="VR872" s="268"/>
      <c r="VS872" s="268"/>
      <c r="VT872" s="268"/>
      <c r="VU872" s="268"/>
      <c r="VV872" s="268"/>
      <c r="VW872" s="268"/>
      <c r="VX872" s="268"/>
      <c r="VY872" s="268"/>
      <c r="VZ872" s="268"/>
      <c r="WA872" s="268"/>
      <c r="WB872" s="268"/>
      <c r="WC872" s="268"/>
      <c r="WD872" s="268"/>
      <c r="WE872" s="268"/>
      <c r="WF872" s="268"/>
      <c r="WG872" s="268"/>
      <c r="WH872" s="268"/>
      <c r="WI872" s="268"/>
      <c r="WJ872" s="268"/>
      <c r="WK872" s="268"/>
      <c r="WL872" s="268"/>
      <c r="WM872" s="268"/>
      <c r="WN872" s="268"/>
      <c r="WO872" s="268"/>
      <c r="WP872" s="268"/>
      <c r="WQ872" s="268"/>
      <c r="WR872" s="268"/>
      <c r="WS872" s="268"/>
      <c r="WT872" s="268"/>
      <c r="WU872" s="268"/>
      <c r="WV872" s="268"/>
      <c r="WW872" s="268"/>
      <c r="WX872" s="268"/>
      <c r="WY872" s="268"/>
      <c r="WZ872" s="268"/>
      <c r="XA872" s="268"/>
      <c r="XB872" s="268"/>
      <c r="XC872" s="268"/>
      <c r="XD872" s="268"/>
      <c r="XE872" s="268"/>
      <c r="XF872" s="268"/>
      <c r="XG872" s="268"/>
      <c r="XH872" s="268"/>
      <c r="XI872" s="268"/>
      <c r="XJ872" s="268"/>
      <c r="XK872" s="268"/>
      <c r="XL872" s="268"/>
      <c r="XM872" s="268"/>
      <c r="XN872" s="268"/>
      <c r="XO872" s="268"/>
      <c r="XP872" s="268"/>
      <c r="XQ872" s="268"/>
      <c r="XR872" s="268"/>
      <c r="XS872" s="268"/>
      <c r="XT872" s="268"/>
      <c r="XU872" s="268"/>
      <c r="XV872" s="268"/>
      <c r="XW872" s="268"/>
      <c r="XX872" s="268"/>
      <c r="XY872" s="268"/>
      <c r="XZ872" s="268"/>
      <c r="YA872" s="268"/>
      <c r="YB872" s="268"/>
      <c r="YC872" s="268"/>
      <c r="YD872" s="268"/>
      <c r="YE872" s="268"/>
      <c r="YF872" s="268"/>
      <c r="YG872" s="268"/>
      <c r="YH872" s="268"/>
      <c r="YI872" s="268"/>
      <c r="YJ872" s="268"/>
      <c r="YK872" s="268"/>
      <c r="YL872" s="268"/>
      <c r="YM872" s="268"/>
      <c r="YN872" s="268"/>
      <c r="YO872" s="268"/>
      <c r="YP872" s="268"/>
      <c r="YQ872" s="268"/>
      <c r="YR872" s="268"/>
      <c r="YS872" s="268"/>
      <c r="YT872" s="268"/>
      <c r="YU872" s="268"/>
      <c r="YV872" s="268"/>
      <c r="YW872" s="268"/>
      <c r="YX872" s="268"/>
      <c r="YY872" s="268"/>
      <c r="YZ872" s="268"/>
      <c r="ZA872" s="268"/>
      <c r="ZB872" s="268"/>
      <c r="ZC872" s="268"/>
      <c r="ZD872" s="268"/>
      <c r="ZE872" s="268"/>
      <c r="ZF872" s="268"/>
      <c r="ZG872" s="268"/>
      <c r="ZH872" s="268"/>
      <c r="ZI872" s="268"/>
      <c r="ZJ872" s="268"/>
      <c r="ZK872" s="268"/>
      <c r="ZL872" s="268"/>
      <c r="ZM872" s="268"/>
      <c r="ZN872" s="268"/>
      <c r="ZO872" s="268"/>
      <c r="ZP872" s="268"/>
      <c r="ZQ872" s="268"/>
      <c r="ZR872" s="268"/>
      <c r="ZS872" s="268"/>
      <c r="ZT872" s="268"/>
      <c r="ZU872" s="268"/>
      <c r="ZV872" s="268"/>
      <c r="ZW872" s="268"/>
      <c r="ZX872" s="268"/>
      <c r="ZY872" s="268"/>
      <c r="ZZ872" s="268"/>
      <c r="AAA872" s="268"/>
      <c r="AAB872" s="268"/>
      <c r="AAC872" s="268"/>
      <c r="AAD872" s="268"/>
      <c r="AAE872" s="268"/>
      <c r="AAF872" s="268"/>
      <c r="AAG872" s="268"/>
      <c r="AAH872" s="268"/>
      <c r="AAI872" s="268"/>
      <c r="AAJ872" s="268"/>
      <c r="AAK872" s="268"/>
      <c r="AAL872" s="268"/>
      <c r="AAM872" s="268"/>
      <c r="AAN872" s="268"/>
      <c r="AAO872" s="268"/>
      <c r="AAP872" s="268"/>
      <c r="AAQ872" s="268"/>
      <c r="AAR872" s="268"/>
      <c r="AAS872" s="268"/>
      <c r="AAT872" s="268"/>
      <c r="AAU872" s="268"/>
      <c r="AAV872" s="268"/>
      <c r="AAW872" s="268"/>
      <c r="AAX872" s="268"/>
      <c r="AAY872" s="268"/>
      <c r="AAZ872" s="268"/>
      <c r="ABA872" s="268"/>
      <c r="ABB872" s="268"/>
      <c r="ABC872" s="268"/>
      <c r="ABD872" s="268"/>
      <c r="ABE872" s="268"/>
      <c r="ABF872" s="268"/>
      <c r="ABG872" s="268"/>
      <c r="ABH872" s="268"/>
      <c r="ABI872" s="268"/>
      <c r="ABJ872" s="268"/>
      <c r="ABK872" s="268"/>
      <c r="ABL872" s="268"/>
      <c r="ABM872" s="268"/>
      <c r="ABN872" s="268"/>
      <c r="ABO872" s="268"/>
      <c r="ABP872" s="268"/>
      <c r="ABQ872" s="268"/>
      <c r="ABR872" s="268"/>
      <c r="ABS872" s="268"/>
      <c r="ABT872" s="268"/>
      <c r="ABU872" s="268"/>
      <c r="ABV872" s="268"/>
      <c r="ABW872" s="268"/>
      <c r="ABX872" s="268"/>
      <c r="ABY872" s="268"/>
      <c r="ABZ872" s="268"/>
      <c r="ACA872" s="268"/>
      <c r="ACB872" s="268"/>
      <c r="ACC872" s="268"/>
      <c r="ACD872" s="268"/>
      <c r="ACE872" s="268"/>
      <c r="ACF872" s="268"/>
      <c r="ACG872" s="268"/>
      <c r="ACH872" s="268"/>
      <c r="ACI872" s="268"/>
      <c r="ACJ872" s="268"/>
      <c r="ACK872" s="268"/>
      <c r="ACL872" s="268"/>
      <c r="ACM872" s="268"/>
      <c r="ACN872" s="268"/>
      <c r="ACO872" s="268"/>
      <c r="ACP872" s="268"/>
      <c r="ACQ872" s="268"/>
      <c r="ACR872" s="268"/>
      <c r="ACS872" s="268"/>
      <c r="ACT872" s="268"/>
      <c r="ACU872" s="268"/>
      <c r="ACV872" s="268"/>
      <c r="ACW872" s="268"/>
      <c r="ACX872" s="268"/>
      <c r="ACY872" s="268"/>
      <c r="ACZ872" s="268"/>
      <c r="ADA872" s="268"/>
      <c r="ADB872" s="268"/>
      <c r="ADC872" s="268"/>
      <c r="ADD872" s="268"/>
      <c r="ADE872" s="268"/>
      <c r="ADF872" s="268"/>
      <c r="ADG872" s="268"/>
      <c r="ADH872" s="268"/>
      <c r="ADI872" s="268"/>
      <c r="ADJ872" s="268"/>
      <c r="ADK872" s="268"/>
      <c r="ADL872" s="268"/>
      <c r="ADM872" s="268"/>
      <c r="ADN872" s="268"/>
      <c r="ADO872" s="268"/>
      <c r="ADP872" s="268"/>
      <c r="ADQ872" s="268"/>
      <c r="ADR872" s="268"/>
      <c r="ADS872" s="268"/>
      <c r="ADT872" s="268"/>
      <c r="ADU872" s="268"/>
      <c r="ADV872" s="268"/>
      <c r="ADW872" s="268"/>
      <c r="ADX872" s="268"/>
      <c r="ADY872" s="268"/>
      <c r="ADZ872" s="268"/>
      <c r="AEA872" s="268"/>
      <c r="AEB872" s="268"/>
      <c r="AEC872" s="268"/>
      <c r="AED872" s="268"/>
      <c r="AEE872" s="268"/>
      <c r="AEF872" s="268"/>
      <c r="AEG872" s="268"/>
      <c r="AEH872" s="268"/>
      <c r="AEI872" s="268"/>
      <c r="AEJ872" s="268"/>
      <c r="AEK872" s="268"/>
      <c r="AEL872" s="268"/>
      <c r="AEM872" s="268"/>
      <c r="AEN872" s="268"/>
      <c r="AEO872" s="268"/>
      <c r="AEP872" s="268"/>
      <c r="AEQ872" s="268"/>
      <c r="AER872" s="268"/>
      <c r="AES872" s="268"/>
      <c r="AET872" s="268"/>
      <c r="AEU872" s="268"/>
      <c r="AEV872" s="268"/>
      <c r="AEW872" s="268"/>
      <c r="AEX872" s="268"/>
      <c r="AEY872" s="268"/>
      <c r="AEZ872" s="268"/>
      <c r="AFA872" s="268"/>
      <c r="AFB872" s="268"/>
      <c r="AFC872" s="268"/>
      <c r="AFD872" s="268"/>
      <c r="AFE872" s="268"/>
      <c r="AFF872" s="268"/>
      <c r="AFG872" s="268"/>
      <c r="AFH872" s="268"/>
      <c r="AFI872" s="268"/>
      <c r="AFJ872" s="268"/>
      <c r="AFK872" s="268"/>
      <c r="AFL872" s="268"/>
      <c r="AFM872" s="268"/>
      <c r="AFN872" s="268"/>
      <c r="AFO872" s="268"/>
      <c r="AFP872" s="268"/>
      <c r="AFQ872" s="268"/>
      <c r="AFR872" s="268"/>
      <c r="AFS872" s="268"/>
      <c r="AFT872" s="268"/>
      <c r="AFU872" s="268"/>
      <c r="AFV872" s="268"/>
      <c r="AFW872" s="268"/>
      <c r="AFX872" s="268"/>
      <c r="AFY872" s="268"/>
      <c r="AFZ872" s="268"/>
      <c r="AGA872" s="268"/>
      <c r="AGB872" s="268"/>
      <c r="AGC872" s="268"/>
      <c r="AGD872" s="268"/>
      <c r="AGE872" s="268"/>
      <c r="AGF872" s="268"/>
      <c r="AGG872" s="268"/>
      <c r="AGH872" s="268"/>
      <c r="AGI872" s="268"/>
      <c r="AGJ872" s="268"/>
      <c r="AGK872" s="268"/>
      <c r="AGL872" s="268"/>
      <c r="AGM872" s="268"/>
      <c r="AGN872" s="268"/>
      <c r="AGO872" s="268"/>
      <c r="AGP872" s="268"/>
      <c r="AGQ872" s="268"/>
      <c r="AGR872" s="268"/>
      <c r="AGS872" s="268"/>
      <c r="AGT872" s="268"/>
      <c r="AGU872" s="268"/>
      <c r="AGV872" s="268"/>
      <c r="AGW872" s="268"/>
      <c r="AGX872" s="268"/>
      <c r="AGY872" s="268"/>
      <c r="AGZ872" s="268"/>
      <c r="AHA872" s="268"/>
      <c r="AHB872" s="268"/>
      <c r="AHC872" s="268"/>
      <c r="AHD872" s="268"/>
      <c r="AHE872" s="268"/>
      <c r="AHF872" s="268"/>
      <c r="AHG872" s="268"/>
      <c r="AHH872" s="268"/>
      <c r="AHI872" s="268"/>
      <c r="AHJ872" s="268"/>
      <c r="AHK872" s="268"/>
      <c r="AHL872" s="268"/>
      <c r="AHM872" s="268"/>
      <c r="AHN872" s="268"/>
      <c r="AHO872" s="268"/>
      <c r="AHP872" s="268"/>
      <c r="AHQ872" s="268"/>
      <c r="AHR872" s="268"/>
      <c r="AHS872" s="268"/>
      <c r="AHT872" s="268"/>
      <c r="AHU872" s="268"/>
      <c r="AHV872" s="268"/>
      <c r="AHW872" s="268"/>
      <c r="AHX872" s="268"/>
      <c r="AHY872" s="268"/>
      <c r="AHZ872" s="268"/>
      <c r="AIA872" s="268"/>
      <c r="AIB872" s="268"/>
      <c r="AIC872" s="268"/>
      <c r="AID872" s="268"/>
      <c r="AIE872" s="268"/>
      <c r="AIF872" s="268"/>
      <c r="AIG872" s="268"/>
      <c r="AIH872" s="268"/>
      <c r="AII872" s="268"/>
      <c r="AIJ872" s="268"/>
      <c r="AIK872" s="268"/>
      <c r="AIL872" s="268"/>
      <c r="AIM872" s="268"/>
      <c r="AIN872" s="268"/>
      <c r="AIO872" s="268"/>
      <c r="AIP872" s="268"/>
      <c r="AIQ872" s="268"/>
      <c r="AIR872" s="268"/>
      <c r="AIS872" s="268"/>
      <c r="AIT872" s="268"/>
      <c r="AIU872" s="268"/>
      <c r="AIV872" s="268"/>
      <c r="AIW872" s="268"/>
      <c r="AIX872" s="268"/>
      <c r="AIY872" s="268"/>
      <c r="AIZ872" s="268"/>
      <c r="AJA872" s="268"/>
      <c r="AJB872" s="268"/>
      <c r="AJC872" s="268"/>
      <c r="AJD872" s="268"/>
      <c r="AJE872" s="268"/>
      <c r="AJF872" s="268"/>
      <c r="AJG872" s="268"/>
      <c r="AJH872" s="268"/>
      <c r="AJI872" s="268"/>
      <c r="AJJ872" s="268"/>
      <c r="AJK872" s="268"/>
      <c r="AJL872" s="268"/>
      <c r="AJM872" s="268"/>
      <c r="AJN872" s="268"/>
      <c r="AJO872" s="268"/>
      <c r="AJP872" s="268"/>
      <c r="AJQ872" s="268"/>
      <c r="AJR872" s="268"/>
      <c r="AJS872" s="268"/>
      <c r="AJT872" s="268"/>
      <c r="AJU872" s="268"/>
      <c r="AJV872" s="268"/>
      <c r="AJW872" s="268"/>
      <c r="AJX872" s="268"/>
      <c r="AJY872" s="268"/>
      <c r="AJZ872" s="268"/>
      <c r="AKA872" s="268"/>
      <c r="AKB872" s="268"/>
      <c r="AKC872" s="268"/>
      <c r="AKD872" s="268"/>
      <c r="AKE872" s="268"/>
      <c r="AKF872" s="268"/>
      <c r="AKG872" s="268"/>
      <c r="AKH872" s="268"/>
      <c r="AKI872" s="268"/>
      <c r="AKJ872" s="268"/>
      <c r="AKK872" s="268"/>
      <c r="AKL872" s="268"/>
      <c r="AKM872" s="268"/>
      <c r="AKN872" s="268"/>
      <c r="AKO872" s="268"/>
      <c r="AKP872" s="268"/>
      <c r="AKQ872" s="268"/>
      <c r="AKR872" s="268"/>
      <c r="AKS872" s="268"/>
      <c r="AKT872" s="268"/>
      <c r="AKU872" s="268"/>
      <c r="AKV872" s="268"/>
      <c r="AKW872" s="268"/>
      <c r="AKX872" s="268"/>
      <c r="AKY872" s="268"/>
      <c r="AKZ872" s="268"/>
      <c r="ALA872" s="268"/>
      <c r="ALB872" s="268"/>
      <c r="ALC872" s="268"/>
      <c r="ALD872" s="268"/>
      <c r="ALE872" s="268"/>
      <c r="ALF872" s="268"/>
      <c r="ALG872" s="268"/>
      <c r="ALH872" s="268"/>
      <c r="ALI872" s="268"/>
      <c r="ALJ872" s="268"/>
      <c r="ALK872" s="268"/>
      <c r="ALL872" s="268"/>
      <c r="ALM872" s="268"/>
      <c r="ALN872" s="268"/>
      <c r="ALO872" s="268"/>
      <c r="ALP872" s="268"/>
      <c r="ALQ872" s="268"/>
      <c r="ALR872" s="268"/>
      <c r="ALS872" s="268"/>
      <c r="ALT872" s="268"/>
      <c r="ALU872" s="268"/>
      <c r="ALV872" s="268"/>
      <c r="ALW872" s="268"/>
      <c r="ALX872" s="268"/>
      <c r="ALY872" s="268"/>
      <c r="ALZ872" s="268"/>
      <c r="AMA872" s="268"/>
      <c r="AMB872" s="268"/>
      <c r="AMC872" s="268"/>
      <c r="AMD872" s="268"/>
      <c r="AME872" s="268"/>
      <c r="AMF872" s="268"/>
      <c r="AMG872" s="268"/>
      <c r="AMH872" s="268"/>
      <c r="AMI872" s="268"/>
      <c r="AMJ872" s="268"/>
      <c r="AMK872" s="268"/>
      <c r="AML872" s="268"/>
      <c r="AMM872" s="268"/>
      <c r="AMN872" s="268"/>
      <c r="AMO872" s="268"/>
      <c r="AMP872" s="268"/>
      <c r="AMQ872" s="268"/>
      <c r="AMR872" s="268"/>
      <c r="AMS872" s="268"/>
      <c r="AMT872" s="268"/>
      <c r="AMU872" s="268"/>
      <c r="AMV872" s="268"/>
      <c r="AMW872" s="268"/>
      <c r="AMX872" s="268"/>
      <c r="AMY872" s="268"/>
      <c r="AMZ872" s="268"/>
      <c r="ANA872" s="268"/>
      <c r="ANB872" s="268"/>
      <c r="ANC872" s="268"/>
      <c r="AND872" s="268"/>
      <c r="ANE872" s="268"/>
      <c r="ANF872" s="268"/>
      <c r="ANG872" s="268"/>
      <c r="ANH872" s="268"/>
      <c r="ANI872" s="268"/>
      <c r="ANJ872" s="268"/>
      <c r="ANK872" s="268"/>
      <c r="ANL872" s="268"/>
      <c r="ANM872" s="268"/>
      <c r="ANN872" s="268"/>
      <c r="ANO872" s="268"/>
      <c r="ANP872" s="268"/>
      <c r="ANQ872" s="268"/>
      <c r="ANR872" s="268"/>
      <c r="ANS872" s="268"/>
      <c r="ANT872" s="268"/>
      <c r="ANU872" s="268"/>
      <c r="ANV872" s="268"/>
      <c r="ANW872" s="268"/>
      <c r="ANX872" s="268"/>
      <c r="ANY872" s="268"/>
      <c r="ANZ872" s="268"/>
      <c r="AOA872" s="268"/>
      <c r="AOB872" s="268"/>
      <c r="AOC872" s="268"/>
      <c r="AOD872" s="268"/>
      <c r="AOE872" s="268"/>
      <c r="AOF872" s="268"/>
      <c r="AOG872" s="268"/>
      <c r="AOH872" s="268"/>
      <c r="AOI872" s="268"/>
      <c r="AOJ872" s="268"/>
      <c r="AOK872" s="268"/>
      <c r="AOL872" s="268"/>
      <c r="AOM872" s="268"/>
      <c r="AON872" s="268"/>
      <c r="AOO872" s="268"/>
      <c r="AOP872" s="268"/>
      <c r="AOQ872" s="268"/>
      <c r="AOR872" s="268"/>
      <c r="AOS872" s="268"/>
      <c r="AOT872" s="268"/>
      <c r="AOU872" s="268"/>
      <c r="AOV872" s="268"/>
      <c r="AOW872" s="268"/>
      <c r="AOX872" s="268"/>
      <c r="AOY872" s="268"/>
      <c r="AOZ872" s="268"/>
      <c r="APA872" s="268"/>
      <c r="APB872" s="268"/>
      <c r="APC872" s="268"/>
      <c r="APD872" s="268"/>
      <c r="APE872" s="268"/>
      <c r="APF872" s="268"/>
      <c r="APG872" s="268"/>
      <c r="APH872" s="268"/>
      <c r="API872" s="268"/>
      <c r="APJ872" s="268"/>
      <c r="APK872" s="268"/>
      <c r="APL872" s="268"/>
      <c r="APM872" s="268"/>
      <c r="APN872" s="268"/>
      <c r="APO872" s="268"/>
      <c r="APP872" s="268"/>
      <c r="APQ872" s="268"/>
      <c r="APR872" s="268"/>
      <c r="APS872" s="268"/>
      <c r="APT872" s="268"/>
      <c r="APU872" s="268"/>
      <c r="APV872" s="268"/>
      <c r="APW872" s="268"/>
      <c r="APX872" s="268"/>
      <c r="APY872" s="268"/>
      <c r="APZ872" s="268"/>
      <c r="AQA872" s="268"/>
      <c r="AQB872" s="268"/>
      <c r="AQC872" s="268"/>
      <c r="AQD872" s="268"/>
      <c r="AQE872" s="268"/>
      <c r="AQF872" s="268"/>
      <c r="AQG872" s="268"/>
      <c r="AQH872" s="268"/>
      <c r="AQI872" s="268"/>
      <c r="AQJ872" s="268"/>
      <c r="AQK872" s="268"/>
      <c r="AQL872" s="268"/>
      <c r="AQM872" s="268"/>
      <c r="AQN872" s="268"/>
      <c r="AQO872" s="268"/>
      <c r="AQP872" s="268"/>
      <c r="AQQ872" s="268"/>
      <c r="AQR872" s="268"/>
      <c r="AQS872" s="268"/>
      <c r="AQT872" s="268"/>
      <c r="AQU872" s="268"/>
      <c r="AQV872" s="268"/>
      <c r="AQW872" s="268"/>
      <c r="AQX872" s="268"/>
      <c r="AQY872" s="268"/>
      <c r="AQZ872" s="268"/>
      <c r="ARA872" s="268"/>
      <c r="ARB872" s="268"/>
      <c r="ARC872" s="268"/>
      <c r="ARD872" s="268"/>
      <c r="ARE872" s="268"/>
      <c r="ARF872" s="268"/>
      <c r="ARG872" s="268"/>
      <c r="ARH872" s="268"/>
      <c r="ARI872" s="268"/>
      <c r="ARJ872" s="268"/>
      <c r="ARK872" s="268"/>
      <c r="ARL872" s="268"/>
      <c r="ARM872" s="268"/>
      <c r="ARN872" s="268"/>
      <c r="ARO872" s="268"/>
      <c r="ARP872" s="268"/>
      <c r="ARQ872" s="268"/>
      <c r="ARR872" s="268"/>
      <c r="ARS872" s="268"/>
      <c r="ART872" s="268"/>
      <c r="ARU872" s="268"/>
      <c r="ARV872" s="268"/>
      <c r="ARW872" s="268"/>
      <c r="ARX872" s="268"/>
      <c r="ARY872" s="268"/>
      <c r="ARZ872" s="268"/>
      <c r="ASA872" s="268"/>
      <c r="ASB872" s="268"/>
      <c r="ASC872" s="268"/>
      <c r="ASD872" s="268"/>
      <c r="ASE872" s="268"/>
      <c r="ASF872" s="268"/>
      <c r="ASG872" s="268"/>
      <c r="ASH872" s="268"/>
      <c r="ASI872" s="268"/>
      <c r="ASJ872" s="268"/>
      <c r="ASK872" s="268"/>
      <c r="ASL872" s="268"/>
      <c r="ASM872" s="268"/>
      <c r="ASN872" s="268"/>
      <c r="ASO872" s="268"/>
      <c r="ASP872" s="268"/>
      <c r="ASQ872" s="268"/>
      <c r="ASR872" s="268"/>
      <c r="ASS872" s="268"/>
      <c r="AST872" s="268"/>
      <c r="ASU872" s="268"/>
      <c r="ASV872" s="268"/>
      <c r="ASW872" s="268"/>
      <c r="ASX872" s="268"/>
      <c r="ASY872" s="268"/>
      <c r="ASZ872" s="268"/>
      <c r="ATA872" s="268"/>
      <c r="ATB872" s="268"/>
      <c r="ATC872" s="268"/>
      <c r="ATD872" s="268"/>
      <c r="ATE872" s="268"/>
      <c r="ATF872" s="268"/>
      <c r="ATG872" s="268"/>
      <c r="ATH872" s="268"/>
      <c r="ATI872" s="268"/>
      <c r="ATJ872" s="268"/>
      <c r="ATK872" s="268"/>
      <c r="ATL872" s="268"/>
      <c r="ATM872" s="268"/>
      <c r="ATN872" s="268"/>
      <c r="ATO872" s="268"/>
      <c r="ATP872" s="268"/>
      <c r="ATQ872" s="268"/>
      <c r="ATR872" s="268"/>
      <c r="ATS872" s="268"/>
      <c r="ATT872" s="268"/>
      <c r="ATU872" s="268"/>
      <c r="ATV872" s="268"/>
      <c r="ATW872" s="268"/>
      <c r="ATX872" s="268"/>
      <c r="ATY872" s="268"/>
      <c r="ATZ872" s="268"/>
      <c r="AUA872" s="268"/>
      <c r="AUB872" s="268"/>
      <c r="AUC872" s="268"/>
      <c r="AUD872" s="268"/>
      <c r="AUE872" s="268"/>
      <c r="AUF872" s="268"/>
      <c r="AUG872" s="268"/>
      <c r="AUH872" s="268"/>
      <c r="AUI872" s="268"/>
      <c r="AUJ872" s="268"/>
      <c r="AUK872" s="268"/>
      <c r="AUL872" s="268"/>
      <c r="AUM872" s="268"/>
      <c r="AUN872" s="268"/>
      <c r="AUO872" s="268"/>
      <c r="AUP872" s="268"/>
      <c r="AUQ872" s="268"/>
      <c r="AUR872" s="268"/>
      <c r="AUS872" s="268"/>
      <c r="AUT872" s="268"/>
      <c r="AUU872" s="268"/>
      <c r="AUV872" s="268"/>
      <c r="AUW872" s="268"/>
      <c r="AUX872" s="268"/>
      <c r="AUY872" s="268"/>
      <c r="AUZ872" s="268"/>
      <c r="AVA872" s="268"/>
      <c r="AVB872" s="268"/>
      <c r="AVC872" s="268"/>
      <c r="AVD872" s="268"/>
      <c r="AVE872" s="268"/>
      <c r="AVF872" s="268"/>
      <c r="AVG872" s="268"/>
      <c r="AVH872" s="268"/>
      <c r="AVI872" s="268"/>
      <c r="AVJ872" s="268"/>
      <c r="AVK872" s="268"/>
      <c r="AVL872" s="268"/>
      <c r="AVM872" s="268"/>
      <c r="AVN872" s="268"/>
      <c r="AVO872" s="268"/>
      <c r="AVP872" s="268"/>
      <c r="AVQ872" s="268"/>
      <c r="AVR872" s="268"/>
      <c r="AVS872" s="268"/>
      <c r="AVT872" s="268"/>
      <c r="AVU872" s="268"/>
      <c r="AVV872" s="268"/>
      <c r="AVW872" s="268"/>
      <c r="AVX872" s="268"/>
      <c r="AVY872" s="268"/>
      <c r="AVZ872" s="268"/>
      <c r="AWA872" s="268"/>
      <c r="AWB872" s="268"/>
      <c r="AWC872" s="268"/>
      <c r="AWD872" s="268"/>
      <c r="AWE872" s="268"/>
      <c r="AWF872" s="268"/>
      <c r="AWG872" s="268"/>
      <c r="AWH872" s="268"/>
      <c r="AWI872" s="268"/>
      <c r="AWJ872" s="268"/>
      <c r="AWK872" s="268"/>
      <c r="AWL872" s="268"/>
      <c r="AWM872" s="268"/>
      <c r="AWN872" s="268"/>
      <c r="AWO872" s="268"/>
      <c r="AWP872" s="268"/>
      <c r="AWQ872" s="268"/>
      <c r="AWR872" s="268"/>
      <c r="AWS872" s="268"/>
      <c r="AWT872" s="268"/>
      <c r="AWU872" s="268"/>
      <c r="AWV872" s="268"/>
      <c r="AWW872" s="268"/>
      <c r="AWX872" s="268"/>
      <c r="AWY872" s="268"/>
      <c r="AWZ872" s="268"/>
      <c r="AXA872" s="268"/>
      <c r="AXB872" s="268"/>
      <c r="AXC872" s="268"/>
      <c r="AXD872" s="268"/>
      <c r="AXE872" s="268"/>
      <c r="AXF872" s="268"/>
      <c r="AXG872" s="268"/>
      <c r="AXH872" s="268"/>
      <c r="AXI872" s="268"/>
      <c r="AXJ872" s="268"/>
      <c r="AXK872" s="268"/>
      <c r="AXL872" s="268"/>
      <c r="AXM872" s="268"/>
      <c r="AXN872" s="268"/>
      <c r="AXO872" s="268"/>
      <c r="AXP872" s="268"/>
      <c r="AXQ872" s="268"/>
      <c r="AXR872" s="268"/>
      <c r="AXS872" s="268"/>
      <c r="AXT872" s="268"/>
      <c r="AXU872" s="268"/>
      <c r="AXV872" s="268"/>
      <c r="AXW872" s="268"/>
      <c r="AXX872" s="268"/>
      <c r="AXY872" s="268"/>
      <c r="AXZ872" s="268"/>
      <c r="AYA872" s="268"/>
      <c r="AYB872" s="268"/>
      <c r="AYC872" s="268"/>
      <c r="AYD872" s="268"/>
      <c r="AYE872" s="268"/>
      <c r="AYF872" s="268"/>
      <c r="AYG872" s="268"/>
      <c r="AYH872" s="268"/>
      <c r="AYI872" s="268"/>
      <c r="AYJ872" s="268"/>
      <c r="AYK872" s="268"/>
      <c r="AYL872" s="268"/>
      <c r="AYM872" s="268"/>
      <c r="AYN872" s="268"/>
      <c r="AYO872" s="268"/>
      <c r="AYP872" s="268"/>
      <c r="AYQ872" s="268"/>
      <c r="AYR872" s="268"/>
    </row>
    <row r="873" spans="1:1344" s="2" customFormat="1" ht="48" hidden="1" x14ac:dyDescent="0.2">
      <c r="A873" s="175">
        <v>41973</v>
      </c>
      <c r="B873" s="492"/>
      <c r="C873" s="468"/>
      <c r="D873" s="469"/>
      <c r="E873" s="468"/>
      <c r="F873" s="468"/>
      <c r="G873" s="471"/>
      <c r="H873" s="468"/>
      <c r="I873" s="495"/>
      <c r="J873" s="228"/>
      <c r="K873" s="228"/>
      <c r="L873" s="229" t="s">
        <v>2935</v>
      </c>
      <c r="M873" s="48"/>
      <c r="N873" s="23">
        <v>1099</v>
      </c>
      <c r="O873" s="23">
        <v>1099</v>
      </c>
      <c r="P873" s="228">
        <v>41806</v>
      </c>
      <c r="Q873" s="228">
        <v>41880</v>
      </c>
      <c r="R873" s="228">
        <v>41941</v>
      </c>
      <c r="S873" s="228">
        <v>41985</v>
      </c>
      <c r="T873" s="230">
        <v>0.8</v>
      </c>
      <c r="U873" s="23"/>
      <c r="V873" s="238"/>
      <c r="W873" s="232" t="s">
        <v>2936</v>
      </c>
      <c r="X873" s="3"/>
      <c r="Y873" s="268"/>
      <c r="Z873" s="268"/>
      <c r="AA873" s="268"/>
      <c r="AB873" s="268"/>
      <c r="AC873" s="268"/>
      <c r="AD873" s="268"/>
      <c r="AE873" s="268"/>
      <c r="AF873" s="268"/>
      <c r="AG873" s="268"/>
      <c r="AH873" s="268"/>
      <c r="AI873" s="268"/>
      <c r="AJ873" s="268"/>
      <c r="AK873" s="268"/>
      <c r="AL873" s="268"/>
      <c r="AM873" s="268"/>
      <c r="AN873" s="268"/>
      <c r="AO873" s="268"/>
      <c r="AP873" s="268"/>
      <c r="AQ873" s="268"/>
      <c r="AR873" s="268"/>
      <c r="AS873" s="268"/>
      <c r="AT873" s="268"/>
      <c r="AU873" s="268"/>
      <c r="AV873" s="268"/>
      <c r="AW873" s="268"/>
      <c r="AX873" s="268"/>
      <c r="AY873" s="268"/>
      <c r="AZ873" s="268"/>
      <c r="BA873" s="268"/>
      <c r="BB873" s="268"/>
      <c r="BC873" s="268"/>
      <c r="BD873" s="268"/>
      <c r="BE873" s="268"/>
      <c r="BF873" s="268"/>
      <c r="BG873" s="268"/>
      <c r="BH873" s="268"/>
      <c r="BI873" s="268"/>
      <c r="BJ873" s="268"/>
      <c r="BK873" s="268"/>
      <c r="BL873" s="268"/>
      <c r="BM873" s="268"/>
      <c r="BN873" s="268"/>
      <c r="BO873" s="268"/>
      <c r="BP873" s="268"/>
      <c r="BQ873" s="268"/>
      <c r="BR873" s="268"/>
      <c r="BS873" s="268"/>
      <c r="BT873" s="268"/>
      <c r="BU873" s="268"/>
      <c r="BV873" s="268"/>
      <c r="BW873" s="268"/>
      <c r="BX873" s="268"/>
      <c r="BY873" s="268"/>
      <c r="BZ873" s="268"/>
      <c r="CA873" s="268"/>
      <c r="CB873" s="268"/>
      <c r="CC873" s="268"/>
      <c r="CD873" s="268"/>
      <c r="CE873" s="268"/>
      <c r="CF873" s="268"/>
      <c r="CG873" s="268"/>
      <c r="CH873" s="268"/>
      <c r="CI873" s="268"/>
      <c r="CJ873" s="268"/>
      <c r="CK873" s="268"/>
      <c r="CL873" s="268"/>
      <c r="CM873" s="268"/>
      <c r="CN873" s="268"/>
      <c r="CO873" s="268"/>
      <c r="CP873" s="268"/>
      <c r="CQ873" s="268"/>
      <c r="CR873" s="268"/>
      <c r="CS873" s="268"/>
      <c r="CT873" s="268"/>
      <c r="CU873" s="268"/>
      <c r="CV873" s="268"/>
      <c r="CW873" s="268"/>
      <c r="CX873" s="268"/>
      <c r="CY873" s="268"/>
      <c r="CZ873" s="268"/>
      <c r="DA873" s="268"/>
      <c r="DB873" s="268"/>
      <c r="DC873" s="268"/>
      <c r="DD873" s="268"/>
      <c r="DE873" s="268"/>
      <c r="DF873" s="268"/>
      <c r="DG873" s="268"/>
      <c r="DH873" s="268"/>
      <c r="DI873" s="268"/>
      <c r="DJ873" s="268"/>
      <c r="DK873" s="268"/>
      <c r="DL873" s="268"/>
      <c r="DM873" s="268"/>
      <c r="DN873" s="268"/>
      <c r="DO873" s="268"/>
      <c r="DP873" s="268"/>
      <c r="DQ873" s="268"/>
      <c r="DR873" s="268"/>
      <c r="DS873" s="268"/>
      <c r="DT873" s="268"/>
      <c r="DU873" s="268"/>
      <c r="DV873" s="268"/>
      <c r="DW873" s="268"/>
      <c r="DX873" s="268"/>
      <c r="DY873" s="268"/>
      <c r="DZ873" s="268"/>
      <c r="EA873" s="268"/>
      <c r="EB873" s="268"/>
      <c r="EC873" s="268"/>
      <c r="ED873" s="268"/>
      <c r="EE873" s="268"/>
      <c r="EF873" s="268"/>
      <c r="EG873" s="268"/>
      <c r="EH873" s="268"/>
      <c r="EI873" s="268"/>
      <c r="EJ873" s="268"/>
      <c r="EK873" s="268"/>
      <c r="EL873" s="268"/>
      <c r="EM873" s="268"/>
      <c r="EN873" s="268"/>
      <c r="EO873" s="268"/>
      <c r="EP873" s="268"/>
      <c r="EQ873" s="268"/>
      <c r="ER873" s="268"/>
      <c r="ES873" s="268"/>
      <c r="ET873" s="268"/>
      <c r="EU873" s="268"/>
      <c r="EV873" s="268"/>
      <c r="EW873" s="268"/>
      <c r="EX873" s="268"/>
      <c r="EY873" s="268"/>
      <c r="EZ873" s="268"/>
      <c r="FA873" s="268"/>
      <c r="FB873" s="268"/>
      <c r="FC873" s="268"/>
      <c r="FD873" s="268"/>
      <c r="FE873" s="268"/>
      <c r="FF873" s="268"/>
      <c r="FG873" s="268"/>
      <c r="FH873" s="268"/>
      <c r="FI873" s="268"/>
      <c r="FJ873" s="268"/>
      <c r="FK873" s="268"/>
      <c r="FL873" s="268"/>
      <c r="FM873" s="268"/>
      <c r="FN873" s="268"/>
      <c r="FO873" s="268"/>
      <c r="FP873" s="268"/>
      <c r="FQ873" s="268"/>
      <c r="FR873" s="268"/>
      <c r="FS873" s="268"/>
      <c r="FT873" s="268"/>
      <c r="FU873" s="268"/>
      <c r="FV873" s="268"/>
      <c r="FW873" s="268"/>
      <c r="FX873" s="268"/>
      <c r="FY873" s="268"/>
      <c r="FZ873" s="268"/>
      <c r="GA873" s="268"/>
      <c r="GB873" s="268"/>
      <c r="GC873" s="268"/>
      <c r="GD873" s="268"/>
      <c r="GE873" s="268"/>
      <c r="GF873" s="268"/>
      <c r="GG873" s="268"/>
      <c r="GH873" s="268"/>
      <c r="GI873" s="268"/>
      <c r="GJ873" s="268"/>
      <c r="GK873" s="268"/>
      <c r="GL873" s="268"/>
      <c r="GM873" s="268"/>
      <c r="GN873" s="268"/>
      <c r="GO873" s="268"/>
      <c r="GP873" s="268"/>
      <c r="GQ873" s="268"/>
      <c r="GR873" s="268"/>
      <c r="GS873" s="268"/>
      <c r="GT873" s="268"/>
      <c r="GU873" s="268"/>
      <c r="GV873" s="268"/>
      <c r="GW873" s="268"/>
      <c r="GX873" s="268"/>
      <c r="GY873" s="268"/>
      <c r="GZ873" s="268"/>
      <c r="HA873" s="268"/>
      <c r="HB873" s="268"/>
      <c r="HC873" s="268"/>
      <c r="HD873" s="268"/>
      <c r="HE873" s="268"/>
      <c r="HF873" s="268"/>
      <c r="HG873" s="268"/>
      <c r="HH873" s="268"/>
      <c r="HI873" s="268"/>
      <c r="HJ873" s="268"/>
      <c r="HK873" s="268"/>
      <c r="HL873" s="268"/>
      <c r="HM873" s="268"/>
      <c r="HN873" s="268"/>
      <c r="HO873" s="268"/>
      <c r="HP873" s="268"/>
      <c r="HQ873" s="268"/>
      <c r="HR873" s="268"/>
      <c r="HS873" s="268"/>
      <c r="HT873" s="268"/>
      <c r="HU873" s="268"/>
      <c r="HV873" s="268"/>
      <c r="HW873" s="268"/>
      <c r="HX873" s="268"/>
      <c r="HY873" s="268"/>
      <c r="HZ873" s="268"/>
      <c r="IA873" s="268"/>
      <c r="IB873" s="268"/>
      <c r="IC873" s="268"/>
      <c r="ID873" s="268"/>
      <c r="IE873" s="268"/>
      <c r="IF873" s="268"/>
      <c r="IG873" s="268"/>
      <c r="IH873" s="268"/>
      <c r="II873" s="268"/>
      <c r="IJ873" s="268"/>
      <c r="IK873" s="268"/>
      <c r="IL873" s="268"/>
      <c r="IM873" s="268"/>
      <c r="IN873" s="268"/>
      <c r="IO873" s="268"/>
      <c r="IP873" s="268"/>
      <c r="IQ873" s="268"/>
      <c r="IR873" s="268"/>
      <c r="IS873" s="268"/>
      <c r="IT873" s="268"/>
      <c r="IU873" s="268"/>
      <c r="IV873" s="268"/>
      <c r="IW873" s="268"/>
      <c r="IX873" s="268"/>
      <c r="IY873" s="268"/>
      <c r="IZ873" s="268"/>
      <c r="JA873" s="268"/>
      <c r="JB873" s="268"/>
      <c r="JC873" s="268"/>
      <c r="JD873" s="268"/>
      <c r="JE873" s="268"/>
      <c r="JF873" s="268"/>
      <c r="JG873" s="268"/>
      <c r="JH873" s="268"/>
      <c r="JI873" s="268"/>
      <c r="JJ873" s="268"/>
      <c r="JK873" s="268"/>
      <c r="JL873" s="268"/>
      <c r="JM873" s="268"/>
      <c r="JN873" s="268"/>
      <c r="JO873" s="268"/>
      <c r="JP873" s="268"/>
      <c r="JQ873" s="268"/>
      <c r="JR873" s="268"/>
      <c r="JS873" s="268"/>
      <c r="JT873" s="268"/>
      <c r="JU873" s="268"/>
      <c r="JV873" s="268"/>
      <c r="JW873" s="268"/>
      <c r="JX873" s="268"/>
      <c r="JY873" s="268"/>
      <c r="JZ873" s="268"/>
      <c r="KA873" s="268"/>
      <c r="KB873" s="268"/>
      <c r="KC873" s="268"/>
      <c r="KD873" s="268"/>
      <c r="KE873" s="268"/>
      <c r="KF873" s="268"/>
      <c r="KG873" s="268"/>
      <c r="KH873" s="268"/>
      <c r="KI873" s="268"/>
      <c r="KJ873" s="268"/>
      <c r="KK873" s="268"/>
      <c r="KL873" s="268"/>
      <c r="KM873" s="268"/>
      <c r="KN873" s="268"/>
      <c r="KO873" s="268"/>
      <c r="KP873" s="268"/>
      <c r="KQ873" s="268"/>
      <c r="KR873" s="268"/>
      <c r="KS873" s="268"/>
      <c r="KT873" s="268"/>
      <c r="KU873" s="268"/>
      <c r="KV873" s="268"/>
      <c r="KW873" s="268"/>
      <c r="KX873" s="268"/>
      <c r="KY873" s="268"/>
      <c r="KZ873" s="268"/>
      <c r="LA873" s="268"/>
      <c r="LB873" s="268"/>
      <c r="LC873" s="268"/>
      <c r="LD873" s="268"/>
      <c r="LE873" s="268"/>
      <c r="LF873" s="268"/>
      <c r="LG873" s="268"/>
      <c r="LH873" s="268"/>
      <c r="LI873" s="268"/>
      <c r="LJ873" s="268"/>
      <c r="LK873" s="268"/>
      <c r="LL873" s="268"/>
      <c r="LM873" s="268"/>
      <c r="LN873" s="268"/>
      <c r="LO873" s="268"/>
      <c r="LP873" s="268"/>
      <c r="LQ873" s="268"/>
      <c r="LR873" s="268"/>
      <c r="LS873" s="268"/>
      <c r="LT873" s="268"/>
      <c r="LU873" s="268"/>
      <c r="LV873" s="268"/>
      <c r="LW873" s="268"/>
      <c r="LX873" s="268"/>
      <c r="LY873" s="268"/>
      <c r="LZ873" s="268"/>
      <c r="MA873" s="268"/>
      <c r="MB873" s="268"/>
      <c r="MC873" s="268"/>
      <c r="MD873" s="268"/>
      <c r="ME873" s="268"/>
      <c r="MF873" s="268"/>
      <c r="MG873" s="268"/>
      <c r="MH873" s="268"/>
      <c r="MI873" s="268"/>
      <c r="MJ873" s="268"/>
      <c r="MK873" s="268"/>
      <c r="ML873" s="268"/>
      <c r="MM873" s="268"/>
      <c r="MN873" s="268"/>
      <c r="MO873" s="268"/>
      <c r="MP873" s="268"/>
      <c r="MQ873" s="268"/>
      <c r="MR873" s="268"/>
      <c r="MS873" s="268"/>
      <c r="MT873" s="268"/>
      <c r="MU873" s="268"/>
      <c r="MV873" s="268"/>
      <c r="MW873" s="268"/>
      <c r="MX873" s="268"/>
      <c r="MY873" s="268"/>
      <c r="MZ873" s="268"/>
      <c r="NA873" s="268"/>
      <c r="NB873" s="268"/>
      <c r="NC873" s="268"/>
      <c r="ND873" s="268"/>
      <c r="NE873" s="268"/>
      <c r="NF873" s="268"/>
      <c r="NG873" s="268"/>
      <c r="NH873" s="268"/>
      <c r="NI873" s="268"/>
      <c r="NJ873" s="268"/>
      <c r="NK873" s="268"/>
      <c r="NL873" s="268"/>
      <c r="NM873" s="268"/>
      <c r="NN873" s="268"/>
      <c r="NO873" s="268"/>
      <c r="NP873" s="268"/>
      <c r="NQ873" s="268"/>
      <c r="NR873" s="268"/>
      <c r="NS873" s="268"/>
      <c r="NT873" s="268"/>
      <c r="NU873" s="268"/>
      <c r="NV873" s="268"/>
      <c r="NW873" s="268"/>
      <c r="NX873" s="268"/>
      <c r="NY873" s="268"/>
      <c r="NZ873" s="268"/>
      <c r="OA873" s="268"/>
      <c r="OB873" s="268"/>
      <c r="OC873" s="268"/>
      <c r="OD873" s="268"/>
      <c r="OE873" s="268"/>
      <c r="OF873" s="268"/>
      <c r="OG873" s="268"/>
      <c r="OH873" s="268"/>
      <c r="OI873" s="268"/>
      <c r="OJ873" s="268"/>
      <c r="OK873" s="268"/>
      <c r="OL873" s="268"/>
      <c r="OM873" s="268"/>
      <c r="ON873" s="268"/>
      <c r="OO873" s="268"/>
      <c r="OP873" s="268"/>
      <c r="OQ873" s="268"/>
      <c r="OR873" s="268"/>
      <c r="OS873" s="268"/>
      <c r="OT873" s="268"/>
      <c r="OU873" s="268"/>
      <c r="OV873" s="268"/>
      <c r="OW873" s="268"/>
      <c r="OX873" s="268"/>
      <c r="OY873" s="268"/>
      <c r="OZ873" s="268"/>
      <c r="PA873" s="268"/>
      <c r="PB873" s="268"/>
      <c r="PC873" s="268"/>
      <c r="PD873" s="268"/>
      <c r="PE873" s="268"/>
      <c r="PF873" s="268"/>
      <c r="PG873" s="268"/>
      <c r="PH873" s="268"/>
      <c r="PI873" s="268"/>
      <c r="PJ873" s="268"/>
      <c r="PK873" s="268"/>
      <c r="PL873" s="268"/>
      <c r="PM873" s="268"/>
      <c r="PN873" s="268"/>
      <c r="PO873" s="268"/>
      <c r="PP873" s="268"/>
      <c r="PQ873" s="268"/>
      <c r="PR873" s="268"/>
      <c r="PS873" s="268"/>
      <c r="PT873" s="268"/>
      <c r="PU873" s="268"/>
      <c r="PV873" s="268"/>
      <c r="PW873" s="268"/>
      <c r="PX873" s="268"/>
      <c r="PY873" s="268"/>
      <c r="PZ873" s="268"/>
      <c r="QA873" s="268"/>
      <c r="QB873" s="268"/>
      <c r="QC873" s="268"/>
      <c r="QD873" s="268"/>
      <c r="QE873" s="268"/>
      <c r="QF873" s="268"/>
      <c r="QG873" s="268"/>
      <c r="QH873" s="268"/>
      <c r="QI873" s="268"/>
      <c r="QJ873" s="268"/>
      <c r="QK873" s="268"/>
      <c r="QL873" s="268"/>
      <c r="QM873" s="268"/>
      <c r="QN873" s="268"/>
      <c r="QO873" s="268"/>
      <c r="QP873" s="268"/>
      <c r="QQ873" s="268"/>
      <c r="QR873" s="268"/>
      <c r="QS873" s="268"/>
      <c r="QT873" s="268"/>
      <c r="QU873" s="268"/>
      <c r="QV873" s="268"/>
      <c r="QW873" s="268"/>
      <c r="QX873" s="268"/>
      <c r="QY873" s="268"/>
      <c r="QZ873" s="268"/>
      <c r="RA873" s="268"/>
      <c r="RB873" s="268"/>
      <c r="RC873" s="268"/>
      <c r="RD873" s="268"/>
      <c r="RE873" s="268"/>
      <c r="RF873" s="268"/>
      <c r="RG873" s="268"/>
      <c r="RH873" s="268"/>
      <c r="RI873" s="268"/>
      <c r="RJ873" s="268"/>
      <c r="RK873" s="268"/>
      <c r="RL873" s="268"/>
      <c r="RM873" s="268"/>
      <c r="RN873" s="268"/>
      <c r="RO873" s="268"/>
      <c r="RP873" s="268"/>
      <c r="RQ873" s="268"/>
      <c r="RR873" s="268"/>
      <c r="RS873" s="268"/>
      <c r="RT873" s="268"/>
      <c r="RU873" s="268"/>
      <c r="RV873" s="268"/>
      <c r="RW873" s="268"/>
      <c r="RX873" s="268"/>
      <c r="RY873" s="268"/>
      <c r="RZ873" s="268"/>
      <c r="SA873" s="268"/>
      <c r="SB873" s="268"/>
      <c r="SC873" s="268"/>
      <c r="SD873" s="268"/>
      <c r="SE873" s="268"/>
      <c r="SF873" s="268"/>
      <c r="SG873" s="268"/>
      <c r="SH873" s="268"/>
      <c r="SI873" s="268"/>
      <c r="SJ873" s="268"/>
      <c r="SK873" s="268"/>
      <c r="SL873" s="268"/>
      <c r="SM873" s="268"/>
      <c r="SN873" s="268"/>
      <c r="SO873" s="268"/>
      <c r="SP873" s="268"/>
      <c r="SQ873" s="268"/>
      <c r="SR873" s="268"/>
      <c r="SS873" s="268"/>
      <c r="ST873" s="268"/>
      <c r="SU873" s="268"/>
      <c r="SV873" s="268"/>
      <c r="SW873" s="268"/>
      <c r="SX873" s="268"/>
      <c r="SY873" s="268"/>
      <c r="SZ873" s="268"/>
      <c r="TA873" s="268"/>
      <c r="TB873" s="268"/>
      <c r="TC873" s="268"/>
      <c r="TD873" s="268"/>
      <c r="TE873" s="268"/>
      <c r="TF873" s="268"/>
      <c r="TG873" s="268"/>
      <c r="TH873" s="268"/>
      <c r="TI873" s="268"/>
      <c r="TJ873" s="268"/>
      <c r="TK873" s="268"/>
      <c r="TL873" s="268"/>
      <c r="TM873" s="268"/>
      <c r="TN873" s="268"/>
      <c r="TO873" s="268"/>
      <c r="TP873" s="268"/>
      <c r="TQ873" s="268"/>
      <c r="TR873" s="268"/>
      <c r="TS873" s="268"/>
      <c r="TT873" s="268"/>
      <c r="TU873" s="268"/>
      <c r="TV873" s="268"/>
      <c r="TW873" s="268"/>
      <c r="TX873" s="268"/>
      <c r="TY873" s="268"/>
      <c r="TZ873" s="268"/>
      <c r="UA873" s="268"/>
      <c r="UB873" s="268"/>
      <c r="UC873" s="268"/>
      <c r="UD873" s="268"/>
      <c r="UE873" s="268"/>
      <c r="UF873" s="268"/>
      <c r="UG873" s="268"/>
      <c r="UH873" s="268"/>
      <c r="UI873" s="268"/>
      <c r="UJ873" s="268"/>
      <c r="UK873" s="268"/>
      <c r="UL873" s="268"/>
      <c r="UM873" s="268"/>
      <c r="UN873" s="268"/>
      <c r="UO873" s="268"/>
      <c r="UP873" s="268"/>
      <c r="UQ873" s="268"/>
      <c r="UR873" s="268"/>
      <c r="US873" s="268"/>
      <c r="UT873" s="268"/>
      <c r="UU873" s="268"/>
      <c r="UV873" s="268"/>
      <c r="UW873" s="268"/>
      <c r="UX873" s="268"/>
      <c r="UY873" s="268"/>
      <c r="UZ873" s="268"/>
      <c r="VA873" s="268"/>
      <c r="VB873" s="268"/>
      <c r="VC873" s="268"/>
      <c r="VD873" s="268"/>
      <c r="VE873" s="268"/>
      <c r="VF873" s="268"/>
      <c r="VG873" s="268"/>
      <c r="VH873" s="268"/>
      <c r="VI873" s="268"/>
      <c r="VJ873" s="268"/>
      <c r="VK873" s="268"/>
      <c r="VL873" s="268"/>
      <c r="VM873" s="268"/>
      <c r="VN873" s="268"/>
      <c r="VO873" s="268"/>
      <c r="VP873" s="268"/>
      <c r="VQ873" s="268"/>
      <c r="VR873" s="268"/>
      <c r="VS873" s="268"/>
      <c r="VT873" s="268"/>
      <c r="VU873" s="268"/>
      <c r="VV873" s="268"/>
      <c r="VW873" s="268"/>
      <c r="VX873" s="268"/>
      <c r="VY873" s="268"/>
      <c r="VZ873" s="268"/>
      <c r="WA873" s="268"/>
      <c r="WB873" s="268"/>
      <c r="WC873" s="268"/>
      <c r="WD873" s="268"/>
      <c r="WE873" s="268"/>
      <c r="WF873" s="268"/>
      <c r="WG873" s="268"/>
      <c r="WH873" s="268"/>
      <c r="WI873" s="268"/>
      <c r="WJ873" s="268"/>
      <c r="WK873" s="268"/>
      <c r="WL873" s="268"/>
      <c r="WM873" s="268"/>
      <c r="WN873" s="268"/>
      <c r="WO873" s="268"/>
      <c r="WP873" s="268"/>
      <c r="WQ873" s="268"/>
      <c r="WR873" s="268"/>
      <c r="WS873" s="268"/>
      <c r="WT873" s="268"/>
      <c r="WU873" s="268"/>
      <c r="WV873" s="268"/>
      <c r="WW873" s="268"/>
      <c r="WX873" s="268"/>
      <c r="WY873" s="268"/>
      <c r="WZ873" s="268"/>
      <c r="XA873" s="268"/>
      <c r="XB873" s="268"/>
      <c r="XC873" s="268"/>
      <c r="XD873" s="268"/>
      <c r="XE873" s="268"/>
      <c r="XF873" s="268"/>
      <c r="XG873" s="268"/>
      <c r="XH873" s="268"/>
      <c r="XI873" s="268"/>
      <c r="XJ873" s="268"/>
      <c r="XK873" s="268"/>
      <c r="XL873" s="268"/>
      <c r="XM873" s="268"/>
      <c r="XN873" s="268"/>
      <c r="XO873" s="268"/>
      <c r="XP873" s="268"/>
      <c r="XQ873" s="268"/>
      <c r="XR873" s="268"/>
      <c r="XS873" s="268"/>
      <c r="XT873" s="268"/>
      <c r="XU873" s="268"/>
      <c r="XV873" s="268"/>
      <c r="XW873" s="268"/>
      <c r="XX873" s="268"/>
      <c r="XY873" s="268"/>
      <c r="XZ873" s="268"/>
      <c r="YA873" s="268"/>
      <c r="YB873" s="268"/>
      <c r="YC873" s="268"/>
      <c r="YD873" s="268"/>
      <c r="YE873" s="268"/>
      <c r="YF873" s="268"/>
      <c r="YG873" s="268"/>
      <c r="YH873" s="268"/>
      <c r="YI873" s="268"/>
      <c r="YJ873" s="268"/>
      <c r="YK873" s="268"/>
      <c r="YL873" s="268"/>
      <c r="YM873" s="268"/>
      <c r="YN873" s="268"/>
      <c r="YO873" s="268"/>
      <c r="YP873" s="268"/>
      <c r="YQ873" s="268"/>
      <c r="YR873" s="268"/>
      <c r="YS873" s="268"/>
      <c r="YT873" s="268"/>
      <c r="YU873" s="268"/>
      <c r="YV873" s="268"/>
      <c r="YW873" s="268"/>
      <c r="YX873" s="268"/>
      <c r="YY873" s="268"/>
      <c r="YZ873" s="268"/>
      <c r="ZA873" s="268"/>
      <c r="ZB873" s="268"/>
      <c r="ZC873" s="268"/>
      <c r="ZD873" s="268"/>
      <c r="ZE873" s="268"/>
      <c r="ZF873" s="268"/>
      <c r="ZG873" s="268"/>
      <c r="ZH873" s="268"/>
      <c r="ZI873" s="268"/>
      <c r="ZJ873" s="268"/>
      <c r="ZK873" s="268"/>
      <c r="ZL873" s="268"/>
      <c r="ZM873" s="268"/>
      <c r="ZN873" s="268"/>
      <c r="ZO873" s="268"/>
      <c r="ZP873" s="268"/>
      <c r="ZQ873" s="268"/>
      <c r="ZR873" s="268"/>
      <c r="ZS873" s="268"/>
      <c r="ZT873" s="268"/>
      <c r="ZU873" s="268"/>
      <c r="ZV873" s="268"/>
      <c r="ZW873" s="268"/>
      <c r="ZX873" s="268"/>
      <c r="ZY873" s="268"/>
      <c r="ZZ873" s="268"/>
      <c r="AAA873" s="268"/>
      <c r="AAB873" s="268"/>
      <c r="AAC873" s="268"/>
      <c r="AAD873" s="268"/>
      <c r="AAE873" s="268"/>
      <c r="AAF873" s="268"/>
      <c r="AAG873" s="268"/>
      <c r="AAH873" s="268"/>
      <c r="AAI873" s="268"/>
      <c r="AAJ873" s="268"/>
      <c r="AAK873" s="268"/>
      <c r="AAL873" s="268"/>
      <c r="AAM873" s="268"/>
      <c r="AAN873" s="268"/>
      <c r="AAO873" s="268"/>
      <c r="AAP873" s="268"/>
      <c r="AAQ873" s="268"/>
      <c r="AAR873" s="268"/>
      <c r="AAS873" s="268"/>
      <c r="AAT873" s="268"/>
      <c r="AAU873" s="268"/>
      <c r="AAV873" s="268"/>
      <c r="AAW873" s="268"/>
      <c r="AAX873" s="268"/>
      <c r="AAY873" s="268"/>
      <c r="AAZ873" s="268"/>
      <c r="ABA873" s="268"/>
      <c r="ABB873" s="268"/>
      <c r="ABC873" s="268"/>
      <c r="ABD873" s="268"/>
      <c r="ABE873" s="268"/>
      <c r="ABF873" s="268"/>
      <c r="ABG873" s="268"/>
      <c r="ABH873" s="268"/>
      <c r="ABI873" s="268"/>
      <c r="ABJ873" s="268"/>
      <c r="ABK873" s="268"/>
      <c r="ABL873" s="268"/>
      <c r="ABM873" s="268"/>
      <c r="ABN873" s="268"/>
      <c r="ABO873" s="268"/>
      <c r="ABP873" s="268"/>
      <c r="ABQ873" s="268"/>
      <c r="ABR873" s="268"/>
      <c r="ABS873" s="268"/>
      <c r="ABT873" s="268"/>
      <c r="ABU873" s="268"/>
      <c r="ABV873" s="268"/>
      <c r="ABW873" s="268"/>
      <c r="ABX873" s="268"/>
      <c r="ABY873" s="268"/>
      <c r="ABZ873" s="268"/>
      <c r="ACA873" s="268"/>
      <c r="ACB873" s="268"/>
      <c r="ACC873" s="268"/>
      <c r="ACD873" s="268"/>
      <c r="ACE873" s="268"/>
      <c r="ACF873" s="268"/>
      <c r="ACG873" s="268"/>
      <c r="ACH873" s="268"/>
      <c r="ACI873" s="268"/>
      <c r="ACJ873" s="268"/>
      <c r="ACK873" s="268"/>
      <c r="ACL873" s="268"/>
      <c r="ACM873" s="268"/>
      <c r="ACN873" s="268"/>
      <c r="ACO873" s="268"/>
      <c r="ACP873" s="268"/>
      <c r="ACQ873" s="268"/>
      <c r="ACR873" s="268"/>
      <c r="ACS873" s="268"/>
      <c r="ACT873" s="268"/>
      <c r="ACU873" s="268"/>
      <c r="ACV873" s="268"/>
      <c r="ACW873" s="268"/>
      <c r="ACX873" s="268"/>
      <c r="ACY873" s="268"/>
      <c r="ACZ873" s="268"/>
      <c r="ADA873" s="268"/>
      <c r="ADB873" s="268"/>
      <c r="ADC873" s="268"/>
      <c r="ADD873" s="268"/>
      <c r="ADE873" s="268"/>
      <c r="ADF873" s="268"/>
      <c r="ADG873" s="268"/>
      <c r="ADH873" s="268"/>
      <c r="ADI873" s="268"/>
      <c r="ADJ873" s="268"/>
      <c r="ADK873" s="268"/>
      <c r="ADL873" s="268"/>
      <c r="ADM873" s="268"/>
      <c r="ADN873" s="268"/>
      <c r="ADO873" s="268"/>
      <c r="ADP873" s="268"/>
      <c r="ADQ873" s="268"/>
      <c r="ADR873" s="268"/>
      <c r="ADS873" s="268"/>
      <c r="ADT873" s="268"/>
      <c r="ADU873" s="268"/>
      <c r="ADV873" s="268"/>
      <c r="ADW873" s="268"/>
      <c r="ADX873" s="268"/>
      <c r="ADY873" s="268"/>
      <c r="ADZ873" s="268"/>
      <c r="AEA873" s="268"/>
      <c r="AEB873" s="268"/>
      <c r="AEC873" s="268"/>
      <c r="AED873" s="268"/>
      <c r="AEE873" s="268"/>
      <c r="AEF873" s="268"/>
      <c r="AEG873" s="268"/>
      <c r="AEH873" s="268"/>
      <c r="AEI873" s="268"/>
      <c r="AEJ873" s="268"/>
      <c r="AEK873" s="268"/>
      <c r="AEL873" s="268"/>
      <c r="AEM873" s="268"/>
      <c r="AEN873" s="268"/>
      <c r="AEO873" s="268"/>
      <c r="AEP873" s="268"/>
      <c r="AEQ873" s="268"/>
      <c r="AER873" s="268"/>
      <c r="AES873" s="268"/>
      <c r="AET873" s="268"/>
      <c r="AEU873" s="268"/>
      <c r="AEV873" s="268"/>
      <c r="AEW873" s="268"/>
      <c r="AEX873" s="268"/>
      <c r="AEY873" s="268"/>
      <c r="AEZ873" s="268"/>
      <c r="AFA873" s="268"/>
      <c r="AFB873" s="268"/>
      <c r="AFC873" s="268"/>
      <c r="AFD873" s="268"/>
      <c r="AFE873" s="268"/>
      <c r="AFF873" s="268"/>
      <c r="AFG873" s="268"/>
      <c r="AFH873" s="268"/>
      <c r="AFI873" s="268"/>
      <c r="AFJ873" s="268"/>
      <c r="AFK873" s="268"/>
      <c r="AFL873" s="268"/>
      <c r="AFM873" s="268"/>
      <c r="AFN873" s="268"/>
      <c r="AFO873" s="268"/>
      <c r="AFP873" s="268"/>
      <c r="AFQ873" s="268"/>
      <c r="AFR873" s="268"/>
      <c r="AFS873" s="268"/>
      <c r="AFT873" s="268"/>
      <c r="AFU873" s="268"/>
      <c r="AFV873" s="268"/>
      <c r="AFW873" s="268"/>
      <c r="AFX873" s="268"/>
      <c r="AFY873" s="268"/>
      <c r="AFZ873" s="268"/>
      <c r="AGA873" s="268"/>
      <c r="AGB873" s="268"/>
      <c r="AGC873" s="268"/>
      <c r="AGD873" s="268"/>
      <c r="AGE873" s="268"/>
      <c r="AGF873" s="268"/>
      <c r="AGG873" s="268"/>
      <c r="AGH873" s="268"/>
      <c r="AGI873" s="268"/>
      <c r="AGJ873" s="268"/>
      <c r="AGK873" s="268"/>
      <c r="AGL873" s="268"/>
      <c r="AGM873" s="268"/>
      <c r="AGN873" s="268"/>
      <c r="AGO873" s="268"/>
      <c r="AGP873" s="268"/>
      <c r="AGQ873" s="268"/>
      <c r="AGR873" s="268"/>
      <c r="AGS873" s="268"/>
      <c r="AGT873" s="268"/>
      <c r="AGU873" s="268"/>
      <c r="AGV873" s="268"/>
      <c r="AGW873" s="268"/>
      <c r="AGX873" s="268"/>
      <c r="AGY873" s="268"/>
      <c r="AGZ873" s="268"/>
      <c r="AHA873" s="268"/>
      <c r="AHB873" s="268"/>
      <c r="AHC873" s="268"/>
      <c r="AHD873" s="268"/>
      <c r="AHE873" s="268"/>
      <c r="AHF873" s="268"/>
      <c r="AHG873" s="268"/>
      <c r="AHH873" s="268"/>
      <c r="AHI873" s="268"/>
      <c r="AHJ873" s="268"/>
      <c r="AHK873" s="268"/>
      <c r="AHL873" s="268"/>
      <c r="AHM873" s="268"/>
      <c r="AHN873" s="268"/>
      <c r="AHO873" s="268"/>
      <c r="AHP873" s="268"/>
      <c r="AHQ873" s="268"/>
      <c r="AHR873" s="268"/>
      <c r="AHS873" s="268"/>
      <c r="AHT873" s="268"/>
      <c r="AHU873" s="268"/>
      <c r="AHV873" s="268"/>
      <c r="AHW873" s="268"/>
      <c r="AHX873" s="268"/>
      <c r="AHY873" s="268"/>
      <c r="AHZ873" s="268"/>
      <c r="AIA873" s="268"/>
      <c r="AIB873" s="268"/>
      <c r="AIC873" s="268"/>
      <c r="AID873" s="268"/>
      <c r="AIE873" s="268"/>
      <c r="AIF873" s="268"/>
      <c r="AIG873" s="268"/>
      <c r="AIH873" s="268"/>
      <c r="AII873" s="268"/>
      <c r="AIJ873" s="268"/>
      <c r="AIK873" s="268"/>
      <c r="AIL873" s="268"/>
      <c r="AIM873" s="268"/>
      <c r="AIN873" s="268"/>
      <c r="AIO873" s="268"/>
      <c r="AIP873" s="268"/>
      <c r="AIQ873" s="268"/>
      <c r="AIR873" s="268"/>
      <c r="AIS873" s="268"/>
      <c r="AIT873" s="268"/>
      <c r="AIU873" s="268"/>
      <c r="AIV873" s="268"/>
      <c r="AIW873" s="268"/>
      <c r="AIX873" s="268"/>
      <c r="AIY873" s="268"/>
      <c r="AIZ873" s="268"/>
      <c r="AJA873" s="268"/>
      <c r="AJB873" s="268"/>
      <c r="AJC873" s="268"/>
      <c r="AJD873" s="268"/>
      <c r="AJE873" s="268"/>
      <c r="AJF873" s="268"/>
      <c r="AJG873" s="268"/>
      <c r="AJH873" s="268"/>
      <c r="AJI873" s="268"/>
      <c r="AJJ873" s="268"/>
      <c r="AJK873" s="268"/>
      <c r="AJL873" s="268"/>
      <c r="AJM873" s="268"/>
      <c r="AJN873" s="268"/>
      <c r="AJO873" s="268"/>
      <c r="AJP873" s="268"/>
      <c r="AJQ873" s="268"/>
      <c r="AJR873" s="268"/>
      <c r="AJS873" s="268"/>
      <c r="AJT873" s="268"/>
      <c r="AJU873" s="268"/>
      <c r="AJV873" s="268"/>
      <c r="AJW873" s="268"/>
      <c r="AJX873" s="268"/>
      <c r="AJY873" s="268"/>
      <c r="AJZ873" s="268"/>
      <c r="AKA873" s="268"/>
      <c r="AKB873" s="268"/>
      <c r="AKC873" s="268"/>
      <c r="AKD873" s="268"/>
      <c r="AKE873" s="268"/>
      <c r="AKF873" s="268"/>
      <c r="AKG873" s="268"/>
      <c r="AKH873" s="268"/>
      <c r="AKI873" s="268"/>
      <c r="AKJ873" s="268"/>
      <c r="AKK873" s="268"/>
      <c r="AKL873" s="268"/>
      <c r="AKM873" s="268"/>
      <c r="AKN873" s="268"/>
      <c r="AKO873" s="268"/>
      <c r="AKP873" s="268"/>
      <c r="AKQ873" s="268"/>
      <c r="AKR873" s="268"/>
      <c r="AKS873" s="268"/>
      <c r="AKT873" s="268"/>
      <c r="AKU873" s="268"/>
      <c r="AKV873" s="268"/>
      <c r="AKW873" s="268"/>
      <c r="AKX873" s="268"/>
      <c r="AKY873" s="268"/>
      <c r="AKZ873" s="268"/>
      <c r="ALA873" s="268"/>
      <c r="ALB873" s="268"/>
      <c r="ALC873" s="268"/>
      <c r="ALD873" s="268"/>
      <c r="ALE873" s="268"/>
      <c r="ALF873" s="268"/>
      <c r="ALG873" s="268"/>
      <c r="ALH873" s="268"/>
      <c r="ALI873" s="268"/>
      <c r="ALJ873" s="268"/>
      <c r="ALK873" s="268"/>
      <c r="ALL873" s="268"/>
      <c r="ALM873" s="268"/>
      <c r="ALN873" s="268"/>
      <c r="ALO873" s="268"/>
      <c r="ALP873" s="268"/>
      <c r="ALQ873" s="268"/>
      <c r="ALR873" s="268"/>
      <c r="ALS873" s="268"/>
      <c r="ALT873" s="268"/>
      <c r="ALU873" s="268"/>
      <c r="ALV873" s="268"/>
      <c r="ALW873" s="268"/>
      <c r="ALX873" s="268"/>
      <c r="ALY873" s="268"/>
      <c r="ALZ873" s="268"/>
      <c r="AMA873" s="268"/>
      <c r="AMB873" s="268"/>
      <c r="AMC873" s="268"/>
      <c r="AMD873" s="268"/>
      <c r="AME873" s="268"/>
      <c r="AMF873" s="268"/>
      <c r="AMG873" s="268"/>
      <c r="AMH873" s="268"/>
      <c r="AMI873" s="268"/>
      <c r="AMJ873" s="268"/>
      <c r="AMK873" s="268"/>
      <c r="AML873" s="268"/>
      <c r="AMM873" s="268"/>
      <c r="AMN873" s="268"/>
      <c r="AMO873" s="268"/>
      <c r="AMP873" s="268"/>
      <c r="AMQ873" s="268"/>
      <c r="AMR873" s="268"/>
      <c r="AMS873" s="268"/>
      <c r="AMT873" s="268"/>
      <c r="AMU873" s="268"/>
      <c r="AMV873" s="268"/>
      <c r="AMW873" s="268"/>
      <c r="AMX873" s="268"/>
      <c r="AMY873" s="268"/>
      <c r="AMZ873" s="268"/>
      <c r="ANA873" s="268"/>
      <c r="ANB873" s="268"/>
      <c r="ANC873" s="268"/>
      <c r="AND873" s="268"/>
      <c r="ANE873" s="268"/>
      <c r="ANF873" s="268"/>
      <c r="ANG873" s="268"/>
      <c r="ANH873" s="268"/>
      <c r="ANI873" s="268"/>
      <c r="ANJ873" s="268"/>
      <c r="ANK873" s="268"/>
      <c r="ANL873" s="268"/>
      <c r="ANM873" s="268"/>
      <c r="ANN873" s="268"/>
      <c r="ANO873" s="268"/>
      <c r="ANP873" s="268"/>
      <c r="ANQ873" s="268"/>
      <c r="ANR873" s="268"/>
      <c r="ANS873" s="268"/>
      <c r="ANT873" s="268"/>
      <c r="ANU873" s="268"/>
      <c r="ANV873" s="268"/>
      <c r="ANW873" s="268"/>
      <c r="ANX873" s="268"/>
      <c r="ANY873" s="268"/>
      <c r="ANZ873" s="268"/>
      <c r="AOA873" s="268"/>
      <c r="AOB873" s="268"/>
      <c r="AOC873" s="268"/>
      <c r="AOD873" s="268"/>
      <c r="AOE873" s="268"/>
      <c r="AOF873" s="268"/>
      <c r="AOG873" s="268"/>
      <c r="AOH873" s="268"/>
      <c r="AOI873" s="268"/>
      <c r="AOJ873" s="268"/>
      <c r="AOK873" s="268"/>
      <c r="AOL873" s="268"/>
      <c r="AOM873" s="268"/>
      <c r="AON873" s="268"/>
      <c r="AOO873" s="268"/>
      <c r="AOP873" s="268"/>
      <c r="AOQ873" s="268"/>
      <c r="AOR873" s="268"/>
      <c r="AOS873" s="268"/>
      <c r="AOT873" s="268"/>
      <c r="AOU873" s="268"/>
      <c r="AOV873" s="268"/>
      <c r="AOW873" s="268"/>
      <c r="AOX873" s="268"/>
      <c r="AOY873" s="268"/>
      <c r="AOZ873" s="268"/>
      <c r="APA873" s="268"/>
      <c r="APB873" s="268"/>
      <c r="APC873" s="268"/>
      <c r="APD873" s="268"/>
      <c r="APE873" s="268"/>
      <c r="APF873" s="268"/>
      <c r="APG873" s="268"/>
      <c r="APH873" s="268"/>
      <c r="API873" s="268"/>
      <c r="APJ873" s="268"/>
      <c r="APK873" s="268"/>
      <c r="APL873" s="268"/>
      <c r="APM873" s="268"/>
      <c r="APN873" s="268"/>
      <c r="APO873" s="268"/>
      <c r="APP873" s="268"/>
      <c r="APQ873" s="268"/>
      <c r="APR873" s="268"/>
      <c r="APS873" s="268"/>
      <c r="APT873" s="268"/>
      <c r="APU873" s="268"/>
      <c r="APV873" s="268"/>
      <c r="APW873" s="268"/>
      <c r="APX873" s="268"/>
      <c r="APY873" s="268"/>
      <c r="APZ873" s="268"/>
      <c r="AQA873" s="268"/>
      <c r="AQB873" s="268"/>
      <c r="AQC873" s="268"/>
      <c r="AQD873" s="268"/>
      <c r="AQE873" s="268"/>
      <c r="AQF873" s="268"/>
      <c r="AQG873" s="268"/>
      <c r="AQH873" s="268"/>
      <c r="AQI873" s="268"/>
      <c r="AQJ873" s="268"/>
      <c r="AQK873" s="268"/>
      <c r="AQL873" s="268"/>
      <c r="AQM873" s="268"/>
      <c r="AQN873" s="268"/>
      <c r="AQO873" s="268"/>
      <c r="AQP873" s="268"/>
      <c r="AQQ873" s="268"/>
      <c r="AQR873" s="268"/>
      <c r="AQS873" s="268"/>
      <c r="AQT873" s="268"/>
      <c r="AQU873" s="268"/>
      <c r="AQV873" s="268"/>
      <c r="AQW873" s="268"/>
      <c r="AQX873" s="268"/>
      <c r="AQY873" s="268"/>
      <c r="AQZ873" s="268"/>
      <c r="ARA873" s="268"/>
      <c r="ARB873" s="268"/>
      <c r="ARC873" s="268"/>
      <c r="ARD873" s="268"/>
      <c r="ARE873" s="268"/>
      <c r="ARF873" s="268"/>
      <c r="ARG873" s="268"/>
      <c r="ARH873" s="268"/>
      <c r="ARI873" s="268"/>
      <c r="ARJ873" s="268"/>
      <c r="ARK873" s="268"/>
      <c r="ARL873" s="268"/>
      <c r="ARM873" s="268"/>
      <c r="ARN873" s="268"/>
      <c r="ARO873" s="268"/>
      <c r="ARP873" s="268"/>
      <c r="ARQ873" s="268"/>
      <c r="ARR873" s="268"/>
      <c r="ARS873" s="268"/>
      <c r="ART873" s="268"/>
      <c r="ARU873" s="268"/>
      <c r="ARV873" s="268"/>
      <c r="ARW873" s="268"/>
      <c r="ARX873" s="268"/>
      <c r="ARY873" s="268"/>
      <c r="ARZ873" s="268"/>
      <c r="ASA873" s="268"/>
      <c r="ASB873" s="268"/>
      <c r="ASC873" s="268"/>
      <c r="ASD873" s="268"/>
      <c r="ASE873" s="268"/>
      <c r="ASF873" s="268"/>
      <c r="ASG873" s="268"/>
      <c r="ASH873" s="268"/>
      <c r="ASI873" s="268"/>
      <c r="ASJ873" s="268"/>
      <c r="ASK873" s="268"/>
      <c r="ASL873" s="268"/>
      <c r="ASM873" s="268"/>
      <c r="ASN873" s="268"/>
      <c r="ASO873" s="268"/>
      <c r="ASP873" s="268"/>
      <c r="ASQ873" s="268"/>
      <c r="ASR873" s="268"/>
      <c r="ASS873" s="268"/>
      <c r="AST873" s="268"/>
      <c r="ASU873" s="268"/>
      <c r="ASV873" s="268"/>
      <c r="ASW873" s="268"/>
      <c r="ASX873" s="268"/>
      <c r="ASY873" s="268"/>
      <c r="ASZ873" s="268"/>
      <c r="ATA873" s="268"/>
      <c r="ATB873" s="268"/>
      <c r="ATC873" s="268"/>
      <c r="ATD873" s="268"/>
      <c r="ATE873" s="268"/>
      <c r="ATF873" s="268"/>
      <c r="ATG873" s="268"/>
      <c r="ATH873" s="268"/>
      <c r="ATI873" s="268"/>
      <c r="ATJ873" s="268"/>
      <c r="ATK873" s="268"/>
      <c r="ATL873" s="268"/>
      <c r="ATM873" s="268"/>
      <c r="ATN873" s="268"/>
      <c r="ATO873" s="268"/>
      <c r="ATP873" s="268"/>
      <c r="ATQ873" s="268"/>
      <c r="ATR873" s="268"/>
      <c r="ATS873" s="268"/>
      <c r="ATT873" s="268"/>
      <c r="ATU873" s="268"/>
      <c r="ATV873" s="268"/>
      <c r="ATW873" s="268"/>
      <c r="ATX873" s="268"/>
      <c r="ATY873" s="268"/>
      <c r="ATZ873" s="268"/>
      <c r="AUA873" s="268"/>
      <c r="AUB873" s="268"/>
      <c r="AUC873" s="268"/>
      <c r="AUD873" s="268"/>
      <c r="AUE873" s="268"/>
      <c r="AUF873" s="268"/>
      <c r="AUG873" s="268"/>
      <c r="AUH873" s="268"/>
      <c r="AUI873" s="268"/>
      <c r="AUJ873" s="268"/>
      <c r="AUK873" s="268"/>
      <c r="AUL873" s="268"/>
      <c r="AUM873" s="268"/>
      <c r="AUN873" s="268"/>
      <c r="AUO873" s="268"/>
      <c r="AUP873" s="268"/>
      <c r="AUQ873" s="268"/>
      <c r="AUR873" s="268"/>
      <c r="AUS873" s="268"/>
      <c r="AUT873" s="268"/>
      <c r="AUU873" s="268"/>
      <c r="AUV873" s="268"/>
      <c r="AUW873" s="268"/>
      <c r="AUX873" s="268"/>
      <c r="AUY873" s="268"/>
      <c r="AUZ873" s="268"/>
      <c r="AVA873" s="268"/>
      <c r="AVB873" s="268"/>
      <c r="AVC873" s="268"/>
      <c r="AVD873" s="268"/>
      <c r="AVE873" s="268"/>
      <c r="AVF873" s="268"/>
      <c r="AVG873" s="268"/>
      <c r="AVH873" s="268"/>
      <c r="AVI873" s="268"/>
      <c r="AVJ873" s="268"/>
      <c r="AVK873" s="268"/>
      <c r="AVL873" s="268"/>
      <c r="AVM873" s="268"/>
      <c r="AVN873" s="268"/>
      <c r="AVO873" s="268"/>
      <c r="AVP873" s="268"/>
      <c r="AVQ873" s="268"/>
      <c r="AVR873" s="268"/>
      <c r="AVS873" s="268"/>
      <c r="AVT873" s="268"/>
      <c r="AVU873" s="268"/>
      <c r="AVV873" s="268"/>
      <c r="AVW873" s="268"/>
      <c r="AVX873" s="268"/>
      <c r="AVY873" s="268"/>
      <c r="AVZ873" s="268"/>
      <c r="AWA873" s="268"/>
      <c r="AWB873" s="268"/>
      <c r="AWC873" s="268"/>
      <c r="AWD873" s="268"/>
      <c r="AWE873" s="268"/>
      <c r="AWF873" s="268"/>
      <c r="AWG873" s="268"/>
      <c r="AWH873" s="268"/>
      <c r="AWI873" s="268"/>
      <c r="AWJ873" s="268"/>
      <c r="AWK873" s="268"/>
      <c r="AWL873" s="268"/>
      <c r="AWM873" s="268"/>
      <c r="AWN873" s="268"/>
      <c r="AWO873" s="268"/>
      <c r="AWP873" s="268"/>
      <c r="AWQ873" s="268"/>
      <c r="AWR873" s="268"/>
      <c r="AWS873" s="268"/>
      <c r="AWT873" s="268"/>
      <c r="AWU873" s="268"/>
      <c r="AWV873" s="268"/>
      <c r="AWW873" s="268"/>
      <c r="AWX873" s="268"/>
      <c r="AWY873" s="268"/>
      <c r="AWZ873" s="268"/>
      <c r="AXA873" s="268"/>
      <c r="AXB873" s="268"/>
      <c r="AXC873" s="268"/>
      <c r="AXD873" s="268"/>
      <c r="AXE873" s="268"/>
      <c r="AXF873" s="268"/>
      <c r="AXG873" s="268"/>
      <c r="AXH873" s="268"/>
      <c r="AXI873" s="268"/>
      <c r="AXJ873" s="268"/>
      <c r="AXK873" s="268"/>
      <c r="AXL873" s="268"/>
      <c r="AXM873" s="268"/>
      <c r="AXN873" s="268"/>
      <c r="AXO873" s="268"/>
      <c r="AXP873" s="268"/>
      <c r="AXQ873" s="268"/>
      <c r="AXR873" s="268"/>
      <c r="AXS873" s="268"/>
      <c r="AXT873" s="268"/>
      <c r="AXU873" s="268"/>
      <c r="AXV873" s="268"/>
      <c r="AXW873" s="268"/>
      <c r="AXX873" s="268"/>
      <c r="AXY873" s="268"/>
      <c r="AXZ873" s="268"/>
      <c r="AYA873" s="268"/>
      <c r="AYB873" s="268"/>
      <c r="AYC873" s="268"/>
      <c r="AYD873" s="268"/>
      <c r="AYE873" s="268"/>
      <c r="AYF873" s="268"/>
      <c r="AYG873" s="268"/>
      <c r="AYH873" s="268"/>
      <c r="AYI873" s="268"/>
      <c r="AYJ873" s="268"/>
      <c r="AYK873" s="268"/>
      <c r="AYL873" s="268"/>
      <c r="AYM873" s="268"/>
      <c r="AYN873" s="268"/>
      <c r="AYO873" s="268"/>
      <c r="AYP873" s="268"/>
      <c r="AYQ873" s="268"/>
      <c r="AYR873" s="268"/>
    </row>
    <row r="874" spans="1:1344" s="2" customFormat="1" ht="64" hidden="1" x14ac:dyDescent="0.2">
      <c r="A874" s="175">
        <v>41973</v>
      </c>
      <c r="B874" s="492"/>
      <c r="C874" s="468"/>
      <c r="D874" s="469"/>
      <c r="E874" s="468"/>
      <c r="F874" s="468"/>
      <c r="G874" s="471"/>
      <c r="H874" s="468"/>
      <c r="I874" s="495"/>
      <c r="J874" s="228"/>
      <c r="K874" s="228"/>
      <c r="L874" s="229" t="s">
        <v>2937</v>
      </c>
      <c r="M874" s="48"/>
      <c r="N874" s="23">
        <v>20158</v>
      </c>
      <c r="O874" s="23"/>
      <c r="P874" s="228">
        <v>42078</v>
      </c>
      <c r="Q874" s="228">
        <v>42475</v>
      </c>
      <c r="R874" s="228">
        <v>42475</v>
      </c>
      <c r="S874" s="228"/>
      <c r="T874" s="230">
        <v>0</v>
      </c>
      <c r="U874" s="23"/>
      <c r="V874" s="231"/>
      <c r="W874" s="232" t="s">
        <v>2938</v>
      </c>
      <c r="X874" s="3"/>
      <c r="Y874" s="268"/>
      <c r="Z874" s="268"/>
      <c r="AA874" s="268"/>
      <c r="AB874" s="268"/>
      <c r="AC874" s="268"/>
      <c r="AD874" s="268"/>
      <c r="AE874" s="268"/>
      <c r="AF874" s="268"/>
      <c r="AG874" s="268"/>
      <c r="AH874" s="268"/>
      <c r="AI874" s="268"/>
      <c r="AJ874" s="268"/>
      <c r="AK874" s="268"/>
      <c r="AL874" s="268"/>
      <c r="AM874" s="268"/>
      <c r="AN874" s="268"/>
      <c r="AO874" s="268"/>
      <c r="AP874" s="268"/>
      <c r="AQ874" s="268"/>
      <c r="AR874" s="268"/>
      <c r="AS874" s="268"/>
      <c r="AT874" s="268"/>
      <c r="AU874" s="268"/>
      <c r="AV874" s="268"/>
      <c r="AW874" s="268"/>
      <c r="AX874" s="268"/>
      <c r="AY874" s="268"/>
      <c r="AZ874" s="268"/>
      <c r="BA874" s="268"/>
      <c r="BB874" s="268"/>
      <c r="BC874" s="268"/>
      <c r="BD874" s="268"/>
      <c r="BE874" s="268"/>
      <c r="BF874" s="268"/>
      <c r="BG874" s="268"/>
      <c r="BH874" s="268"/>
      <c r="BI874" s="268"/>
      <c r="BJ874" s="268"/>
      <c r="BK874" s="268"/>
      <c r="BL874" s="268"/>
      <c r="BM874" s="268"/>
      <c r="BN874" s="268"/>
      <c r="BO874" s="268"/>
      <c r="BP874" s="268"/>
      <c r="BQ874" s="268"/>
      <c r="BR874" s="268"/>
      <c r="BS874" s="268"/>
      <c r="BT874" s="268"/>
      <c r="BU874" s="268"/>
      <c r="BV874" s="268"/>
      <c r="BW874" s="268"/>
      <c r="BX874" s="268"/>
      <c r="BY874" s="268"/>
      <c r="BZ874" s="268"/>
      <c r="CA874" s="268"/>
      <c r="CB874" s="268"/>
      <c r="CC874" s="268"/>
      <c r="CD874" s="268"/>
      <c r="CE874" s="268"/>
      <c r="CF874" s="268"/>
      <c r="CG874" s="268"/>
      <c r="CH874" s="268"/>
      <c r="CI874" s="268"/>
      <c r="CJ874" s="268"/>
      <c r="CK874" s="268"/>
      <c r="CL874" s="268"/>
      <c r="CM874" s="268"/>
      <c r="CN874" s="268"/>
      <c r="CO874" s="268"/>
      <c r="CP874" s="268"/>
      <c r="CQ874" s="268"/>
      <c r="CR874" s="268"/>
      <c r="CS874" s="268"/>
      <c r="CT874" s="268"/>
      <c r="CU874" s="268"/>
      <c r="CV874" s="268"/>
      <c r="CW874" s="268"/>
      <c r="CX874" s="268"/>
      <c r="CY874" s="268"/>
      <c r="CZ874" s="268"/>
      <c r="DA874" s="268"/>
      <c r="DB874" s="268"/>
      <c r="DC874" s="268"/>
      <c r="DD874" s="268"/>
      <c r="DE874" s="268"/>
      <c r="DF874" s="268"/>
      <c r="DG874" s="268"/>
      <c r="DH874" s="268"/>
      <c r="DI874" s="268"/>
      <c r="DJ874" s="268"/>
      <c r="DK874" s="268"/>
      <c r="DL874" s="268"/>
      <c r="DM874" s="268"/>
      <c r="DN874" s="268"/>
      <c r="DO874" s="268"/>
      <c r="DP874" s="268"/>
      <c r="DQ874" s="268"/>
      <c r="DR874" s="268"/>
      <c r="DS874" s="268"/>
      <c r="DT874" s="268"/>
      <c r="DU874" s="268"/>
      <c r="DV874" s="268"/>
      <c r="DW874" s="268"/>
      <c r="DX874" s="268"/>
      <c r="DY874" s="268"/>
      <c r="DZ874" s="268"/>
      <c r="EA874" s="268"/>
      <c r="EB874" s="268"/>
      <c r="EC874" s="268"/>
      <c r="ED874" s="268"/>
      <c r="EE874" s="268"/>
      <c r="EF874" s="268"/>
      <c r="EG874" s="268"/>
      <c r="EH874" s="268"/>
      <c r="EI874" s="268"/>
      <c r="EJ874" s="268"/>
      <c r="EK874" s="268"/>
      <c r="EL874" s="268"/>
      <c r="EM874" s="268"/>
      <c r="EN874" s="268"/>
      <c r="EO874" s="268"/>
      <c r="EP874" s="268"/>
      <c r="EQ874" s="268"/>
      <c r="ER874" s="268"/>
      <c r="ES874" s="268"/>
      <c r="ET874" s="268"/>
      <c r="EU874" s="268"/>
      <c r="EV874" s="268"/>
      <c r="EW874" s="268"/>
      <c r="EX874" s="268"/>
      <c r="EY874" s="268"/>
      <c r="EZ874" s="268"/>
      <c r="FA874" s="268"/>
      <c r="FB874" s="268"/>
      <c r="FC874" s="268"/>
      <c r="FD874" s="268"/>
      <c r="FE874" s="268"/>
      <c r="FF874" s="268"/>
      <c r="FG874" s="268"/>
      <c r="FH874" s="268"/>
      <c r="FI874" s="268"/>
      <c r="FJ874" s="268"/>
      <c r="FK874" s="268"/>
      <c r="FL874" s="268"/>
      <c r="FM874" s="268"/>
      <c r="FN874" s="268"/>
      <c r="FO874" s="268"/>
      <c r="FP874" s="268"/>
      <c r="FQ874" s="268"/>
      <c r="FR874" s="268"/>
      <c r="FS874" s="268"/>
      <c r="FT874" s="268"/>
      <c r="FU874" s="268"/>
      <c r="FV874" s="268"/>
      <c r="FW874" s="268"/>
      <c r="FX874" s="268"/>
      <c r="FY874" s="268"/>
      <c r="FZ874" s="268"/>
      <c r="GA874" s="268"/>
      <c r="GB874" s="268"/>
      <c r="GC874" s="268"/>
      <c r="GD874" s="268"/>
      <c r="GE874" s="268"/>
      <c r="GF874" s="268"/>
      <c r="GG874" s="268"/>
      <c r="GH874" s="268"/>
      <c r="GI874" s="268"/>
      <c r="GJ874" s="268"/>
      <c r="GK874" s="268"/>
      <c r="GL874" s="268"/>
      <c r="GM874" s="268"/>
      <c r="GN874" s="268"/>
      <c r="GO874" s="268"/>
      <c r="GP874" s="268"/>
      <c r="GQ874" s="268"/>
      <c r="GR874" s="268"/>
      <c r="GS874" s="268"/>
      <c r="GT874" s="268"/>
      <c r="GU874" s="268"/>
      <c r="GV874" s="268"/>
      <c r="GW874" s="268"/>
      <c r="GX874" s="268"/>
      <c r="GY874" s="268"/>
      <c r="GZ874" s="268"/>
      <c r="HA874" s="268"/>
      <c r="HB874" s="268"/>
      <c r="HC874" s="268"/>
      <c r="HD874" s="268"/>
      <c r="HE874" s="268"/>
      <c r="HF874" s="268"/>
      <c r="HG874" s="268"/>
      <c r="HH874" s="268"/>
      <c r="HI874" s="268"/>
      <c r="HJ874" s="268"/>
      <c r="HK874" s="268"/>
      <c r="HL874" s="268"/>
      <c r="HM874" s="268"/>
      <c r="HN874" s="268"/>
      <c r="HO874" s="268"/>
      <c r="HP874" s="268"/>
      <c r="HQ874" s="268"/>
      <c r="HR874" s="268"/>
      <c r="HS874" s="268"/>
      <c r="HT874" s="268"/>
      <c r="HU874" s="268"/>
      <c r="HV874" s="268"/>
      <c r="HW874" s="268"/>
      <c r="HX874" s="268"/>
      <c r="HY874" s="268"/>
      <c r="HZ874" s="268"/>
      <c r="IA874" s="268"/>
      <c r="IB874" s="268"/>
      <c r="IC874" s="268"/>
      <c r="ID874" s="268"/>
      <c r="IE874" s="268"/>
      <c r="IF874" s="268"/>
      <c r="IG874" s="268"/>
      <c r="IH874" s="268"/>
      <c r="II874" s="268"/>
      <c r="IJ874" s="268"/>
      <c r="IK874" s="268"/>
      <c r="IL874" s="268"/>
      <c r="IM874" s="268"/>
      <c r="IN874" s="268"/>
      <c r="IO874" s="268"/>
      <c r="IP874" s="268"/>
      <c r="IQ874" s="268"/>
      <c r="IR874" s="268"/>
      <c r="IS874" s="268"/>
      <c r="IT874" s="268"/>
      <c r="IU874" s="268"/>
      <c r="IV874" s="268"/>
      <c r="IW874" s="268"/>
      <c r="IX874" s="268"/>
      <c r="IY874" s="268"/>
      <c r="IZ874" s="268"/>
      <c r="JA874" s="268"/>
      <c r="JB874" s="268"/>
      <c r="JC874" s="268"/>
      <c r="JD874" s="268"/>
      <c r="JE874" s="268"/>
      <c r="JF874" s="268"/>
      <c r="JG874" s="268"/>
      <c r="JH874" s="268"/>
      <c r="JI874" s="268"/>
      <c r="JJ874" s="268"/>
      <c r="JK874" s="268"/>
      <c r="JL874" s="268"/>
      <c r="JM874" s="268"/>
      <c r="JN874" s="268"/>
      <c r="JO874" s="268"/>
      <c r="JP874" s="268"/>
      <c r="JQ874" s="268"/>
      <c r="JR874" s="268"/>
      <c r="JS874" s="268"/>
      <c r="JT874" s="268"/>
      <c r="JU874" s="268"/>
      <c r="JV874" s="268"/>
      <c r="JW874" s="268"/>
      <c r="JX874" s="268"/>
      <c r="JY874" s="268"/>
      <c r="JZ874" s="268"/>
      <c r="KA874" s="268"/>
      <c r="KB874" s="268"/>
      <c r="KC874" s="268"/>
      <c r="KD874" s="268"/>
      <c r="KE874" s="268"/>
      <c r="KF874" s="268"/>
      <c r="KG874" s="268"/>
      <c r="KH874" s="268"/>
      <c r="KI874" s="268"/>
      <c r="KJ874" s="268"/>
      <c r="KK874" s="268"/>
      <c r="KL874" s="268"/>
      <c r="KM874" s="268"/>
      <c r="KN874" s="268"/>
      <c r="KO874" s="268"/>
      <c r="KP874" s="268"/>
      <c r="KQ874" s="268"/>
      <c r="KR874" s="268"/>
      <c r="KS874" s="268"/>
      <c r="KT874" s="268"/>
      <c r="KU874" s="268"/>
      <c r="KV874" s="268"/>
      <c r="KW874" s="268"/>
      <c r="KX874" s="268"/>
      <c r="KY874" s="268"/>
      <c r="KZ874" s="268"/>
      <c r="LA874" s="268"/>
      <c r="LB874" s="268"/>
      <c r="LC874" s="268"/>
      <c r="LD874" s="268"/>
      <c r="LE874" s="268"/>
      <c r="LF874" s="268"/>
      <c r="LG874" s="268"/>
      <c r="LH874" s="268"/>
      <c r="LI874" s="268"/>
      <c r="LJ874" s="268"/>
      <c r="LK874" s="268"/>
      <c r="LL874" s="268"/>
      <c r="LM874" s="268"/>
      <c r="LN874" s="268"/>
      <c r="LO874" s="268"/>
      <c r="LP874" s="268"/>
      <c r="LQ874" s="268"/>
      <c r="LR874" s="268"/>
      <c r="LS874" s="268"/>
      <c r="LT874" s="268"/>
      <c r="LU874" s="268"/>
      <c r="LV874" s="268"/>
      <c r="LW874" s="268"/>
      <c r="LX874" s="268"/>
      <c r="LY874" s="268"/>
      <c r="LZ874" s="268"/>
      <c r="MA874" s="268"/>
      <c r="MB874" s="268"/>
      <c r="MC874" s="268"/>
      <c r="MD874" s="268"/>
      <c r="ME874" s="268"/>
      <c r="MF874" s="268"/>
      <c r="MG874" s="268"/>
      <c r="MH874" s="268"/>
      <c r="MI874" s="268"/>
      <c r="MJ874" s="268"/>
      <c r="MK874" s="268"/>
      <c r="ML874" s="268"/>
      <c r="MM874" s="268"/>
      <c r="MN874" s="268"/>
      <c r="MO874" s="268"/>
      <c r="MP874" s="268"/>
      <c r="MQ874" s="268"/>
      <c r="MR874" s="268"/>
      <c r="MS874" s="268"/>
      <c r="MT874" s="268"/>
      <c r="MU874" s="268"/>
      <c r="MV874" s="268"/>
      <c r="MW874" s="268"/>
      <c r="MX874" s="268"/>
      <c r="MY874" s="268"/>
      <c r="MZ874" s="268"/>
      <c r="NA874" s="268"/>
      <c r="NB874" s="268"/>
      <c r="NC874" s="268"/>
      <c r="ND874" s="268"/>
      <c r="NE874" s="268"/>
      <c r="NF874" s="268"/>
      <c r="NG874" s="268"/>
      <c r="NH874" s="268"/>
      <c r="NI874" s="268"/>
      <c r="NJ874" s="268"/>
      <c r="NK874" s="268"/>
      <c r="NL874" s="268"/>
      <c r="NM874" s="268"/>
      <c r="NN874" s="268"/>
      <c r="NO874" s="268"/>
      <c r="NP874" s="268"/>
      <c r="NQ874" s="268"/>
      <c r="NR874" s="268"/>
      <c r="NS874" s="268"/>
      <c r="NT874" s="268"/>
      <c r="NU874" s="268"/>
      <c r="NV874" s="268"/>
      <c r="NW874" s="268"/>
      <c r="NX874" s="268"/>
      <c r="NY874" s="268"/>
      <c r="NZ874" s="268"/>
      <c r="OA874" s="268"/>
      <c r="OB874" s="268"/>
      <c r="OC874" s="268"/>
      <c r="OD874" s="268"/>
      <c r="OE874" s="268"/>
      <c r="OF874" s="268"/>
      <c r="OG874" s="268"/>
      <c r="OH874" s="268"/>
      <c r="OI874" s="268"/>
      <c r="OJ874" s="268"/>
      <c r="OK874" s="268"/>
      <c r="OL874" s="268"/>
      <c r="OM874" s="268"/>
      <c r="ON874" s="268"/>
      <c r="OO874" s="268"/>
      <c r="OP874" s="268"/>
      <c r="OQ874" s="268"/>
      <c r="OR874" s="268"/>
      <c r="OS874" s="268"/>
      <c r="OT874" s="268"/>
      <c r="OU874" s="268"/>
      <c r="OV874" s="268"/>
      <c r="OW874" s="268"/>
      <c r="OX874" s="268"/>
      <c r="OY874" s="268"/>
      <c r="OZ874" s="268"/>
      <c r="PA874" s="268"/>
      <c r="PB874" s="268"/>
      <c r="PC874" s="268"/>
      <c r="PD874" s="268"/>
      <c r="PE874" s="268"/>
      <c r="PF874" s="268"/>
      <c r="PG874" s="268"/>
      <c r="PH874" s="268"/>
      <c r="PI874" s="268"/>
      <c r="PJ874" s="268"/>
      <c r="PK874" s="268"/>
      <c r="PL874" s="268"/>
      <c r="PM874" s="268"/>
      <c r="PN874" s="268"/>
      <c r="PO874" s="268"/>
      <c r="PP874" s="268"/>
      <c r="PQ874" s="268"/>
      <c r="PR874" s="268"/>
      <c r="PS874" s="268"/>
      <c r="PT874" s="268"/>
      <c r="PU874" s="268"/>
      <c r="PV874" s="268"/>
      <c r="PW874" s="268"/>
      <c r="PX874" s="268"/>
      <c r="PY874" s="268"/>
      <c r="PZ874" s="268"/>
      <c r="QA874" s="268"/>
      <c r="QB874" s="268"/>
      <c r="QC874" s="268"/>
      <c r="QD874" s="268"/>
      <c r="QE874" s="268"/>
      <c r="QF874" s="268"/>
      <c r="QG874" s="268"/>
      <c r="QH874" s="268"/>
      <c r="QI874" s="268"/>
      <c r="QJ874" s="268"/>
      <c r="QK874" s="268"/>
      <c r="QL874" s="268"/>
      <c r="QM874" s="268"/>
      <c r="QN874" s="268"/>
      <c r="QO874" s="268"/>
      <c r="QP874" s="268"/>
      <c r="QQ874" s="268"/>
      <c r="QR874" s="268"/>
      <c r="QS874" s="268"/>
      <c r="QT874" s="268"/>
      <c r="QU874" s="268"/>
      <c r="QV874" s="268"/>
      <c r="QW874" s="268"/>
      <c r="QX874" s="268"/>
      <c r="QY874" s="268"/>
      <c r="QZ874" s="268"/>
      <c r="RA874" s="268"/>
      <c r="RB874" s="268"/>
      <c r="RC874" s="268"/>
      <c r="RD874" s="268"/>
      <c r="RE874" s="268"/>
      <c r="RF874" s="268"/>
      <c r="RG874" s="268"/>
      <c r="RH874" s="268"/>
      <c r="RI874" s="268"/>
      <c r="RJ874" s="268"/>
      <c r="RK874" s="268"/>
      <c r="RL874" s="268"/>
      <c r="RM874" s="268"/>
      <c r="RN874" s="268"/>
      <c r="RO874" s="268"/>
      <c r="RP874" s="268"/>
      <c r="RQ874" s="268"/>
      <c r="RR874" s="268"/>
      <c r="RS874" s="268"/>
      <c r="RT874" s="268"/>
      <c r="RU874" s="268"/>
      <c r="RV874" s="268"/>
      <c r="RW874" s="268"/>
      <c r="RX874" s="268"/>
      <c r="RY874" s="268"/>
      <c r="RZ874" s="268"/>
      <c r="SA874" s="268"/>
      <c r="SB874" s="268"/>
      <c r="SC874" s="268"/>
      <c r="SD874" s="268"/>
      <c r="SE874" s="268"/>
      <c r="SF874" s="268"/>
      <c r="SG874" s="268"/>
      <c r="SH874" s="268"/>
      <c r="SI874" s="268"/>
      <c r="SJ874" s="268"/>
      <c r="SK874" s="268"/>
      <c r="SL874" s="268"/>
      <c r="SM874" s="268"/>
      <c r="SN874" s="268"/>
      <c r="SO874" s="268"/>
      <c r="SP874" s="268"/>
      <c r="SQ874" s="268"/>
      <c r="SR874" s="268"/>
      <c r="SS874" s="268"/>
      <c r="ST874" s="268"/>
      <c r="SU874" s="268"/>
      <c r="SV874" s="268"/>
      <c r="SW874" s="268"/>
      <c r="SX874" s="268"/>
      <c r="SY874" s="268"/>
      <c r="SZ874" s="268"/>
      <c r="TA874" s="268"/>
      <c r="TB874" s="268"/>
      <c r="TC874" s="268"/>
      <c r="TD874" s="268"/>
      <c r="TE874" s="268"/>
      <c r="TF874" s="268"/>
      <c r="TG874" s="268"/>
      <c r="TH874" s="268"/>
      <c r="TI874" s="268"/>
      <c r="TJ874" s="268"/>
      <c r="TK874" s="268"/>
      <c r="TL874" s="268"/>
      <c r="TM874" s="268"/>
      <c r="TN874" s="268"/>
      <c r="TO874" s="268"/>
      <c r="TP874" s="268"/>
      <c r="TQ874" s="268"/>
      <c r="TR874" s="268"/>
      <c r="TS874" s="268"/>
      <c r="TT874" s="268"/>
      <c r="TU874" s="268"/>
      <c r="TV874" s="268"/>
      <c r="TW874" s="268"/>
      <c r="TX874" s="268"/>
      <c r="TY874" s="268"/>
      <c r="TZ874" s="268"/>
      <c r="UA874" s="268"/>
      <c r="UB874" s="268"/>
      <c r="UC874" s="268"/>
      <c r="UD874" s="268"/>
      <c r="UE874" s="268"/>
      <c r="UF874" s="268"/>
      <c r="UG874" s="268"/>
      <c r="UH874" s="268"/>
      <c r="UI874" s="268"/>
      <c r="UJ874" s="268"/>
      <c r="UK874" s="268"/>
      <c r="UL874" s="268"/>
      <c r="UM874" s="268"/>
      <c r="UN874" s="268"/>
      <c r="UO874" s="268"/>
      <c r="UP874" s="268"/>
      <c r="UQ874" s="268"/>
      <c r="UR874" s="268"/>
      <c r="US874" s="268"/>
      <c r="UT874" s="268"/>
      <c r="UU874" s="268"/>
      <c r="UV874" s="268"/>
      <c r="UW874" s="268"/>
      <c r="UX874" s="268"/>
      <c r="UY874" s="268"/>
      <c r="UZ874" s="268"/>
      <c r="VA874" s="268"/>
      <c r="VB874" s="268"/>
      <c r="VC874" s="268"/>
      <c r="VD874" s="268"/>
      <c r="VE874" s="268"/>
      <c r="VF874" s="268"/>
      <c r="VG874" s="268"/>
      <c r="VH874" s="268"/>
      <c r="VI874" s="268"/>
      <c r="VJ874" s="268"/>
      <c r="VK874" s="268"/>
      <c r="VL874" s="268"/>
      <c r="VM874" s="268"/>
      <c r="VN874" s="268"/>
      <c r="VO874" s="268"/>
      <c r="VP874" s="268"/>
      <c r="VQ874" s="268"/>
      <c r="VR874" s="268"/>
      <c r="VS874" s="268"/>
      <c r="VT874" s="268"/>
      <c r="VU874" s="268"/>
      <c r="VV874" s="268"/>
      <c r="VW874" s="268"/>
      <c r="VX874" s="268"/>
      <c r="VY874" s="268"/>
      <c r="VZ874" s="268"/>
      <c r="WA874" s="268"/>
      <c r="WB874" s="268"/>
      <c r="WC874" s="268"/>
      <c r="WD874" s="268"/>
      <c r="WE874" s="268"/>
      <c r="WF874" s="268"/>
      <c r="WG874" s="268"/>
      <c r="WH874" s="268"/>
      <c r="WI874" s="268"/>
      <c r="WJ874" s="268"/>
      <c r="WK874" s="268"/>
      <c r="WL874" s="268"/>
      <c r="WM874" s="268"/>
      <c r="WN874" s="268"/>
      <c r="WO874" s="268"/>
      <c r="WP874" s="268"/>
      <c r="WQ874" s="268"/>
      <c r="WR874" s="268"/>
      <c r="WS874" s="268"/>
      <c r="WT874" s="268"/>
      <c r="WU874" s="268"/>
      <c r="WV874" s="268"/>
      <c r="WW874" s="268"/>
      <c r="WX874" s="268"/>
      <c r="WY874" s="268"/>
      <c r="WZ874" s="268"/>
      <c r="XA874" s="268"/>
      <c r="XB874" s="268"/>
      <c r="XC874" s="268"/>
      <c r="XD874" s="268"/>
      <c r="XE874" s="268"/>
      <c r="XF874" s="268"/>
      <c r="XG874" s="268"/>
      <c r="XH874" s="268"/>
      <c r="XI874" s="268"/>
      <c r="XJ874" s="268"/>
      <c r="XK874" s="268"/>
      <c r="XL874" s="268"/>
      <c r="XM874" s="268"/>
      <c r="XN874" s="268"/>
      <c r="XO874" s="268"/>
      <c r="XP874" s="268"/>
      <c r="XQ874" s="268"/>
      <c r="XR874" s="268"/>
      <c r="XS874" s="268"/>
      <c r="XT874" s="268"/>
      <c r="XU874" s="268"/>
      <c r="XV874" s="268"/>
      <c r="XW874" s="268"/>
      <c r="XX874" s="268"/>
      <c r="XY874" s="268"/>
      <c r="XZ874" s="268"/>
      <c r="YA874" s="268"/>
      <c r="YB874" s="268"/>
      <c r="YC874" s="268"/>
      <c r="YD874" s="268"/>
      <c r="YE874" s="268"/>
      <c r="YF874" s="268"/>
      <c r="YG874" s="268"/>
      <c r="YH874" s="268"/>
      <c r="YI874" s="268"/>
      <c r="YJ874" s="268"/>
      <c r="YK874" s="268"/>
      <c r="YL874" s="268"/>
      <c r="YM874" s="268"/>
      <c r="YN874" s="268"/>
      <c r="YO874" s="268"/>
      <c r="YP874" s="268"/>
      <c r="YQ874" s="268"/>
      <c r="YR874" s="268"/>
      <c r="YS874" s="268"/>
      <c r="YT874" s="268"/>
      <c r="YU874" s="268"/>
      <c r="YV874" s="268"/>
      <c r="YW874" s="268"/>
      <c r="YX874" s="268"/>
      <c r="YY874" s="268"/>
      <c r="YZ874" s="268"/>
      <c r="ZA874" s="268"/>
      <c r="ZB874" s="268"/>
      <c r="ZC874" s="268"/>
      <c r="ZD874" s="268"/>
      <c r="ZE874" s="268"/>
      <c r="ZF874" s="268"/>
      <c r="ZG874" s="268"/>
      <c r="ZH874" s="268"/>
      <c r="ZI874" s="268"/>
      <c r="ZJ874" s="268"/>
      <c r="ZK874" s="268"/>
      <c r="ZL874" s="268"/>
      <c r="ZM874" s="268"/>
      <c r="ZN874" s="268"/>
      <c r="ZO874" s="268"/>
      <c r="ZP874" s="268"/>
      <c r="ZQ874" s="268"/>
      <c r="ZR874" s="268"/>
      <c r="ZS874" s="268"/>
      <c r="ZT874" s="268"/>
      <c r="ZU874" s="268"/>
      <c r="ZV874" s="268"/>
      <c r="ZW874" s="268"/>
      <c r="ZX874" s="268"/>
      <c r="ZY874" s="268"/>
      <c r="ZZ874" s="268"/>
      <c r="AAA874" s="268"/>
      <c r="AAB874" s="268"/>
      <c r="AAC874" s="268"/>
      <c r="AAD874" s="268"/>
      <c r="AAE874" s="268"/>
      <c r="AAF874" s="268"/>
      <c r="AAG874" s="268"/>
      <c r="AAH874" s="268"/>
      <c r="AAI874" s="268"/>
      <c r="AAJ874" s="268"/>
      <c r="AAK874" s="268"/>
      <c r="AAL874" s="268"/>
      <c r="AAM874" s="268"/>
      <c r="AAN874" s="268"/>
      <c r="AAO874" s="268"/>
      <c r="AAP874" s="268"/>
      <c r="AAQ874" s="268"/>
      <c r="AAR874" s="268"/>
      <c r="AAS874" s="268"/>
      <c r="AAT874" s="268"/>
      <c r="AAU874" s="268"/>
      <c r="AAV874" s="268"/>
      <c r="AAW874" s="268"/>
      <c r="AAX874" s="268"/>
      <c r="AAY874" s="268"/>
      <c r="AAZ874" s="268"/>
      <c r="ABA874" s="268"/>
      <c r="ABB874" s="268"/>
      <c r="ABC874" s="268"/>
      <c r="ABD874" s="268"/>
      <c r="ABE874" s="268"/>
      <c r="ABF874" s="268"/>
      <c r="ABG874" s="268"/>
      <c r="ABH874" s="268"/>
      <c r="ABI874" s="268"/>
      <c r="ABJ874" s="268"/>
      <c r="ABK874" s="268"/>
      <c r="ABL874" s="268"/>
      <c r="ABM874" s="268"/>
      <c r="ABN874" s="268"/>
      <c r="ABO874" s="268"/>
      <c r="ABP874" s="268"/>
      <c r="ABQ874" s="268"/>
      <c r="ABR874" s="268"/>
      <c r="ABS874" s="268"/>
      <c r="ABT874" s="268"/>
      <c r="ABU874" s="268"/>
      <c r="ABV874" s="268"/>
      <c r="ABW874" s="268"/>
      <c r="ABX874" s="268"/>
      <c r="ABY874" s="268"/>
      <c r="ABZ874" s="268"/>
      <c r="ACA874" s="268"/>
      <c r="ACB874" s="268"/>
      <c r="ACC874" s="268"/>
      <c r="ACD874" s="268"/>
      <c r="ACE874" s="268"/>
      <c r="ACF874" s="268"/>
      <c r="ACG874" s="268"/>
      <c r="ACH874" s="268"/>
      <c r="ACI874" s="268"/>
      <c r="ACJ874" s="268"/>
      <c r="ACK874" s="268"/>
      <c r="ACL874" s="268"/>
      <c r="ACM874" s="268"/>
      <c r="ACN874" s="268"/>
      <c r="ACO874" s="268"/>
      <c r="ACP874" s="268"/>
      <c r="ACQ874" s="268"/>
      <c r="ACR874" s="268"/>
      <c r="ACS874" s="268"/>
      <c r="ACT874" s="268"/>
      <c r="ACU874" s="268"/>
      <c r="ACV874" s="268"/>
      <c r="ACW874" s="268"/>
      <c r="ACX874" s="268"/>
      <c r="ACY874" s="268"/>
      <c r="ACZ874" s="268"/>
      <c r="ADA874" s="268"/>
      <c r="ADB874" s="268"/>
      <c r="ADC874" s="268"/>
      <c r="ADD874" s="268"/>
      <c r="ADE874" s="268"/>
      <c r="ADF874" s="268"/>
      <c r="ADG874" s="268"/>
      <c r="ADH874" s="268"/>
      <c r="ADI874" s="268"/>
      <c r="ADJ874" s="268"/>
      <c r="ADK874" s="268"/>
      <c r="ADL874" s="268"/>
      <c r="ADM874" s="268"/>
      <c r="ADN874" s="268"/>
      <c r="ADO874" s="268"/>
      <c r="ADP874" s="268"/>
      <c r="ADQ874" s="268"/>
      <c r="ADR874" s="268"/>
      <c r="ADS874" s="268"/>
      <c r="ADT874" s="268"/>
      <c r="ADU874" s="268"/>
      <c r="ADV874" s="268"/>
      <c r="ADW874" s="268"/>
      <c r="ADX874" s="268"/>
      <c r="ADY874" s="268"/>
      <c r="ADZ874" s="268"/>
      <c r="AEA874" s="268"/>
      <c r="AEB874" s="268"/>
      <c r="AEC874" s="268"/>
      <c r="AED874" s="268"/>
      <c r="AEE874" s="268"/>
      <c r="AEF874" s="268"/>
      <c r="AEG874" s="268"/>
      <c r="AEH874" s="268"/>
      <c r="AEI874" s="268"/>
      <c r="AEJ874" s="268"/>
      <c r="AEK874" s="268"/>
      <c r="AEL874" s="268"/>
      <c r="AEM874" s="268"/>
      <c r="AEN874" s="268"/>
      <c r="AEO874" s="268"/>
      <c r="AEP874" s="268"/>
      <c r="AEQ874" s="268"/>
      <c r="AER874" s="268"/>
      <c r="AES874" s="268"/>
      <c r="AET874" s="268"/>
      <c r="AEU874" s="268"/>
      <c r="AEV874" s="268"/>
      <c r="AEW874" s="268"/>
      <c r="AEX874" s="268"/>
      <c r="AEY874" s="268"/>
      <c r="AEZ874" s="268"/>
      <c r="AFA874" s="268"/>
      <c r="AFB874" s="268"/>
      <c r="AFC874" s="268"/>
      <c r="AFD874" s="268"/>
      <c r="AFE874" s="268"/>
      <c r="AFF874" s="268"/>
      <c r="AFG874" s="268"/>
      <c r="AFH874" s="268"/>
      <c r="AFI874" s="268"/>
      <c r="AFJ874" s="268"/>
      <c r="AFK874" s="268"/>
      <c r="AFL874" s="268"/>
      <c r="AFM874" s="268"/>
      <c r="AFN874" s="268"/>
      <c r="AFO874" s="268"/>
      <c r="AFP874" s="268"/>
      <c r="AFQ874" s="268"/>
      <c r="AFR874" s="268"/>
      <c r="AFS874" s="268"/>
      <c r="AFT874" s="268"/>
      <c r="AFU874" s="268"/>
      <c r="AFV874" s="268"/>
      <c r="AFW874" s="268"/>
      <c r="AFX874" s="268"/>
      <c r="AFY874" s="268"/>
      <c r="AFZ874" s="268"/>
      <c r="AGA874" s="268"/>
      <c r="AGB874" s="268"/>
      <c r="AGC874" s="268"/>
      <c r="AGD874" s="268"/>
      <c r="AGE874" s="268"/>
      <c r="AGF874" s="268"/>
      <c r="AGG874" s="268"/>
      <c r="AGH874" s="268"/>
      <c r="AGI874" s="268"/>
      <c r="AGJ874" s="268"/>
      <c r="AGK874" s="268"/>
      <c r="AGL874" s="268"/>
      <c r="AGM874" s="268"/>
      <c r="AGN874" s="268"/>
      <c r="AGO874" s="268"/>
      <c r="AGP874" s="268"/>
      <c r="AGQ874" s="268"/>
      <c r="AGR874" s="268"/>
      <c r="AGS874" s="268"/>
      <c r="AGT874" s="268"/>
      <c r="AGU874" s="268"/>
      <c r="AGV874" s="268"/>
      <c r="AGW874" s="268"/>
      <c r="AGX874" s="268"/>
      <c r="AGY874" s="268"/>
      <c r="AGZ874" s="268"/>
      <c r="AHA874" s="268"/>
      <c r="AHB874" s="268"/>
      <c r="AHC874" s="268"/>
      <c r="AHD874" s="268"/>
      <c r="AHE874" s="268"/>
      <c r="AHF874" s="268"/>
      <c r="AHG874" s="268"/>
      <c r="AHH874" s="268"/>
      <c r="AHI874" s="268"/>
      <c r="AHJ874" s="268"/>
      <c r="AHK874" s="268"/>
      <c r="AHL874" s="268"/>
      <c r="AHM874" s="268"/>
      <c r="AHN874" s="268"/>
      <c r="AHO874" s="268"/>
      <c r="AHP874" s="268"/>
      <c r="AHQ874" s="268"/>
      <c r="AHR874" s="268"/>
      <c r="AHS874" s="268"/>
      <c r="AHT874" s="268"/>
      <c r="AHU874" s="268"/>
      <c r="AHV874" s="268"/>
      <c r="AHW874" s="268"/>
      <c r="AHX874" s="268"/>
      <c r="AHY874" s="268"/>
      <c r="AHZ874" s="268"/>
      <c r="AIA874" s="268"/>
      <c r="AIB874" s="268"/>
      <c r="AIC874" s="268"/>
      <c r="AID874" s="268"/>
      <c r="AIE874" s="268"/>
      <c r="AIF874" s="268"/>
      <c r="AIG874" s="268"/>
      <c r="AIH874" s="268"/>
      <c r="AII874" s="268"/>
      <c r="AIJ874" s="268"/>
      <c r="AIK874" s="268"/>
      <c r="AIL874" s="268"/>
      <c r="AIM874" s="268"/>
      <c r="AIN874" s="268"/>
      <c r="AIO874" s="268"/>
      <c r="AIP874" s="268"/>
      <c r="AIQ874" s="268"/>
      <c r="AIR874" s="268"/>
      <c r="AIS874" s="268"/>
      <c r="AIT874" s="268"/>
      <c r="AIU874" s="268"/>
      <c r="AIV874" s="268"/>
      <c r="AIW874" s="268"/>
      <c r="AIX874" s="268"/>
      <c r="AIY874" s="268"/>
      <c r="AIZ874" s="268"/>
      <c r="AJA874" s="268"/>
      <c r="AJB874" s="268"/>
      <c r="AJC874" s="268"/>
      <c r="AJD874" s="268"/>
      <c r="AJE874" s="268"/>
      <c r="AJF874" s="268"/>
      <c r="AJG874" s="268"/>
      <c r="AJH874" s="268"/>
      <c r="AJI874" s="268"/>
      <c r="AJJ874" s="268"/>
      <c r="AJK874" s="268"/>
      <c r="AJL874" s="268"/>
      <c r="AJM874" s="268"/>
      <c r="AJN874" s="268"/>
      <c r="AJO874" s="268"/>
      <c r="AJP874" s="268"/>
      <c r="AJQ874" s="268"/>
      <c r="AJR874" s="268"/>
      <c r="AJS874" s="268"/>
      <c r="AJT874" s="268"/>
      <c r="AJU874" s="268"/>
      <c r="AJV874" s="268"/>
      <c r="AJW874" s="268"/>
      <c r="AJX874" s="268"/>
      <c r="AJY874" s="268"/>
      <c r="AJZ874" s="268"/>
      <c r="AKA874" s="268"/>
      <c r="AKB874" s="268"/>
      <c r="AKC874" s="268"/>
      <c r="AKD874" s="268"/>
      <c r="AKE874" s="268"/>
      <c r="AKF874" s="268"/>
      <c r="AKG874" s="268"/>
      <c r="AKH874" s="268"/>
      <c r="AKI874" s="268"/>
      <c r="AKJ874" s="268"/>
      <c r="AKK874" s="268"/>
      <c r="AKL874" s="268"/>
      <c r="AKM874" s="268"/>
      <c r="AKN874" s="268"/>
      <c r="AKO874" s="268"/>
      <c r="AKP874" s="268"/>
      <c r="AKQ874" s="268"/>
      <c r="AKR874" s="268"/>
      <c r="AKS874" s="268"/>
      <c r="AKT874" s="268"/>
      <c r="AKU874" s="268"/>
      <c r="AKV874" s="268"/>
      <c r="AKW874" s="268"/>
      <c r="AKX874" s="268"/>
      <c r="AKY874" s="268"/>
      <c r="AKZ874" s="268"/>
      <c r="ALA874" s="268"/>
      <c r="ALB874" s="268"/>
      <c r="ALC874" s="268"/>
      <c r="ALD874" s="268"/>
      <c r="ALE874" s="268"/>
      <c r="ALF874" s="268"/>
      <c r="ALG874" s="268"/>
      <c r="ALH874" s="268"/>
      <c r="ALI874" s="268"/>
      <c r="ALJ874" s="268"/>
      <c r="ALK874" s="268"/>
      <c r="ALL874" s="268"/>
      <c r="ALM874" s="268"/>
      <c r="ALN874" s="268"/>
      <c r="ALO874" s="268"/>
      <c r="ALP874" s="268"/>
      <c r="ALQ874" s="268"/>
      <c r="ALR874" s="268"/>
      <c r="ALS874" s="268"/>
      <c r="ALT874" s="268"/>
      <c r="ALU874" s="268"/>
      <c r="ALV874" s="268"/>
      <c r="ALW874" s="268"/>
      <c r="ALX874" s="268"/>
      <c r="ALY874" s="268"/>
      <c r="ALZ874" s="268"/>
      <c r="AMA874" s="268"/>
      <c r="AMB874" s="268"/>
      <c r="AMC874" s="268"/>
      <c r="AMD874" s="268"/>
      <c r="AME874" s="268"/>
      <c r="AMF874" s="268"/>
      <c r="AMG874" s="268"/>
      <c r="AMH874" s="268"/>
      <c r="AMI874" s="268"/>
      <c r="AMJ874" s="268"/>
      <c r="AMK874" s="268"/>
      <c r="AML874" s="268"/>
      <c r="AMM874" s="268"/>
      <c r="AMN874" s="268"/>
      <c r="AMO874" s="268"/>
      <c r="AMP874" s="268"/>
      <c r="AMQ874" s="268"/>
      <c r="AMR874" s="268"/>
      <c r="AMS874" s="268"/>
      <c r="AMT874" s="268"/>
      <c r="AMU874" s="268"/>
      <c r="AMV874" s="268"/>
      <c r="AMW874" s="268"/>
      <c r="AMX874" s="268"/>
      <c r="AMY874" s="268"/>
      <c r="AMZ874" s="268"/>
      <c r="ANA874" s="268"/>
      <c r="ANB874" s="268"/>
      <c r="ANC874" s="268"/>
      <c r="AND874" s="268"/>
      <c r="ANE874" s="268"/>
      <c r="ANF874" s="268"/>
      <c r="ANG874" s="268"/>
      <c r="ANH874" s="268"/>
      <c r="ANI874" s="268"/>
      <c r="ANJ874" s="268"/>
      <c r="ANK874" s="268"/>
      <c r="ANL874" s="268"/>
      <c r="ANM874" s="268"/>
      <c r="ANN874" s="268"/>
      <c r="ANO874" s="268"/>
      <c r="ANP874" s="268"/>
      <c r="ANQ874" s="268"/>
      <c r="ANR874" s="268"/>
      <c r="ANS874" s="268"/>
      <c r="ANT874" s="268"/>
      <c r="ANU874" s="268"/>
      <c r="ANV874" s="268"/>
      <c r="ANW874" s="268"/>
      <c r="ANX874" s="268"/>
      <c r="ANY874" s="268"/>
      <c r="ANZ874" s="268"/>
      <c r="AOA874" s="268"/>
      <c r="AOB874" s="268"/>
      <c r="AOC874" s="268"/>
      <c r="AOD874" s="268"/>
      <c r="AOE874" s="268"/>
      <c r="AOF874" s="268"/>
      <c r="AOG874" s="268"/>
      <c r="AOH874" s="268"/>
      <c r="AOI874" s="268"/>
      <c r="AOJ874" s="268"/>
      <c r="AOK874" s="268"/>
      <c r="AOL874" s="268"/>
      <c r="AOM874" s="268"/>
      <c r="AON874" s="268"/>
      <c r="AOO874" s="268"/>
      <c r="AOP874" s="268"/>
      <c r="AOQ874" s="268"/>
      <c r="AOR874" s="268"/>
      <c r="AOS874" s="268"/>
      <c r="AOT874" s="268"/>
      <c r="AOU874" s="268"/>
      <c r="AOV874" s="268"/>
      <c r="AOW874" s="268"/>
      <c r="AOX874" s="268"/>
      <c r="AOY874" s="268"/>
      <c r="AOZ874" s="268"/>
      <c r="APA874" s="268"/>
      <c r="APB874" s="268"/>
      <c r="APC874" s="268"/>
      <c r="APD874" s="268"/>
      <c r="APE874" s="268"/>
      <c r="APF874" s="268"/>
      <c r="APG874" s="268"/>
      <c r="APH874" s="268"/>
      <c r="API874" s="268"/>
      <c r="APJ874" s="268"/>
      <c r="APK874" s="268"/>
      <c r="APL874" s="268"/>
      <c r="APM874" s="268"/>
      <c r="APN874" s="268"/>
      <c r="APO874" s="268"/>
      <c r="APP874" s="268"/>
      <c r="APQ874" s="268"/>
      <c r="APR874" s="268"/>
      <c r="APS874" s="268"/>
      <c r="APT874" s="268"/>
      <c r="APU874" s="268"/>
      <c r="APV874" s="268"/>
      <c r="APW874" s="268"/>
      <c r="APX874" s="268"/>
      <c r="APY874" s="268"/>
      <c r="APZ874" s="268"/>
      <c r="AQA874" s="268"/>
      <c r="AQB874" s="268"/>
      <c r="AQC874" s="268"/>
      <c r="AQD874" s="268"/>
      <c r="AQE874" s="268"/>
      <c r="AQF874" s="268"/>
      <c r="AQG874" s="268"/>
      <c r="AQH874" s="268"/>
      <c r="AQI874" s="268"/>
      <c r="AQJ874" s="268"/>
      <c r="AQK874" s="268"/>
      <c r="AQL874" s="268"/>
      <c r="AQM874" s="268"/>
      <c r="AQN874" s="268"/>
      <c r="AQO874" s="268"/>
      <c r="AQP874" s="268"/>
      <c r="AQQ874" s="268"/>
      <c r="AQR874" s="268"/>
      <c r="AQS874" s="268"/>
      <c r="AQT874" s="268"/>
      <c r="AQU874" s="268"/>
      <c r="AQV874" s="268"/>
      <c r="AQW874" s="268"/>
      <c r="AQX874" s="268"/>
      <c r="AQY874" s="268"/>
      <c r="AQZ874" s="268"/>
      <c r="ARA874" s="268"/>
      <c r="ARB874" s="268"/>
      <c r="ARC874" s="268"/>
      <c r="ARD874" s="268"/>
      <c r="ARE874" s="268"/>
      <c r="ARF874" s="268"/>
      <c r="ARG874" s="268"/>
      <c r="ARH874" s="268"/>
      <c r="ARI874" s="268"/>
      <c r="ARJ874" s="268"/>
      <c r="ARK874" s="268"/>
      <c r="ARL874" s="268"/>
      <c r="ARM874" s="268"/>
      <c r="ARN874" s="268"/>
      <c r="ARO874" s="268"/>
      <c r="ARP874" s="268"/>
      <c r="ARQ874" s="268"/>
      <c r="ARR874" s="268"/>
      <c r="ARS874" s="268"/>
      <c r="ART874" s="268"/>
      <c r="ARU874" s="268"/>
      <c r="ARV874" s="268"/>
      <c r="ARW874" s="268"/>
      <c r="ARX874" s="268"/>
      <c r="ARY874" s="268"/>
      <c r="ARZ874" s="268"/>
      <c r="ASA874" s="268"/>
      <c r="ASB874" s="268"/>
      <c r="ASC874" s="268"/>
      <c r="ASD874" s="268"/>
      <c r="ASE874" s="268"/>
      <c r="ASF874" s="268"/>
      <c r="ASG874" s="268"/>
      <c r="ASH874" s="268"/>
      <c r="ASI874" s="268"/>
      <c r="ASJ874" s="268"/>
      <c r="ASK874" s="268"/>
      <c r="ASL874" s="268"/>
      <c r="ASM874" s="268"/>
      <c r="ASN874" s="268"/>
      <c r="ASO874" s="268"/>
      <c r="ASP874" s="268"/>
      <c r="ASQ874" s="268"/>
      <c r="ASR874" s="268"/>
      <c r="ASS874" s="268"/>
      <c r="AST874" s="268"/>
      <c r="ASU874" s="268"/>
      <c r="ASV874" s="268"/>
      <c r="ASW874" s="268"/>
      <c r="ASX874" s="268"/>
      <c r="ASY874" s="268"/>
      <c r="ASZ874" s="268"/>
      <c r="ATA874" s="268"/>
      <c r="ATB874" s="268"/>
      <c r="ATC874" s="268"/>
      <c r="ATD874" s="268"/>
      <c r="ATE874" s="268"/>
      <c r="ATF874" s="268"/>
      <c r="ATG874" s="268"/>
      <c r="ATH874" s="268"/>
      <c r="ATI874" s="268"/>
      <c r="ATJ874" s="268"/>
      <c r="ATK874" s="268"/>
      <c r="ATL874" s="268"/>
      <c r="ATM874" s="268"/>
      <c r="ATN874" s="268"/>
      <c r="ATO874" s="268"/>
      <c r="ATP874" s="268"/>
      <c r="ATQ874" s="268"/>
      <c r="ATR874" s="268"/>
      <c r="ATS874" s="268"/>
      <c r="ATT874" s="268"/>
      <c r="ATU874" s="268"/>
      <c r="ATV874" s="268"/>
      <c r="ATW874" s="268"/>
      <c r="ATX874" s="268"/>
      <c r="ATY874" s="268"/>
      <c r="ATZ874" s="268"/>
      <c r="AUA874" s="268"/>
      <c r="AUB874" s="268"/>
      <c r="AUC874" s="268"/>
      <c r="AUD874" s="268"/>
      <c r="AUE874" s="268"/>
      <c r="AUF874" s="268"/>
      <c r="AUG874" s="268"/>
      <c r="AUH874" s="268"/>
      <c r="AUI874" s="268"/>
      <c r="AUJ874" s="268"/>
      <c r="AUK874" s="268"/>
      <c r="AUL874" s="268"/>
      <c r="AUM874" s="268"/>
      <c r="AUN874" s="268"/>
      <c r="AUO874" s="268"/>
      <c r="AUP874" s="268"/>
      <c r="AUQ874" s="268"/>
      <c r="AUR874" s="268"/>
      <c r="AUS874" s="268"/>
      <c r="AUT874" s="268"/>
      <c r="AUU874" s="268"/>
      <c r="AUV874" s="268"/>
      <c r="AUW874" s="268"/>
      <c r="AUX874" s="268"/>
      <c r="AUY874" s="268"/>
      <c r="AUZ874" s="268"/>
      <c r="AVA874" s="268"/>
      <c r="AVB874" s="268"/>
      <c r="AVC874" s="268"/>
      <c r="AVD874" s="268"/>
      <c r="AVE874" s="268"/>
      <c r="AVF874" s="268"/>
      <c r="AVG874" s="268"/>
      <c r="AVH874" s="268"/>
      <c r="AVI874" s="268"/>
      <c r="AVJ874" s="268"/>
      <c r="AVK874" s="268"/>
      <c r="AVL874" s="268"/>
      <c r="AVM874" s="268"/>
      <c r="AVN874" s="268"/>
      <c r="AVO874" s="268"/>
      <c r="AVP874" s="268"/>
      <c r="AVQ874" s="268"/>
      <c r="AVR874" s="268"/>
      <c r="AVS874" s="268"/>
      <c r="AVT874" s="268"/>
      <c r="AVU874" s="268"/>
      <c r="AVV874" s="268"/>
      <c r="AVW874" s="268"/>
      <c r="AVX874" s="268"/>
      <c r="AVY874" s="268"/>
      <c r="AVZ874" s="268"/>
      <c r="AWA874" s="268"/>
      <c r="AWB874" s="268"/>
      <c r="AWC874" s="268"/>
      <c r="AWD874" s="268"/>
      <c r="AWE874" s="268"/>
      <c r="AWF874" s="268"/>
      <c r="AWG874" s="268"/>
      <c r="AWH874" s="268"/>
      <c r="AWI874" s="268"/>
      <c r="AWJ874" s="268"/>
      <c r="AWK874" s="268"/>
      <c r="AWL874" s="268"/>
      <c r="AWM874" s="268"/>
      <c r="AWN874" s="268"/>
      <c r="AWO874" s="268"/>
      <c r="AWP874" s="268"/>
      <c r="AWQ874" s="268"/>
      <c r="AWR874" s="268"/>
      <c r="AWS874" s="268"/>
      <c r="AWT874" s="268"/>
      <c r="AWU874" s="268"/>
      <c r="AWV874" s="268"/>
      <c r="AWW874" s="268"/>
      <c r="AWX874" s="268"/>
      <c r="AWY874" s="268"/>
      <c r="AWZ874" s="268"/>
      <c r="AXA874" s="268"/>
      <c r="AXB874" s="268"/>
      <c r="AXC874" s="268"/>
      <c r="AXD874" s="268"/>
      <c r="AXE874" s="268"/>
      <c r="AXF874" s="268"/>
      <c r="AXG874" s="268"/>
      <c r="AXH874" s="268"/>
      <c r="AXI874" s="268"/>
      <c r="AXJ874" s="268"/>
      <c r="AXK874" s="268"/>
      <c r="AXL874" s="268"/>
      <c r="AXM874" s="268"/>
      <c r="AXN874" s="268"/>
      <c r="AXO874" s="268"/>
      <c r="AXP874" s="268"/>
      <c r="AXQ874" s="268"/>
      <c r="AXR874" s="268"/>
      <c r="AXS874" s="268"/>
      <c r="AXT874" s="268"/>
      <c r="AXU874" s="268"/>
      <c r="AXV874" s="268"/>
      <c r="AXW874" s="268"/>
      <c r="AXX874" s="268"/>
      <c r="AXY874" s="268"/>
      <c r="AXZ874" s="268"/>
      <c r="AYA874" s="268"/>
      <c r="AYB874" s="268"/>
      <c r="AYC874" s="268"/>
      <c r="AYD874" s="268"/>
      <c r="AYE874" s="268"/>
      <c r="AYF874" s="268"/>
      <c r="AYG874" s="268"/>
      <c r="AYH874" s="268"/>
      <c r="AYI874" s="268"/>
      <c r="AYJ874" s="268"/>
      <c r="AYK874" s="268"/>
      <c r="AYL874" s="268"/>
      <c r="AYM874" s="268"/>
      <c r="AYN874" s="268"/>
      <c r="AYO874" s="268"/>
      <c r="AYP874" s="268"/>
      <c r="AYQ874" s="268"/>
      <c r="AYR874" s="268"/>
    </row>
    <row r="875" spans="1:1344" s="2" customFormat="1" ht="48" hidden="1" x14ac:dyDescent="0.2">
      <c r="A875" s="175">
        <v>41973</v>
      </c>
      <c r="B875" s="492"/>
      <c r="C875" s="468"/>
      <c r="D875" s="469"/>
      <c r="E875" s="468"/>
      <c r="F875" s="468"/>
      <c r="G875" s="471"/>
      <c r="H875" s="468"/>
      <c r="I875" s="495"/>
      <c r="J875" s="228"/>
      <c r="K875" s="228"/>
      <c r="L875" s="229" t="s">
        <v>2939</v>
      </c>
      <c r="M875" s="48"/>
      <c r="N875" s="23">
        <v>19557</v>
      </c>
      <c r="O875" s="23"/>
      <c r="P875" s="228">
        <v>42078</v>
      </c>
      <c r="Q875" s="228">
        <v>42750</v>
      </c>
      <c r="R875" s="228">
        <v>42750</v>
      </c>
      <c r="S875" s="228"/>
      <c r="T875" s="230">
        <v>0</v>
      </c>
      <c r="U875" s="23"/>
      <c r="V875" s="238"/>
      <c r="W875" s="232" t="s">
        <v>2940</v>
      </c>
      <c r="X875" s="268"/>
      <c r="Y875" s="268"/>
      <c r="Z875" s="268"/>
      <c r="AA875" s="268"/>
      <c r="AB875" s="268"/>
      <c r="AC875" s="268"/>
      <c r="AD875" s="268"/>
      <c r="AE875" s="268"/>
      <c r="AF875" s="268"/>
      <c r="AG875" s="268"/>
      <c r="AH875" s="268"/>
      <c r="AI875" s="268"/>
      <c r="AJ875" s="268"/>
      <c r="AK875" s="268"/>
      <c r="AL875" s="268"/>
      <c r="AM875" s="268"/>
      <c r="AN875" s="268"/>
      <c r="AO875" s="268"/>
      <c r="AP875" s="268"/>
      <c r="AQ875" s="268"/>
      <c r="AR875" s="268"/>
      <c r="AS875" s="268"/>
      <c r="AT875" s="268"/>
      <c r="AU875" s="268"/>
      <c r="AV875" s="268"/>
      <c r="AW875" s="268"/>
      <c r="AX875" s="268"/>
      <c r="AY875" s="268"/>
      <c r="AZ875" s="268"/>
      <c r="BA875" s="268"/>
      <c r="BB875" s="268"/>
      <c r="BC875" s="268"/>
      <c r="BD875" s="268"/>
      <c r="BE875" s="268"/>
      <c r="BF875" s="268"/>
      <c r="BG875" s="268"/>
      <c r="BH875" s="268"/>
      <c r="BI875" s="268"/>
      <c r="BJ875" s="268"/>
      <c r="BK875" s="268"/>
      <c r="BL875" s="268"/>
      <c r="BM875" s="268"/>
      <c r="BN875" s="268"/>
      <c r="BO875" s="268"/>
      <c r="BP875" s="268"/>
      <c r="BQ875" s="268"/>
      <c r="BR875" s="268"/>
      <c r="BS875" s="268"/>
      <c r="BT875" s="268"/>
      <c r="BU875" s="268"/>
      <c r="BV875" s="268"/>
      <c r="BW875" s="268"/>
      <c r="BX875" s="268"/>
      <c r="BY875" s="268"/>
      <c r="BZ875" s="268"/>
      <c r="CA875" s="268"/>
      <c r="CB875" s="268"/>
      <c r="CC875" s="268"/>
      <c r="CD875" s="268"/>
      <c r="CE875" s="268"/>
      <c r="CF875" s="268"/>
      <c r="CG875" s="268"/>
      <c r="CH875" s="268"/>
      <c r="CI875" s="268"/>
      <c r="CJ875" s="268"/>
      <c r="CK875" s="268"/>
      <c r="CL875" s="268"/>
      <c r="CM875" s="268"/>
      <c r="CN875" s="268"/>
      <c r="CO875" s="268"/>
      <c r="CP875" s="268"/>
      <c r="CQ875" s="268"/>
      <c r="CR875" s="268"/>
      <c r="CS875" s="268"/>
      <c r="CT875" s="268"/>
      <c r="CU875" s="268"/>
      <c r="CV875" s="268"/>
      <c r="CW875" s="268"/>
      <c r="CX875" s="268"/>
      <c r="CY875" s="268"/>
      <c r="CZ875" s="268"/>
      <c r="DA875" s="268"/>
      <c r="DB875" s="268"/>
      <c r="DC875" s="268"/>
      <c r="DD875" s="268"/>
      <c r="DE875" s="268"/>
      <c r="DF875" s="268"/>
      <c r="DG875" s="268"/>
      <c r="DH875" s="268"/>
      <c r="DI875" s="268"/>
      <c r="DJ875" s="268"/>
      <c r="DK875" s="268"/>
      <c r="DL875" s="268"/>
      <c r="DM875" s="268"/>
      <c r="DN875" s="268"/>
      <c r="DO875" s="268"/>
      <c r="DP875" s="268"/>
      <c r="DQ875" s="268"/>
      <c r="DR875" s="268"/>
      <c r="DS875" s="268"/>
      <c r="DT875" s="268"/>
      <c r="DU875" s="268"/>
      <c r="DV875" s="268"/>
      <c r="DW875" s="268"/>
      <c r="DX875" s="268"/>
      <c r="DY875" s="268"/>
      <c r="DZ875" s="268"/>
      <c r="EA875" s="268"/>
      <c r="EB875" s="268"/>
      <c r="EC875" s="268"/>
      <c r="ED875" s="268"/>
      <c r="EE875" s="268"/>
      <c r="EF875" s="268"/>
      <c r="EG875" s="268"/>
      <c r="EH875" s="268"/>
      <c r="EI875" s="268"/>
      <c r="EJ875" s="268"/>
      <c r="EK875" s="268"/>
      <c r="EL875" s="268"/>
      <c r="EM875" s="268"/>
      <c r="EN875" s="268"/>
      <c r="EO875" s="268"/>
      <c r="EP875" s="268"/>
      <c r="EQ875" s="268"/>
      <c r="ER875" s="268"/>
      <c r="ES875" s="268"/>
      <c r="ET875" s="268"/>
      <c r="EU875" s="268"/>
      <c r="EV875" s="268"/>
      <c r="EW875" s="268"/>
      <c r="EX875" s="268"/>
      <c r="EY875" s="268"/>
      <c r="EZ875" s="268"/>
      <c r="FA875" s="268"/>
      <c r="FB875" s="268"/>
      <c r="FC875" s="268"/>
      <c r="FD875" s="268"/>
      <c r="FE875" s="268"/>
      <c r="FF875" s="268"/>
      <c r="FG875" s="268"/>
      <c r="FH875" s="268"/>
      <c r="FI875" s="268"/>
      <c r="FJ875" s="268"/>
      <c r="FK875" s="268"/>
      <c r="FL875" s="268"/>
      <c r="FM875" s="268"/>
      <c r="FN875" s="268"/>
      <c r="FO875" s="268"/>
      <c r="FP875" s="268"/>
      <c r="FQ875" s="268"/>
      <c r="FR875" s="268"/>
      <c r="FS875" s="268"/>
      <c r="FT875" s="268"/>
      <c r="FU875" s="268"/>
      <c r="FV875" s="268"/>
      <c r="FW875" s="268"/>
      <c r="FX875" s="268"/>
      <c r="FY875" s="268"/>
      <c r="FZ875" s="268"/>
      <c r="GA875" s="268"/>
      <c r="GB875" s="268"/>
      <c r="GC875" s="268"/>
      <c r="GD875" s="268"/>
      <c r="GE875" s="268"/>
      <c r="GF875" s="268"/>
      <c r="GG875" s="268"/>
      <c r="GH875" s="268"/>
      <c r="GI875" s="268"/>
      <c r="GJ875" s="268"/>
      <c r="GK875" s="268"/>
      <c r="GL875" s="268"/>
      <c r="GM875" s="268"/>
      <c r="GN875" s="268"/>
      <c r="GO875" s="268"/>
      <c r="GP875" s="268"/>
      <c r="GQ875" s="268"/>
      <c r="GR875" s="268"/>
      <c r="GS875" s="268"/>
      <c r="GT875" s="268"/>
      <c r="GU875" s="268"/>
      <c r="GV875" s="268"/>
      <c r="GW875" s="268"/>
      <c r="GX875" s="268"/>
      <c r="GY875" s="268"/>
      <c r="GZ875" s="268"/>
      <c r="HA875" s="268"/>
      <c r="HB875" s="268"/>
      <c r="HC875" s="268"/>
      <c r="HD875" s="268"/>
      <c r="HE875" s="268"/>
      <c r="HF875" s="268"/>
      <c r="HG875" s="268"/>
      <c r="HH875" s="268"/>
      <c r="HI875" s="268"/>
      <c r="HJ875" s="268"/>
      <c r="HK875" s="268"/>
      <c r="HL875" s="268"/>
      <c r="HM875" s="268"/>
      <c r="HN875" s="268"/>
      <c r="HO875" s="268"/>
      <c r="HP875" s="268"/>
      <c r="HQ875" s="268"/>
      <c r="HR875" s="268"/>
      <c r="HS875" s="268"/>
      <c r="HT875" s="268"/>
      <c r="HU875" s="268"/>
      <c r="HV875" s="268"/>
      <c r="HW875" s="268"/>
      <c r="HX875" s="268"/>
      <c r="HY875" s="268"/>
      <c r="HZ875" s="268"/>
      <c r="IA875" s="268"/>
      <c r="IB875" s="268"/>
      <c r="IC875" s="268"/>
      <c r="ID875" s="268"/>
      <c r="IE875" s="268"/>
      <c r="IF875" s="268"/>
      <c r="IG875" s="268"/>
      <c r="IH875" s="268"/>
      <c r="II875" s="268"/>
      <c r="IJ875" s="268"/>
      <c r="IK875" s="268"/>
      <c r="IL875" s="268"/>
      <c r="IM875" s="268"/>
      <c r="IN875" s="268"/>
      <c r="IO875" s="268"/>
      <c r="IP875" s="268"/>
      <c r="IQ875" s="268"/>
      <c r="IR875" s="268"/>
      <c r="IS875" s="268"/>
      <c r="IT875" s="268"/>
      <c r="IU875" s="268"/>
      <c r="IV875" s="268"/>
      <c r="IW875" s="268"/>
      <c r="IX875" s="268"/>
      <c r="IY875" s="268"/>
      <c r="IZ875" s="268"/>
      <c r="JA875" s="268"/>
      <c r="JB875" s="268"/>
      <c r="JC875" s="268"/>
      <c r="JD875" s="268"/>
      <c r="JE875" s="268"/>
      <c r="JF875" s="268"/>
      <c r="JG875" s="268"/>
      <c r="JH875" s="268"/>
      <c r="JI875" s="268"/>
      <c r="JJ875" s="268"/>
      <c r="JK875" s="268"/>
      <c r="JL875" s="268"/>
      <c r="JM875" s="268"/>
      <c r="JN875" s="268"/>
      <c r="JO875" s="268"/>
      <c r="JP875" s="268"/>
      <c r="JQ875" s="268"/>
      <c r="JR875" s="268"/>
      <c r="JS875" s="268"/>
      <c r="JT875" s="268"/>
      <c r="JU875" s="268"/>
      <c r="JV875" s="268"/>
      <c r="JW875" s="268"/>
      <c r="JX875" s="268"/>
      <c r="JY875" s="268"/>
      <c r="JZ875" s="268"/>
      <c r="KA875" s="268"/>
      <c r="KB875" s="268"/>
      <c r="KC875" s="268"/>
      <c r="KD875" s="268"/>
      <c r="KE875" s="268"/>
      <c r="KF875" s="268"/>
      <c r="KG875" s="268"/>
      <c r="KH875" s="268"/>
      <c r="KI875" s="268"/>
      <c r="KJ875" s="268"/>
      <c r="KK875" s="268"/>
      <c r="KL875" s="268"/>
      <c r="KM875" s="268"/>
      <c r="KN875" s="268"/>
      <c r="KO875" s="268"/>
      <c r="KP875" s="268"/>
      <c r="KQ875" s="268"/>
      <c r="KR875" s="268"/>
      <c r="KS875" s="268"/>
      <c r="KT875" s="268"/>
      <c r="KU875" s="268"/>
      <c r="KV875" s="268"/>
      <c r="KW875" s="268"/>
      <c r="KX875" s="268"/>
      <c r="KY875" s="268"/>
      <c r="KZ875" s="268"/>
      <c r="LA875" s="268"/>
      <c r="LB875" s="268"/>
      <c r="LC875" s="268"/>
      <c r="LD875" s="268"/>
      <c r="LE875" s="268"/>
      <c r="LF875" s="268"/>
      <c r="LG875" s="268"/>
      <c r="LH875" s="268"/>
      <c r="LI875" s="268"/>
      <c r="LJ875" s="268"/>
      <c r="LK875" s="268"/>
      <c r="LL875" s="268"/>
      <c r="LM875" s="268"/>
      <c r="LN875" s="268"/>
      <c r="LO875" s="268"/>
      <c r="LP875" s="268"/>
      <c r="LQ875" s="268"/>
      <c r="LR875" s="268"/>
      <c r="LS875" s="268"/>
      <c r="LT875" s="268"/>
      <c r="LU875" s="268"/>
      <c r="LV875" s="268"/>
      <c r="LW875" s="268"/>
      <c r="LX875" s="268"/>
      <c r="LY875" s="268"/>
      <c r="LZ875" s="268"/>
      <c r="MA875" s="268"/>
      <c r="MB875" s="268"/>
      <c r="MC875" s="268"/>
      <c r="MD875" s="268"/>
      <c r="ME875" s="268"/>
      <c r="MF875" s="268"/>
      <c r="MG875" s="268"/>
      <c r="MH875" s="268"/>
      <c r="MI875" s="268"/>
      <c r="MJ875" s="268"/>
      <c r="MK875" s="268"/>
      <c r="ML875" s="268"/>
      <c r="MM875" s="268"/>
      <c r="MN875" s="268"/>
      <c r="MO875" s="268"/>
      <c r="MP875" s="268"/>
      <c r="MQ875" s="268"/>
      <c r="MR875" s="268"/>
      <c r="MS875" s="268"/>
      <c r="MT875" s="268"/>
      <c r="MU875" s="268"/>
      <c r="MV875" s="268"/>
      <c r="MW875" s="268"/>
      <c r="MX875" s="268"/>
      <c r="MY875" s="268"/>
      <c r="MZ875" s="268"/>
      <c r="NA875" s="268"/>
      <c r="NB875" s="268"/>
      <c r="NC875" s="268"/>
      <c r="ND875" s="268"/>
      <c r="NE875" s="268"/>
      <c r="NF875" s="268"/>
      <c r="NG875" s="268"/>
      <c r="NH875" s="268"/>
      <c r="NI875" s="268"/>
      <c r="NJ875" s="268"/>
      <c r="NK875" s="268"/>
      <c r="NL875" s="268"/>
      <c r="NM875" s="268"/>
      <c r="NN875" s="268"/>
      <c r="NO875" s="268"/>
      <c r="NP875" s="268"/>
      <c r="NQ875" s="268"/>
      <c r="NR875" s="268"/>
      <c r="NS875" s="268"/>
      <c r="NT875" s="268"/>
      <c r="NU875" s="268"/>
      <c r="NV875" s="268"/>
      <c r="NW875" s="268"/>
      <c r="NX875" s="268"/>
      <c r="NY875" s="268"/>
      <c r="NZ875" s="268"/>
      <c r="OA875" s="268"/>
      <c r="OB875" s="268"/>
      <c r="OC875" s="268"/>
      <c r="OD875" s="268"/>
      <c r="OE875" s="268"/>
      <c r="OF875" s="268"/>
      <c r="OG875" s="268"/>
      <c r="OH875" s="268"/>
      <c r="OI875" s="268"/>
      <c r="OJ875" s="268"/>
      <c r="OK875" s="268"/>
      <c r="OL875" s="268"/>
      <c r="OM875" s="268"/>
      <c r="ON875" s="268"/>
      <c r="OO875" s="268"/>
      <c r="OP875" s="268"/>
      <c r="OQ875" s="268"/>
      <c r="OR875" s="268"/>
      <c r="OS875" s="268"/>
      <c r="OT875" s="268"/>
      <c r="OU875" s="268"/>
      <c r="OV875" s="268"/>
      <c r="OW875" s="268"/>
      <c r="OX875" s="268"/>
      <c r="OY875" s="268"/>
      <c r="OZ875" s="268"/>
      <c r="PA875" s="268"/>
      <c r="PB875" s="268"/>
      <c r="PC875" s="268"/>
      <c r="PD875" s="268"/>
      <c r="PE875" s="268"/>
      <c r="PF875" s="268"/>
      <c r="PG875" s="268"/>
      <c r="PH875" s="268"/>
      <c r="PI875" s="268"/>
      <c r="PJ875" s="268"/>
      <c r="PK875" s="268"/>
      <c r="PL875" s="268"/>
      <c r="PM875" s="268"/>
      <c r="PN875" s="268"/>
      <c r="PO875" s="268"/>
      <c r="PP875" s="268"/>
      <c r="PQ875" s="268"/>
      <c r="PR875" s="268"/>
      <c r="PS875" s="268"/>
      <c r="PT875" s="268"/>
      <c r="PU875" s="268"/>
      <c r="PV875" s="268"/>
      <c r="PW875" s="268"/>
      <c r="PX875" s="268"/>
      <c r="PY875" s="268"/>
      <c r="PZ875" s="268"/>
      <c r="QA875" s="268"/>
      <c r="QB875" s="268"/>
      <c r="QC875" s="268"/>
      <c r="QD875" s="268"/>
      <c r="QE875" s="268"/>
      <c r="QF875" s="268"/>
      <c r="QG875" s="268"/>
      <c r="QH875" s="268"/>
      <c r="QI875" s="268"/>
      <c r="QJ875" s="268"/>
      <c r="QK875" s="268"/>
      <c r="QL875" s="268"/>
      <c r="QM875" s="268"/>
      <c r="QN875" s="268"/>
      <c r="QO875" s="268"/>
      <c r="QP875" s="268"/>
      <c r="QQ875" s="268"/>
      <c r="QR875" s="268"/>
      <c r="QS875" s="268"/>
      <c r="QT875" s="268"/>
      <c r="QU875" s="268"/>
      <c r="QV875" s="268"/>
      <c r="QW875" s="268"/>
      <c r="QX875" s="268"/>
      <c r="QY875" s="268"/>
      <c r="QZ875" s="268"/>
      <c r="RA875" s="268"/>
      <c r="RB875" s="268"/>
      <c r="RC875" s="268"/>
      <c r="RD875" s="268"/>
      <c r="RE875" s="268"/>
      <c r="RF875" s="268"/>
      <c r="RG875" s="268"/>
      <c r="RH875" s="268"/>
      <c r="RI875" s="268"/>
      <c r="RJ875" s="268"/>
      <c r="RK875" s="268"/>
      <c r="RL875" s="268"/>
      <c r="RM875" s="268"/>
      <c r="RN875" s="268"/>
      <c r="RO875" s="268"/>
      <c r="RP875" s="268"/>
      <c r="RQ875" s="268"/>
      <c r="RR875" s="268"/>
      <c r="RS875" s="268"/>
      <c r="RT875" s="268"/>
      <c r="RU875" s="268"/>
      <c r="RV875" s="268"/>
      <c r="RW875" s="268"/>
      <c r="RX875" s="268"/>
      <c r="RY875" s="268"/>
      <c r="RZ875" s="268"/>
      <c r="SA875" s="268"/>
      <c r="SB875" s="268"/>
      <c r="SC875" s="268"/>
      <c r="SD875" s="268"/>
      <c r="SE875" s="268"/>
      <c r="SF875" s="268"/>
      <c r="SG875" s="268"/>
      <c r="SH875" s="268"/>
      <c r="SI875" s="268"/>
      <c r="SJ875" s="268"/>
      <c r="SK875" s="268"/>
      <c r="SL875" s="268"/>
      <c r="SM875" s="268"/>
      <c r="SN875" s="268"/>
      <c r="SO875" s="268"/>
      <c r="SP875" s="268"/>
      <c r="SQ875" s="268"/>
      <c r="SR875" s="268"/>
      <c r="SS875" s="268"/>
      <c r="ST875" s="268"/>
      <c r="SU875" s="268"/>
      <c r="SV875" s="268"/>
      <c r="SW875" s="268"/>
      <c r="SX875" s="268"/>
      <c r="SY875" s="268"/>
      <c r="SZ875" s="268"/>
      <c r="TA875" s="268"/>
      <c r="TB875" s="268"/>
      <c r="TC875" s="268"/>
      <c r="TD875" s="268"/>
      <c r="TE875" s="268"/>
      <c r="TF875" s="268"/>
      <c r="TG875" s="268"/>
      <c r="TH875" s="268"/>
      <c r="TI875" s="268"/>
      <c r="TJ875" s="268"/>
      <c r="TK875" s="268"/>
      <c r="TL875" s="268"/>
      <c r="TM875" s="268"/>
      <c r="TN875" s="268"/>
      <c r="TO875" s="268"/>
      <c r="TP875" s="268"/>
      <c r="TQ875" s="268"/>
      <c r="TR875" s="268"/>
      <c r="TS875" s="268"/>
      <c r="TT875" s="268"/>
      <c r="TU875" s="268"/>
      <c r="TV875" s="268"/>
      <c r="TW875" s="268"/>
      <c r="TX875" s="268"/>
      <c r="TY875" s="268"/>
      <c r="TZ875" s="268"/>
      <c r="UA875" s="268"/>
      <c r="UB875" s="268"/>
      <c r="UC875" s="268"/>
      <c r="UD875" s="268"/>
      <c r="UE875" s="268"/>
      <c r="UF875" s="268"/>
      <c r="UG875" s="268"/>
      <c r="UH875" s="268"/>
      <c r="UI875" s="268"/>
      <c r="UJ875" s="268"/>
      <c r="UK875" s="268"/>
      <c r="UL875" s="268"/>
      <c r="UM875" s="268"/>
      <c r="UN875" s="268"/>
      <c r="UO875" s="268"/>
      <c r="UP875" s="268"/>
      <c r="UQ875" s="268"/>
      <c r="UR875" s="268"/>
      <c r="US875" s="268"/>
      <c r="UT875" s="268"/>
      <c r="UU875" s="268"/>
      <c r="UV875" s="268"/>
      <c r="UW875" s="268"/>
      <c r="UX875" s="268"/>
      <c r="UY875" s="268"/>
      <c r="UZ875" s="268"/>
      <c r="VA875" s="268"/>
      <c r="VB875" s="268"/>
      <c r="VC875" s="268"/>
      <c r="VD875" s="268"/>
      <c r="VE875" s="268"/>
      <c r="VF875" s="268"/>
      <c r="VG875" s="268"/>
      <c r="VH875" s="268"/>
      <c r="VI875" s="268"/>
      <c r="VJ875" s="268"/>
      <c r="VK875" s="268"/>
      <c r="VL875" s="268"/>
      <c r="VM875" s="268"/>
      <c r="VN875" s="268"/>
      <c r="VO875" s="268"/>
      <c r="VP875" s="268"/>
      <c r="VQ875" s="268"/>
      <c r="VR875" s="268"/>
      <c r="VS875" s="268"/>
      <c r="VT875" s="268"/>
      <c r="VU875" s="268"/>
      <c r="VV875" s="268"/>
      <c r="VW875" s="268"/>
      <c r="VX875" s="268"/>
      <c r="VY875" s="268"/>
      <c r="VZ875" s="268"/>
      <c r="WA875" s="268"/>
      <c r="WB875" s="268"/>
      <c r="WC875" s="268"/>
      <c r="WD875" s="268"/>
      <c r="WE875" s="268"/>
      <c r="WF875" s="268"/>
      <c r="WG875" s="268"/>
      <c r="WH875" s="268"/>
      <c r="WI875" s="268"/>
      <c r="WJ875" s="268"/>
      <c r="WK875" s="268"/>
      <c r="WL875" s="268"/>
      <c r="WM875" s="268"/>
      <c r="WN875" s="268"/>
      <c r="WO875" s="268"/>
      <c r="WP875" s="268"/>
      <c r="WQ875" s="268"/>
      <c r="WR875" s="268"/>
      <c r="WS875" s="268"/>
      <c r="WT875" s="268"/>
      <c r="WU875" s="268"/>
      <c r="WV875" s="268"/>
      <c r="WW875" s="268"/>
      <c r="WX875" s="268"/>
      <c r="WY875" s="268"/>
      <c r="WZ875" s="268"/>
      <c r="XA875" s="268"/>
      <c r="XB875" s="268"/>
      <c r="XC875" s="268"/>
      <c r="XD875" s="268"/>
      <c r="XE875" s="268"/>
      <c r="XF875" s="268"/>
      <c r="XG875" s="268"/>
      <c r="XH875" s="268"/>
      <c r="XI875" s="268"/>
      <c r="XJ875" s="268"/>
      <c r="XK875" s="268"/>
      <c r="XL875" s="268"/>
      <c r="XM875" s="268"/>
      <c r="XN875" s="268"/>
      <c r="XO875" s="268"/>
      <c r="XP875" s="268"/>
      <c r="XQ875" s="268"/>
      <c r="XR875" s="268"/>
      <c r="XS875" s="268"/>
      <c r="XT875" s="268"/>
      <c r="XU875" s="268"/>
      <c r="XV875" s="268"/>
      <c r="XW875" s="268"/>
      <c r="XX875" s="268"/>
      <c r="XY875" s="268"/>
      <c r="XZ875" s="268"/>
      <c r="YA875" s="268"/>
      <c r="YB875" s="268"/>
      <c r="YC875" s="268"/>
      <c r="YD875" s="268"/>
      <c r="YE875" s="268"/>
      <c r="YF875" s="268"/>
      <c r="YG875" s="268"/>
      <c r="YH875" s="268"/>
      <c r="YI875" s="268"/>
      <c r="YJ875" s="268"/>
      <c r="YK875" s="268"/>
      <c r="YL875" s="268"/>
      <c r="YM875" s="268"/>
      <c r="YN875" s="268"/>
      <c r="YO875" s="268"/>
      <c r="YP875" s="268"/>
      <c r="YQ875" s="268"/>
      <c r="YR875" s="268"/>
      <c r="YS875" s="268"/>
      <c r="YT875" s="268"/>
      <c r="YU875" s="268"/>
      <c r="YV875" s="268"/>
      <c r="YW875" s="268"/>
      <c r="YX875" s="268"/>
      <c r="YY875" s="268"/>
      <c r="YZ875" s="268"/>
      <c r="ZA875" s="268"/>
      <c r="ZB875" s="268"/>
      <c r="ZC875" s="268"/>
      <c r="ZD875" s="268"/>
      <c r="ZE875" s="268"/>
      <c r="ZF875" s="268"/>
      <c r="ZG875" s="268"/>
      <c r="ZH875" s="268"/>
      <c r="ZI875" s="268"/>
      <c r="ZJ875" s="268"/>
      <c r="ZK875" s="268"/>
      <c r="ZL875" s="268"/>
      <c r="ZM875" s="268"/>
      <c r="ZN875" s="268"/>
      <c r="ZO875" s="268"/>
      <c r="ZP875" s="268"/>
      <c r="ZQ875" s="268"/>
      <c r="ZR875" s="268"/>
      <c r="ZS875" s="268"/>
      <c r="ZT875" s="268"/>
      <c r="ZU875" s="268"/>
      <c r="ZV875" s="268"/>
      <c r="ZW875" s="268"/>
      <c r="ZX875" s="268"/>
      <c r="ZY875" s="268"/>
      <c r="ZZ875" s="268"/>
      <c r="AAA875" s="268"/>
      <c r="AAB875" s="268"/>
      <c r="AAC875" s="268"/>
      <c r="AAD875" s="268"/>
      <c r="AAE875" s="268"/>
      <c r="AAF875" s="268"/>
      <c r="AAG875" s="268"/>
      <c r="AAH875" s="268"/>
      <c r="AAI875" s="268"/>
      <c r="AAJ875" s="268"/>
      <c r="AAK875" s="268"/>
      <c r="AAL875" s="268"/>
      <c r="AAM875" s="268"/>
      <c r="AAN875" s="268"/>
      <c r="AAO875" s="268"/>
      <c r="AAP875" s="268"/>
      <c r="AAQ875" s="268"/>
      <c r="AAR875" s="268"/>
      <c r="AAS875" s="268"/>
      <c r="AAT875" s="268"/>
      <c r="AAU875" s="268"/>
      <c r="AAV875" s="268"/>
      <c r="AAW875" s="268"/>
      <c r="AAX875" s="268"/>
      <c r="AAY875" s="268"/>
      <c r="AAZ875" s="268"/>
      <c r="ABA875" s="268"/>
      <c r="ABB875" s="268"/>
      <c r="ABC875" s="268"/>
      <c r="ABD875" s="268"/>
      <c r="ABE875" s="268"/>
      <c r="ABF875" s="268"/>
      <c r="ABG875" s="268"/>
      <c r="ABH875" s="268"/>
      <c r="ABI875" s="268"/>
      <c r="ABJ875" s="268"/>
      <c r="ABK875" s="268"/>
      <c r="ABL875" s="268"/>
      <c r="ABM875" s="268"/>
      <c r="ABN875" s="268"/>
      <c r="ABO875" s="268"/>
      <c r="ABP875" s="268"/>
      <c r="ABQ875" s="268"/>
      <c r="ABR875" s="268"/>
      <c r="ABS875" s="268"/>
      <c r="ABT875" s="268"/>
      <c r="ABU875" s="268"/>
      <c r="ABV875" s="268"/>
      <c r="ABW875" s="268"/>
      <c r="ABX875" s="268"/>
      <c r="ABY875" s="268"/>
      <c r="ABZ875" s="268"/>
      <c r="ACA875" s="268"/>
      <c r="ACB875" s="268"/>
      <c r="ACC875" s="268"/>
      <c r="ACD875" s="268"/>
      <c r="ACE875" s="268"/>
      <c r="ACF875" s="268"/>
      <c r="ACG875" s="268"/>
      <c r="ACH875" s="268"/>
      <c r="ACI875" s="268"/>
      <c r="ACJ875" s="268"/>
      <c r="ACK875" s="268"/>
      <c r="ACL875" s="268"/>
      <c r="ACM875" s="268"/>
      <c r="ACN875" s="268"/>
      <c r="ACO875" s="268"/>
      <c r="ACP875" s="268"/>
      <c r="ACQ875" s="268"/>
      <c r="ACR875" s="268"/>
      <c r="ACS875" s="268"/>
      <c r="ACT875" s="268"/>
      <c r="ACU875" s="268"/>
      <c r="ACV875" s="268"/>
      <c r="ACW875" s="268"/>
      <c r="ACX875" s="268"/>
      <c r="ACY875" s="268"/>
      <c r="ACZ875" s="268"/>
      <c r="ADA875" s="268"/>
      <c r="ADB875" s="268"/>
      <c r="ADC875" s="268"/>
      <c r="ADD875" s="268"/>
      <c r="ADE875" s="268"/>
      <c r="ADF875" s="268"/>
      <c r="ADG875" s="268"/>
      <c r="ADH875" s="268"/>
      <c r="ADI875" s="268"/>
      <c r="ADJ875" s="268"/>
      <c r="ADK875" s="268"/>
      <c r="ADL875" s="268"/>
      <c r="ADM875" s="268"/>
      <c r="ADN875" s="268"/>
      <c r="ADO875" s="268"/>
      <c r="ADP875" s="268"/>
      <c r="ADQ875" s="268"/>
      <c r="ADR875" s="268"/>
      <c r="ADS875" s="268"/>
      <c r="ADT875" s="268"/>
      <c r="ADU875" s="268"/>
      <c r="ADV875" s="268"/>
      <c r="ADW875" s="268"/>
      <c r="ADX875" s="268"/>
      <c r="ADY875" s="268"/>
      <c r="ADZ875" s="268"/>
      <c r="AEA875" s="268"/>
      <c r="AEB875" s="268"/>
      <c r="AEC875" s="268"/>
      <c r="AED875" s="268"/>
      <c r="AEE875" s="268"/>
      <c r="AEF875" s="268"/>
      <c r="AEG875" s="268"/>
      <c r="AEH875" s="268"/>
      <c r="AEI875" s="268"/>
      <c r="AEJ875" s="268"/>
      <c r="AEK875" s="268"/>
      <c r="AEL875" s="268"/>
      <c r="AEM875" s="268"/>
      <c r="AEN875" s="268"/>
      <c r="AEO875" s="268"/>
      <c r="AEP875" s="268"/>
      <c r="AEQ875" s="268"/>
      <c r="AER875" s="268"/>
      <c r="AES875" s="268"/>
      <c r="AET875" s="268"/>
      <c r="AEU875" s="268"/>
      <c r="AEV875" s="268"/>
      <c r="AEW875" s="268"/>
      <c r="AEX875" s="268"/>
      <c r="AEY875" s="268"/>
      <c r="AEZ875" s="268"/>
      <c r="AFA875" s="268"/>
      <c r="AFB875" s="268"/>
      <c r="AFC875" s="268"/>
      <c r="AFD875" s="268"/>
      <c r="AFE875" s="268"/>
      <c r="AFF875" s="268"/>
      <c r="AFG875" s="268"/>
      <c r="AFH875" s="268"/>
      <c r="AFI875" s="268"/>
      <c r="AFJ875" s="268"/>
      <c r="AFK875" s="268"/>
      <c r="AFL875" s="268"/>
      <c r="AFM875" s="268"/>
      <c r="AFN875" s="268"/>
      <c r="AFO875" s="268"/>
      <c r="AFP875" s="268"/>
      <c r="AFQ875" s="268"/>
      <c r="AFR875" s="268"/>
      <c r="AFS875" s="268"/>
      <c r="AFT875" s="268"/>
      <c r="AFU875" s="268"/>
      <c r="AFV875" s="268"/>
      <c r="AFW875" s="268"/>
      <c r="AFX875" s="268"/>
      <c r="AFY875" s="268"/>
      <c r="AFZ875" s="268"/>
      <c r="AGA875" s="268"/>
      <c r="AGB875" s="268"/>
      <c r="AGC875" s="268"/>
      <c r="AGD875" s="268"/>
      <c r="AGE875" s="268"/>
      <c r="AGF875" s="268"/>
      <c r="AGG875" s="268"/>
      <c r="AGH875" s="268"/>
      <c r="AGI875" s="268"/>
      <c r="AGJ875" s="268"/>
      <c r="AGK875" s="268"/>
      <c r="AGL875" s="268"/>
      <c r="AGM875" s="268"/>
      <c r="AGN875" s="268"/>
      <c r="AGO875" s="268"/>
      <c r="AGP875" s="268"/>
      <c r="AGQ875" s="268"/>
      <c r="AGR875" s="268"/>
      <c r="AGS875" s="268"/>
      <c r="AGT875" s="268"/>
      <c r="AGU875" s="268"/>
      <c r="AGV875" s="268"/>
      <c r="AGW875" s="268"/>
      <c r="AGX875" s="268"/>
      <c r="AGY875" s="268"/>
      <c r="AGZ875" s="268"/>
      <c r="AHA875" s="268"/>
      <c r="AHB875" s="268"/>
      <c r="AHC875" s="268"/>
      <c r="AHD875" s="268"/>
      <c r="AHE875" s="268"/>
      <c r="AHF875" s="268"/>
      <c r="AHG875" s="268"/>
      <c r="AHH875" s="268"/>
      <c r="AHI875" s="268"/>
      <c r="AHJ875" s="268"/>
      <c r="AHK875" s="268"/>
      <c r="AHL875" s="268"/>
      <c r="AHM875" s="268"/>
      <c r="AHN875" s="268"/>
      <c r="AHO875" s="268"/>
      <c r="AHP875" s="268"/>
      <c r="AHQ875" s="268"/>
      <c r="AHR875" s="268"/>
      <c r="AHS875" s="268"/>
      <c r="AHT875" s="268"/>
      <c r="AHU875" s="268"/>
      <c r="AHV875" s="268"/>
      <c r="AHW875" s="268"/>
      <c r="AHX875" s="268"/>
      <c r="AHY875" s="268"/>
      <c r="AHZ875" s="268"/>
      <c r="AIA875" s="268"/>
      <c r="AIB875" s="268"/>
      <c r="AIC875" s="268"/>
      <c r="AID875" s="268"/>
      <c r="AIE875" s="268"/>
      <c r="AIF875" s="268"/>
      <c r="AIG875" s="268"/>
      <c r="AIH875" s="268"/>
      <c r="AII875" s="268"/>
      <c r="AIJ875" s="268"/>
      <c r="AIK875" s="268"/>
      <c r="AIL875" s="268"/>
      <c r="AIM875" s="268"/>
      <c r="AIN875" s="268"/>
      <c r="AIO875" s="268"/>
      <c r="AIP875" s="268"/>
      <c r="AIQ875" s="268"/>
      <c r="AIR875" s="268"/>
      <c r="AIS875" s="268"/>
      <c r="AIT875" s="268"/>
      <c r="AIU875" s="268"/>
      <c r="AIV875" s="268"/>
      <c r="AIW875" s="268"/>
      <c r="AIX875" s="268"/>
      <c r="AIY875" s="268"/>
      <c r="AIZ875" s="268"/>
      <c r="AJA875" s="268"/>
      <c r="AJB875" s="268"/>
      <c r="AJC875" s="268"/>
      <c r="AJD875" s="268"/>
      <c r="AJE875" s="268"/>
      <c r="AJF875" s="268"/>
      <c r="AJG875" s="268"/>
      <c r="AJH875" s="268"/>
      <c r="AJI875" s="268"/>
      <c r="AJJ875" s="268"/>
      <c r="AJK875" s="268"/>
      <c r="AJL875" s="268"/>
      <c r="AJM875" s="268"/>
      <c r="AJN875" s="268"/>
      <c r="AJO875" s="268"/>
      <c r="AJP875" s="268"/>
      <c r="AJQ875" s="268"/>
      <c r="AJR875" s="268"/>
      <c r="AJS875" s="268"/>
      <c r="AJT875" s="268"/>
      <c r="AJU875" s="268"/>
      <c r="AJV875" s="268"/>
      <c r="AJW875" s="268"/>
      <c r="AJX875" s="268"/>
      <c r="AJY875" s="268"/>
      <c r="AJZ875" s="268"/>
      <c r="AKA875" s="268"/>
      <c r="AKB875" s="268"/>
      <c r="AKC875" s="268"/>
      <c r="AKD875" s="268"/>
      <c r="AKE875" s="268"/>
      <c r="AKF875" s="268"/>
      <c r="AKG875" s="268"/>
      <c r="AKH875" s="268"/>
      <c r="AKI875" s="268"/>
      <c r="AKJ875" s="268"/>
      <c r="AKK875" s="268"/>
      <c r="AKL875" s="268"/>
      <c r="AKM875" s="268"/>
      <c r="AKN875" s="268"/>
      <c r="AKO875" s="268"/>
      <c r="AKP875" s="268"/>
      <c r="AKQ875" s="268"/>
      <c r="AKR875" s="268"/>
      <c r="AKS875" s="268"/>
      <c r="AKT875" s="268"/>
      <c r="AKU875" s="268"/>
      <c r="AKV875" s="268"/>
      <c r="AKW875" s="268"/>
      <c r="AKX875" s="268"/>
      <c r="AKY875" s="268"/>
      <c r="AKZ875" s="268"/>
      <c r="ALA875" s="268"/>
      <c r="ALB875" s="268"/>
      <c r="ALC875" s="268"/>
      <c r="ALD875" s="268"/>
      <c r="ALE875" s="268"/>
      <c r="ALF875" s="268"/>
      <c r="ALG875" s="268"/>
      <c r="ALH875" s="268"/>
      <c r="ALI875" s="268"/>
      <c r="ALJ875" s="268"/>
      <c r="ALK875" s="268"/>
      <c r="ALL875" s="268"/>
      <c r="ALM875" s="268"/>
      <c r="ALN875" s="268"/>
      <c r="ALO875" s="268"/>
      <c r="ALP875" s="268"/>
      <c r="ALQ875" s="268"/>
      <c r="ALR875" s="268"/>
      <c r="ALS875" s="268"/>
      <c r="ALT875" s="268"/>
      <c r="ALU875" s="268"/>
      <c r="ALV875" s="268"/>
      <c r="ALW875" s="268"/>
      <c r="ALX875" s="268"/>
      <c r="ALY875" s="268"/>
      <c r="ALZ875" s="268"/>
      <c r="AMA875" s="268"/>
      <c r="AMB875" s="268"/>
      <c r="AMC875" s="268"/>
      <c r="AMD875" s="268"/>
      <c r="AME875" s="268"/>
      <c r="AMF875" s="268"/>
      <c r="AMG875" s="268"/>
      <c r="AMH875" s="268"/>
      <c r="AMI875" s="268"/>
      <c r="AMJ875" s="268"/>
      <c r="AMK875" s="268"/>
      <c r="AML875" s="268"/>
      <c r="AMM875" s="268"/>
      <c r="AMN875" s="268"/>
      <c r="AMO875" s="268"/>
      <c r="AMP875" s="268"/>
      <c r="AMQ875" s="268"/>
      <c r="AMR875" s="268"/>
      <c r="AMS875" s="268"/>
      <c r="AMT875" s="268"/>
      <c r="AMU875" s="268"/>
      <c r="AMV875" s="268"/>
      <c r="AMW875" s="268"/>
      <c r="AMX875" s="268"/>
      <c r="AMY875" s="268"/>
      <c r="AMZ875" s="268"/>
      <c r="ANA875" s="268"/>
      <c r="ANB875" s="268"/>
      <c r="ANC875" s="268"/>
      <c r="AND875" s="268"/>
      <c r="ANE875" s="268"/>
      <c r="ANF875" s="268"/>
      <c r="ANG875" s="268"/>
      <c r="ANH875" s="268"/>
      <c r="ANI875" s="268"/>
      <c r="ANJ875" s="268"/>
      <c r="ANK875" s="268"/>
      <c r="ANL875" s="268"/>
      <c r="ANM875" s="268"/>
      <c r="ANN875" s="268"/>
      <c r="ANO875" s="268"/>
      <c r="ANP875" s="268"/>
      <c r="ANQ875" s="268"/>
      <c r="ANR875" s="268"/>
      <c r="ANS875" s="268"/>
      <c r="ANT875" s="268"/>
      <c r="ANU875" s="268"/>
      <c r="ANV875" s="268"/>
      <c r="ANW875" s="268"/>
      <c r="ANX875" s="268"/>
      <c r="ANY875" s="268"/>
      <c r="ANZ875" s="268"/>
      <c r="AOA875" s="268"/>
      <c r="AOB875" s="268"/>
      <c r="AOC875" s="268"/>
      <c r="AOD875" s="268"/>
      <c r="AOE875" s="268"/>
      <c r="AOF875" s="268"/>
      <c r="AOG875" s="268"/>
      <c r="AOH875" s="268"/>
      <c r="AOI875" s="268"/>
      <c r="AOJ875" s="268"/>
      <c r="AOK875" s="268"/>
      <c r="AOL875" s="268"/>
      <c r="AOM875" s="268"/>
      <c r="AON875" s="268"/>
      <c r="AOO875" s="268"/>
      <c r="AOP875" s="268"/>
      <c r="AOQ875" s="268"/>
      <c r="AOR875" s="268"/>
      <c r="AOS875" s="268"/>
      <c r="AOT875" s="268"/>
      <c r="AOU875" s="268"/>
      <c r="AOV875" s="268"/>
      <c r="AOW875" s="268"/>
      <c r="AOX875" s="268"/>
      <c r="AOY875" s="268"/>
      <c r="AOZ875" s="268"/>
      <c r="APA875" s="268"/>
      <c r="APB875" s="268"/>
      <c r="APC875" s="268"/>
      <c r="APD875" s="268"/>
      <c r="APE875" s="268"/>
      <c r="APF875" s="268"/>
      <c r="APG875" s="268"/>
      <c r="APH875" s="268"/>
      <c r="API875" s="268"/>
      <c r="APJ875" s="268"/>
      <c r="APK875" s="268"/>
      <c r="APL875" s="268"/>
      <c r="APM875" s="268"/>
      <c r="APN875" s="268"/>
      <c r="APO875" s="268"/>
      <c r="APP875" s="268"/>
      <c r="APQ875" s="268"/>
      <c r="APR875" s="268"/>
      <c r="APS875" s="268"/>
      <c r="APT875" s="268"/>
      <c r="APU875" s="268"/>
      <c r="APV875" s="268"/>
      <c r="APW875" s="268"/>
      <c r="APX875" s="268"/>
      <c r="APY875" s="268"/>
      <c r="APZ875" s="268"/>
      <c r="AQA875" s="268"/>
      <c r="AQB875" s="268"/>
      <c r="AQC875" s="268"/>
      <c r="AQD875" s="268"/>
      <c r="AQE875" s="268"/>
      <c r="AQF875" s="268"/>
      <c r="AQG875" s="268"/>
      <c r="AQH875" s="268"/>
      <c r="AQI875" s="268"/>
      <c r="AQJ875" s="268"/>
      <c r="AQK875" s="268"/>
      <c r="AQL875" s="268"/>
      <c r="AQM875" s="268"/>
      <c r="AQN875" s="268"/>
      <c r="AQO875" s="268"/>
      <c r="AQP875" s="268"/>
      <c r="AQQ875" s="268"/>
      <c r="AQR875" s="268"/>
      <c r="AQS875" s="268"/>
      <c r="AQT875" s="268"/>
      <c r="AQU875" s="268"/>
      <c r="AQV875" s="268"/>
      <c r="AQW875" s="268"/>
      <c r="AQX875" s="268"/>
      <c r="AQY875" s="268"/>
      <c r="AQZ875" s="268"/>
      <c r="ARA875" s="268"/>
      <c r="ARB875" s="268"/>
      <c r="ARC875" s="268"/>
      <c r="ARD875" s="268"/>
      <c r="ARE875" s="268"/>
      <c r="ARF875" s="268"/>
      <c r="ARG875" s="268"/>
      <c r="ARH875" s="268"/>
      <c r="ARI875" s="268"/>
      <c r="ARJ875" s="268"/>
      <c r="ARK875" s="268"/>
      <c r="ARL875" s="268"/>
      <c r="ARM875" s="268"/>
      <c r="ARN875" s="268"/>
      <c r="ARO875" s="268"/>
      <c r="ARP875" s="268"/>
      <c r="ARQ875" s="268"/>
      <c r="ARR875" s="268"/>
      <c r="ARS875" s="268"/>
      <c r="ART875" s="268"/>
      <c r="ARU875" s="268"/>
      <c r="ARV875" s="268"/>
      <c r="ARW875" s="268"/>
      <c r="ARX875" s="268"/>
      <c r="ARY875" s="268"/>
      <c r="ARZ875" s="268"/>
      <c r="ASA875" s="268"/>
      <c r="ASB875" s="268"/>
      <c r="ASC875" s="268"/>
      <c r="ASD875" s="268"/>
      <c r="ASE875" s="268"/>
      <c r="ASF875" s="268"/>
      <c r="ASG875" s="268"/>
      <c r="ASH875" s="268"/>
      <c r="ASI875" s="268"/>
      <c r="ASJ875" s="268"/>
      <c r="ASK875" s="268"/>
      <c r="ASL875" s="268"/>
      <c r="ASM875" s="268"/>
      <c r="ASN875" s="268"/>
      <c r="ASO875" s="268"/>
      <c r="ASP875" s="268"/>
      <c r="ASQ875" s="268"/>
      <c r="ASR875" s="268"/>
      <c r="ASS875" s="268"/>
      <c r="AST875" s="268"/>
      <c r="ASU875" s="268"/>
      <c r="ASV875" s="268"/>
      <c r="ASW875" s="268"/>
      <c r="ASX875" s="268"/>
      <c r="ASY875" s="268"/>
      <c r="ASZ875" s="268"/>
      <c r="ATA875" s="268"/>
      <c r="ATB875" s="268"/>
      <c r="ATC875" s="268"/>
      <c r="ATD875" s="268"/>
      <c r="ATE875" s="268"/>
      <c r="ATF875" s="268"/>
      <c r="ATG875" s="268"/>
      <c r="ATH875" s="268"/>
      <c r="ATI875" s="268"/>
      <c r="ATJ875" s="268"/>
      <c r="ATK875" s="268"/>
      <c r="ATL875" s="268"/>
      <c r="ATM875" s="268"/>
      <c r="ATN875" s="268"/>
      <c r="ATO875" s="268"/>
      <c r="ATP875" s="268"/>
      <c r="ATQ875" s="268"/>
      <c r="ATR875" s="268"/>
      <c r="ATS875" s="268"/>
      <c r="ATT875" s="268"/>
      <c r="ATU875" s="268"/>
      <c r="ATV875" s="268"/>
      <c r="ATW875" s="268"/>
      <c r="ATX875" s="268"/>
      <c r="ATY875" s="268"/>
      <c r="ATZ875" s="268"/>
      <c r="AUA875" s="268"/>
      <c r="AUB875" s="268"/>
      <c r="AUC875" s="268"/>
      <c r="AUD875" s="268"/>
      <c r="AUE875" s="268"/>
      <c r="AUF875" s="268"/>
      <c r="AUG875" s="268"/>
      <c r="AUH875" s="268"/>
      <c r="AUI875" s="268"/>
      <c r="AUJ875" s="268"/>
      <c r="AUK875" s="268"/>
      <c r="AUL875" s="268"/>
      <c r="AUM875" s="268"/>
      <c r="AUN875" s="268"/>
      <c r="AUO875" s="268"/>
      <c r="AUP875" s="268"/>
      <c r="AUQ875" s="268"/>
      <c r="AUR875" s="268"/>
      <c r="AUS875" s="268"/>
      <c r="AUT875" s="268"/>
      <c r="AUU875" s="268"/>
      <c r="AUV875" s="268"/>
      <c r="AUW875" s="268"/>
      <c r="AUX875" s="268"/>
      <c r="AUY875" s="268"/>
      <c r="AUZ875" s="268"/>
      <c r="AVA875" s="268"/>
      <c r="AVB875" s="268"/>
      <c r="AVC875" s="268"/>
      <c r="AVD875" s="268"/>
      <c r="AVE875" s="268"/>
      <c r="AVF875" s="268"/>
      <c r="AVG875" s="268"/>
      <c r="AVH875" s="268"/>
      <c r="AVI875" s="268"/>
      <c r="AVJ875" s="268"/>
      <c r="AVK875" s="268"/>
      <c r="AVL875" s="268"/>
      <c r="AVM875" s="268"/>
      <c r="AVN875" s="268"/>
      <c r="AVO875" s="268"/>
      <c r="AVP875" s="268"/>
      <c r="AVQ875" s="268"/>
      <c r="AVR875" s="268"/>
      <c r="AVS875" s="268"/>
      <c r="AVT875" s="268"/>
      <c r="AVU875" s="268"/>
      <c r="AVV875" s="268"/>
      <c r="AVW875" s="268"/>
      <c r="AVX875" s="268"/>
      <c r="AVY875" s="268"/>
      <c r="AVZ875" s="268"/>
      <c r="AWA875" s="268"/>
      <c r="AWB875" s="268"/>
      <c r="AWC875" s="268"/>
      <c r="AWD875" s="268"/>
      <c r="AWE875" s="268"/>
      <c r="AWF875" s="268"/>
      <c r="AWG875" s="268"/>
      <c r="AWH875" s="268"/>
      <c r="AWI875" s="268"/>
      <c r="AWJ875" s="268"/>
      <c r="AWK875" s="268"/>
      <c r="AWL875" s="268"/>
      <c r="AWM875" s="268"/>
      <c r="AWN875" s="268"/>
      <c r="AWO875" s="268"/>
      <c r="AWP875" s="268"/>
      <c r="AWQ875" s="268"/>
      <c r="AWR875" s="268"/>
      <c r="AWS875" s="268"/>
      <c r="AWT875" s="268"/>
      <c r="AWU875" s="268"/>
      <c r="AWV875" s="268"/>
      <c r="AWW875" s="268"/>
      <c r="AWX875" s="268"/>
      <c r="AWY875" s="268"/>
      <c r="AWZ875" s="268"/>
      <c r="AXA875" s="268"/>
      <c r="AXB875" s="268"/>
      <c r="AXC875" s="268"/>
      <c r="AXD875" s="268"/>
      <c r="AXE875" s="268"/>
      <c r="AXF875" s="268"/>
      <c r="AXG875" s="268"/>
      <c r="AXH875" s="268"/>
      <c r="AXI875" s="268"/>
      <c r="AXJ875" s="268"/>
      <c r="AXK875" s="268"/>
      <c r="AXL875" s="268"/>
      <c r="AXM875" s="268"/>
      <c r="AXN875" s="268"/>
      <c r="AXO875" s="268"/>
      <c r="AXP875" s="268"/>
      <c r="AXQ875" s="268"/>
      <c r="AXR875" s="268"/>
      <c r="AXS875" s="268"/>
      <c r="AXT875" s="268"/>
      <c r="AXU875" s="268"/>
      <c r="AXV875" s="268"/>
      <c r="AXW875" s="268"/>
      <c r="AXX875" s="268"/>
      <c r="AXY875" s="268"/>
      <c r="AXZ875" s="268"/>
      <c r="AYA875" s="268"/>
      <c r="AYB875" s="268"/>
      <c r="AYC875" s="268"/>
      <c r="AYD875" s="268"/>
      <c r="AYE875" s="268"/>
      <c r="AYF875" s="268"/>
      <c r="AYG875" s="268"/>
      <c r="AYH875" s="268"/>
      <c r="AYI875" s="268"/>
      <c r="AYJ875" s="268"/>
      <c r="AYK875" s="268"/>
      <c r="AYL875" s="268"/>
      <c r="AYM875" s="268"/>
      <c r="AYN875" s="268"/>
      <c r="AYO875" s="268"/>
      <c r="AYP875" s="268"/>
      <c r="AYQ875" s="268"/>
      <c r="AYR875" s="268"/>
    </row>
    <row r="876" spans="1:1344" s="2" customFormat="1" ht="33" hidden="1" thickBot="1" x14ac:dyDescent="0.25">
      <c r="A876" s="175">
        <v>41973</v>
      </c>
      <c r="B876" s="493"/>
      <c r="C876" s="437"/>
      <c r="D876" s="439"/>
      <c r="E876" s="437"/>
      <c r="F876" s="437"/>
      <c r="G876" s="472"/>
      <c r="H876" s="437"/>
      <c r="I876" s="496"/>
      <c r="J876" s="197"/>
      <c r="K876" s="197"/>
      <c r="L876" s="63" t="s">
        <v>2941</v>
      </c>
      <c r="M876" s="62"/>
      <c r="N876" s="24">
        <v>6215</v>
      </c>
      <c r="O876" s="24">
        <v>6215</v>
      </c>
      <c r="P876" s="197">
        <v>42009</v>
      </c>
      <c r="Q876" s="197">
        <v>44547</v>
      </c>
      <c r="R876" s="197">
        <v>44547</v>
      </c>
      <c r="S876" s="197">
        <v>44547</v>
      </c>
      <c r="T876" s="220">
        <v>0</v>
      </c>
      <c r="U876" s="24"/>
      <c r="V876" s="240"/>
      <c r="W876" s="234" t="s">
        <v>2942</v>
      </c>
      <c r="X876" s="268"/>
      <c r="Y876" s="268"/>
      <c r="Z876" s="268"/>
      <c r="AA876" s="268"/>
      <c r="AB876" s="268"/>
      <c r="AC876" s="268"/>
      <c r="AD876" s="268"/>
      <c r="AE876" s="268"/>
      <c r="AF876" s="268"/>
      <c r="AG876" s="268"/>
      <c r="AH876" s="268"/>
      <c r="AI876" s="268"/>
      <c r="AJ876" s="268"/>
      <c r="AK876" s="268"/>
      <c r="AL876" s="268"/>
      <c r="AM876" s="268"/>
      <c r="AN876" s="268"/>
      <c r="AO876" s="268"/>
      <c r="AP876" s="268"/>
      <c r="AQ876" s="268"/>
      <c r="AR876" s="268"/>
      <c r="AS876" s="268"/>
      <c r="AT876" s="268"/>
      <c r="AU876" s="268"/>
      <c r="AV876" s="268"/>
      <c r="AW876" s="268"/>
      <c r="AX876" s="268"/>
      <c r="AY876" s="268"/>
      <c r="AZ876" s="268"/>
      <c r="BA876" s="268"/>
      <c r="BB876" s="268"/>
      <c r="BC876" s="268"/>
      <c r="BD876" s="268"/>
      <c r="BE876" s="268"/>
      <c r="BF876" s="268"/>
      <c r="BG876" s="268"/>
      <c r="BH876" s="268"/>
      <c r="BI876" s="268"/>
      <c r="BJ876" s="268"/>
      <c r="BK876" s="268"/>
      <c r="BL876" s="268"/>
      <c r="BM876" s="268"/>
      <c r="BN876" s="268"/>
      <c r="BO876" s="268"/>
      <c r="BP876" s="268"/>
      <c r="BQ876" s="268"/>
      <c r="BR876" s="268"/>
      <c r="BS876" s="268"/>
      <c r="BT876" s="268"/>
      <c r="BU876" s="268"/>
      <c r="BV876" s="268"/>
      <c r="BW876" s="268"/>
      <c r="BX876" s="268"/>
      <c r="BY876" s="268"/>
      <c r="BZ876" s="268"/>
      <c r="CA876" s="268"/>
      <c r="CB876" s="268"/>
      <c r="CC876" s="268"/>
      <c r="CD876" s="268"/>
      <c r="CE876" s="268"/>
      <c r="CF876" s="268"/>
      <c r="CG876" s="268"/>
      <c r="CH876" s="268"/>
      <c r="CI876" s="268"/>
      <c r="CJ876" s="268"/>
      <c r="CK876" s="268"/>
      <c r="CL876" s="268"/>
      <c r="CM876" s="268"/>
      <c r="CN876" s="268"/>
      <c r="CO876" s="268"/>
      <c r="CP876" s="268"/>
      <c r="CQ876" s="268"/>
      <c r="CR876" s="268"/>
      <c r="CS876" s="268"/>
      <c r="CT876" s="268"/>
      <c r="CU876" s="268"/>
      <c r="CV876" s="268"/>
      <c r="CW876" s="268"/>
      <c r="CX876" s="268"/>
      <c r="CY876" s="268"/>
      <c r="CZ876" s="268"/>
      <c r="DA876" s="268"/>
      <c r="DB876" s="268"/>
      <c r="DC876" s="268"/>
      <c r="DD876" s="268"/>
      <c r="DE876" s="268"/>
      <c r="DF876" s="268"/>
      <c r="DG876" s="268"/>
      <c r="DH876" s="268"/>
      <c r="DI876" s="268"/>
      <c r="DJ876" s="268"/>
      <c r="DK876" s="268"/>
      <c r="DL876" s="268"/>
      <c r="DM876" s="268"/>
      <c r="DN876" s="268"/>
      <c r="DO876" s="268"/>
      <c r="DP876" s="268"/>
      <c r="DQ876" s="268"/>
      <c r="DR876" s="268"/>
      <c r="DS876" s="268"/>
      <c r="DT876" s="268"/>
      <c r="DU876" s="268"/>
      <c r="DV876" s="268"/>
      <c r="DW876" s="268"/>
      <c r="DX876" s="268"/>
      <c r="DY876" s="268"/>
      <c r="DZ876" s="268"/>
      <c r="EA876" s="268"/>
      <c r="EB876" s="268"/>
      <c r="EC876" s="268"/>
      <c r="ED876" s="268"/>
      <c r="EE876" s="268"/>
      <c r="EF876" s="268"/>
      <c r="EG876" s="268"/>
      <c r="EH876" s="268"/>
      <c r="EI876" s="268"/>
      <c r="EJ876" s="268"/>
      <c r="EK876" s="268"/>
      <c r="EL876" s="268"/>
      <c r="EM876" s="268"/>
      <c r="EN876" s="268"/>
      <c r="EO876" s="268"/>
      <c r="EP876" s="268"/>
      <c r="EQ876" s="268"/>
      <c r="ER876" s="268"/>
      <c r="ES876" s="268"/>
      <c r="ET876" s="268"/>
      <c r="EU876" s="268"/>
      <c r="EV876" s="268"/>
      <c r="EW876" s="268"/>
      <c r="EX876" s="268"/>
      <c r="EY876" s="268"/>
      <c r="EZ876" s="268"/>
      <c r="FA876" s="268"/>
      <c r="FB876" s="268"/>
      <c r="FC876" s="268"/>
      <c r="FD876" s="268"/>
      <c r="FE876" s="268"/>
      <c r="FF876" s="268"/>
      <c r="FG876" s="268"/>
      <c r="FH876" s="268"/>
      <c r="FI876" s="268"/>
      <c r="FJ876" s="268"/>
      <c r="FK876" s="268"/>
      <c r="FL876" s="268"/>
      <c r="FM876" s="268"/>
      <c r="FN876" s="268"/>
      <c r="FO876" s="268"/>
      <c r="FP876" s="268"/>
      <c r="FQ876" s="268"/>
      <c r="FR876" s="268"/>
      <c r="FS876" s="268"/>
      <c r="FT876" s="268"/>
      <c r="FU876" s="268"/>
      <c r="FV876" s="268"/>
      <c r="FW876" s="268"/>
      <c r="FX876" s="268"/>
      <c r="FY876" s="268"/>
      <c r="FZ876" s="268"/>
      <c r="GA876" s="268"/>
      <c r="GB876" s="268"/>
      <c r="GC876" s="268"/>
      <c r="GD876" s="268"/>
      <c r="GE876" s="268"/>
      <c r="GF876" s="268"/>
      <c r="GG876" s="268"/>
      <c r="GH876" s="268"/>
      <c r="GI876" s="268"/>
      <c r="GJ876" s="268"/>
      <c r="GK876" s="268"/>
      <c r="GL876" s="268"/>
      <c r="GM876" s="268"/>
      <c r="GN876" s="268"/>
      <c r="GO876" s="268"/>
      <c r="GP876" s="268"/>
      <c r="GQ876" s="268"/>
      <c r="GR876" s="268"/>
      <c r="GS876" s="268"/>
      <c r="GT876" s="268"/>
      <c r="GU876" s="268"/>
      <c r="GV876" s="268"/>
      <c r="GW876" s="268"/>
      <c r="GX876" s="268"/>
      <c r="GY876" s="268"/>
      <c r="GZ876" s="268"/>
      <c r="HA876" s="268"/>
      <c r="HB876" s="268"/>
      <c r="HC876" s="268"/>
      <c r="HD876" s="268"/>
      <c r="HE876" s="268"/>
      <c r="HF876" s="268"/>
      <c r="HG876" s="268"/>
      <c r="HH876" s="268"/>
      <c r="HI876" s="268"/>
      <c r="HJ876" s="268"/>
      <c r="HK876" s="268"/>
      <c r="HL876" s="268"/>
      <c r="HM876" s="268"/>
      <c r="HN876" s="268"/>
      <c r="HO876" s="268"/>
      <c r="HP876" s="268"/>
      <c r="HQ876" s="268"/>
      <c r="HR876" s="268"/>
      <c r="HS876" s="268"/>
      <c r="HT876" s="268"/>
      <c r="HU876" s="268"/>
      <c r="HV876" s="268"/>
      <c r="HW876" s="268"/>
      <c r="HX876" s="268"/>
      <c r="HY876" s="268"/>
      <c r="HZ876" s="268"/>
      <c r="IA876" s="268"/>
      <c r="IB876" s="268"/>
      <c r="IC876" s="268"/>
      <c r="ID876" s="268"/>
      <c r="IE876" s="268"/>
      <c r="IF876" s="268"/>
      <c r="IG876" s="268"/>
      <c r="IH876" s="268"/>
      <c r="II876" s="268"/>
      <c r="IJ876" s="268"/>
      <c r="IK876" s="268"/>
      <c r="IL876" s="268"/>
      <c r="IM876" s="268"/>
      <c r="IN876" s="268"/>
      <c r="IO876" s="268"/>
      <c r="IP876" s="268"/>
      <c r="IQ876" s="268"/>
      <c r="IR876" s="268"/>
      <c r="IS876" s="268"/>
      <c r="IT876" s="268"/>
      <c r="IU876" s="268"/>
      <c r="IV876" s="268"/>
      <c r="IW876" s="268"/>
      <c r="IX876" s="268"/>
      <c r="IY876" s="268"/>
      <c r="IZ876" s="268"/>
      <c r="JA876" s="268"/>
      <c r="JB876" s="268"/>
      <c r="JC876" s="268"/>
      <c r="JD876" s="268"/>
      <c r="JE876" s="268"/>
      <c r="JF876" s="268"/>
      <c r="JG876" s="268"/>
      <c r="JH876" s="268"/>
      <c r="JI876" s="268"/>
      <c r="JJ876" s="268"/>
      <c r="JK876" s="268"/>
      <c r="JL876" s="268"/>
      <c r="JM876" s="268"/>
      <c r="JN876" s="268"/>
      <c r="JO876" s="268"/>
      <c r="JP876" s="268"/>
      <c r="JQ876" s="268"/>
      <c r="JR876" s="268"/>
      <c r="JS876" s="268"/>
      <c r="JT876" s="268"/>
      <c r="JU876" s="268"/>
      <c r="JV876" s="268"/>
      <c r="JW876" s="268"/>
      <c r="JX876" s="268"/>
      <c r="JY876" s="268"/>
      <c r="JZ876" s="268"/>
      <c r="KA876" s="268"/>
      <c r="KB876" s="268"/>
      <c r="KC876" s="268"/>
      <c r="KD876" s="268"/>
      <c r="KE876" s="268"/>
      <c r="KF876" s="268"/>
      <c r="KG876" s="268"/>
      <c r="KH876" s="268"/>
      <c r="KI876" s="268"/>
      <c r="KJ876" s="268"/>
      <c r="KK876" s="268"/>
      <c r="KL876" s="268"/>
      <c r="KM876" s="268"/>
      <c r="KN876" s="268"/>
      <c r="KO876" s="268"/>
      <c r="KP876" s="268"/>
      <c r="KQ876" s="268"/>
      <c r="KR876" s="268"/>
      <c r="KS876" s="268"/>
      <c r="KT876" s="268"/>
      <c r="KU876" s="268"/>
      <c r="KV876" s="268"/>
      <c r="KW876" s="268"/>
      <c r="KX876" s="268"/>
      <c r="KY876" s="268"/>
      <c r="KZ876" s="268"/>
      <c r="LA876" s="268"/>
      <c r="LB876" s="268"/>
      <c r="LC876" s="268"/>
      <c r="LD876" s="268"/>
      <c r="LE876" s="268"/>
      <c r="LF876" s="268"/>
      <c r="LG876" s="268"/>
      <c r="LH876" s="268"/>
      <c r="LI876" s="268"/>
      <c r="LJ876" s="268"/>
      <c r="LK876" s="268"/>
      <c r="LL876" s="268"/>
      <c r="LM876" s="268"/>
      <c r="LN876" s="268"/>
      <c r="LO876" s="268"/>
      <c r="LP876" s="268"/>
      <c r="LQ876" s="268"/>
      <c r="LR876" s="268"/>
      <c r="LS876" s="268"/>
      <c r="LT876" s="268"/>
      <c r="LU876" s="268"/>
      <c r="LV876" s="268"/>
      <c r="LW876" s="268"/>
      <c r="LX876" s="268"/>
      <c r="LY876" s="268"/>
      <c r="LZ876" s="268"/>
      <c r="MA876" s="268"/>
      <c r="MB876" s="268"/>
      <c r="MC876" s="268"/>
      <c r="MD876" s="268"/>
      <c r="ME876" s="268"/>
      <c r="MF876" s="268"/>
      <c r="MG876" s="268"/>
      <c r="MH876" s="268"/>
      <c r="MI876" s="268"/>
      <c r="MJ876" s="268"/>
      <c r="MK876" s="268"/>
      <c r="ML876" s="268"/>
      <c r="MM876" s="268"/>
      <c r="MN876" s="268"/>
      <c r="MO876" s="268"/>
      <c r="MP876" s="268"/>
      <c r="MQ876" s="268"/>
      <c r="MR876" s="268"/>
      <c r="MS876" s="268"/>
      <c r="MT876" s="268"/>
      <c r="MU876" s="268"/>
      <c r="MV876" s="268"/>
      <c r="MW876" s="268"/>
      <c r="MX876" s="268"/>
      <c r="MY876" s="268"/>
      <c r="MZ876" s="268"/>
      <c r="NA876" s="268"/>
      <c r="NB876" s="268"/>
      <c r="NC876" s="268"/>
      <c r="ND876" s="268"/>
      <c r="NE876" s="268"/>
      <c r="NF876" s="268"/>
      <c r="NG876" s="268"/>
      <c r="NH876" s="268"/>
      <c r="NI876" s="268"/>
      <c r="NJ876" s="268"/>
      <c r="NK876" s="268"/>
      <c r="NL876" s="268"/>
      <c r="NM876" s="268"/>
      <c r="NN876" s="268"/>
      <c r="NO876" s="268"/>
      <c r="NP876" s="268"/>
      <c r="NQ876" s="268"/>
      <c r="NR876" s="268"/>
      <c r="NS876" s="268"/>
      <c r="NT876" s="268"/>
      <c r="NU876" s="268"/>
      <c r="NV876" s="268"/>
      <c r="NW876" s="268"/>
      <c r="NX876" s="268"/>
      <c r="NY876" s="268"/>
      <c r="NZ876" s="268"/>
      <c r="OA876" s="268"/>
      <c r="OB876" s="268"/>
      <c r="OC876" s="268"/>
      <c r="OD876" s="268"/>
      <c r="OE876" s="268"/>
      <c r="OF876" s="268"/>
      <c r="OG876" s="268"/>
      <c r="OH876" s="268"/>
      <c r="OI876" s="268"/>
      <c r="OJ876" s="268"/>
      <c r="OK876" s="268"/>
      <c r="OL876" s="268"/>
      <c r="OM876" s="268"/>
      <c r="ON876" s="268"/>
      <c r="OO876" s="268"/>
      <c r="OP876" s="268"/>
      <c r="OQ876" s="268"/>
      <c r="OR876" s="268"/>
      <c r="OS876" s="268"/>
      <c r="OT876" s="268"/>
      <c r="OU876" s="268"/>
      <c r="OV876" s="268"/>
      <c r="OW876" s="268"/>
      <c r="OX876" s="268"/>
      <c r="OY876" s="268"/>
      <c r="OZ876" s="268"/>
      <c r="PA876" s="268"/>
      <c r="PB876" s="268"/>
      <c r="PC876" s="268"/>
      <c r="PD876" s="268"/>
      <c r="PE876" s="268"/>
      <c r="PF876" s="268"/>
      <c r="PG876" s="268"/>
      <c r="PH876" s="268"/>
      <c r="PI876" s="268"/>
      <c r="PJ876" s="268"/>
      <c r="PK876" s="268"/>
      <c r="PL876" s="268"/>
      <c r="PM876" s="268"/>
      <c r="PN876" s="268"/>
      <c r="PO876" s="268"/>
      <c r="PP876" s="268"/>
      <c r="PQ876" s="268"/>
      <c r="PR876" s="268"/>
      <c r="PS876" s="268"/>
      <c r="PT876" s="268"/>
      <c r="PU876" s="268"/>
      <c r="PV876" s="268"/>
      <c r="PW876" s="268"/>
      <c r="PX876" s="268"/>
      <c r="PY876" s="268"/>
      <c r="PZ876" s="268"/>
      <c r="QA876" s="268"/>
      <c r="QB876" s="268"/>
      <c r="QC876" s="268"/>
      <c r="QD876" s="268"/>
      <c r="QE876" s="268"/>
      <c r="QF876" s="268"/>
      <c r="QG876" s="268"/>
      <c r="QH876" s="268"/>
      <c r="QI876" s="268"/>
      <c r="QJ876" s="268"/>
      <c r="QK876" s="268"/>
      <c r="QL876" s="268"/>
      <c r="QM876" s="268"/>
      <c r="QN876" s="268"/>
      <c r="QO876" s="268"/>
      <c r="QP876" s="268"/>
      <c r="QQ876" s="268"/>
      <c r="QR876" s="268"/>
      <c r="QS876" s="268"/>
      <c r="QT876" s="268"/>
      <c r="QU876" s="268"/>
      <c r="QV876" s="268"/>
      <c r="QW876" s="268"/>
      <c r="QX876" s="268"/>
      <c r="QY876" s="268"/>
      <c r="QZ876" s="268"/>
      <c r="RA876" s="268"/>
      <c r="RB876" s="268"/>
      <c r="RC876" s="268"/>
      <c r="RD876" s="268"/>
      <c r="RE876" s="268"/>
      <c r="RF876" s="268"/>
      <c r="RG876" s="268"/>
      <c r="RH876" s="268"/>
      <c r="RI876" s="268"/>
      <c r="RJ876" s="268"/>
      <c r="RK876" s="268"/>
      <c r="RL876" s="268"/>
      <c r="RM876" s="268"/>
      <c r="RN876" s="268"/>
      <c r="RO876" s="268"/>
      <c r="RP876" s="268"/>
      <c r="RQ876" s="268"/>
      <c r="RR876" s="268"/>
      <c r="RS876" s="268"/>
      <c r="RT876" s="268"/>
      <c r="RU876" s="268"/>
      <c r="RV876" s="268"/>
      <c r="RW876" s="268"/>
      <c r="RX876" s="268"/>
      <c r="RY876" s="268"/>
      <c r="RZ876" s="268"/>
      <c r="SA876" s="268"/>
      <c r="SB876" s="268"/>
      <c r="SC876" s="268"/>
      <c r="SD876" s="268"/>
      <c r="SE876" s="268"/>
      <c r="SF876" s="268"/>
      <c r="SG876" s="268"/>
      <c r="SH876" s="268"/>
      <c r="SI876" s="268"/>
      <c r="SJ876" s="268"/>
      <c r="SK876" s="268"/>
      <c r="SL876" s="268"/>
      <c r="SM876" s="268"/>
      <c r="SN876" s="268"/>
      <c r="SO876" s="268"/>
      <c r="SP876" s="268"/>
      <c r="SQ876" s="268"/>
      <c r="SR876" s="268"/>
      <c r="SS876" s="268"/>
      <c r="ST876" s="268"/>
      <c r="SU876" s="268"/>
      <c r="SV876" s="268"/>
      <c r="SW876" s="268"/>
      <c r="SX876" s="268"/>
      <c r="SY876" s="268"/>
      <c r="SZ876" s="268"/>
      <c r="TA876" s="268"/>
      <c r="TB876" s="268"/>
      <c r="TC876" s="268"/>
      <c r="TD876" s="268"/>
      <c r="TE876" s="268"/>
      <c r="TF876" s="268"/>
      <c r="TG876" s="268"/>
      <c r="TH876" s="268"/>
      <c r="TI876" s="268"/>
      <c r="TJ876" s="268"/>
      <c r="TK876" s="268"/>
      <c r="TL876" s="268"/>
      <c r="TM876" s="268"/>
      <c r="TN876" s="268"/>
      <c r="TO876" s="268"/>
      <c r="TP876" s="268"/>
      <c r="TQ876" s="268"/>
      <c r="TR876" s="268"/>
      <c r="TS876" s="268"/>
      <c r="TT876" s="268"/>
      <c r="TU876" s="268"/>
      <c r="TV876" s="268"/>
      <c r="TW876" s="268"/>
      <c r="TX876" s="268"/>
      <c r="TY876" s="268"/>
      <c r="TZ876" s="268"/>
      <c r="UA876" s="268"/>
      <c r="UB876" s="268"/>
      <c r="UC876" s="268"/>
      <c r="UD876" s="268"/>
      <c r="UE876" s="268"/>
      <c r="UF876" s="268"/>
      <c r="UG876" s="268"/>
      <c r="UH876" s="268"/>
      <c r="UI876" s="268"/>
      <c r="UJ876" s="268"/>
      <c r="UK876" s="268"/>
      <c r="UL876" s="268"/>
      <c r="UM876" s="268"/>
      <c r="UN876" s="268"/>
      <c r="UO876" s="268"/>
      <c r="UP876" s="268"/>
      <c r="UQ876" s="268"/>
      <c r="UR876" s="268"/>
      <c r="US876" s="268"/>
      <c r="UT876" s="268"/>
      <c r="UU876" s="268"/>
      <c r="UV876" s="268"/>
      <c r="UW876" s="268"/>
      <c r="UX876" s="268"/>
      <c r="UY876" s="268"/>
      <c r="UZ876" s="268"/>
      <c r="VA876" s="268"/>
      <c r="VB876" s="268"/>
      <c r="VC876" s="268"/>
      <c r="VD876" s="268"/>
      <c r="VE876" s="268"/>
      <c r="VF876" s="268"/>
      <c r="VG876" s="268"/>
      <c r="VH876" s="268"/>
      <c r="VI876" s="268"/>
      <c r="VJ876" s="268"/>
      <c r="VK876" s="268"/>
      <c r="VL876" s="268"/>
      <c r="VM876" s="268"/>
      <c r="VN876" s="268"/>
      <c r="VO876" s="268"/>
      <c r="VP876" s="268"/>
      <c r="VQ876" s="268"/>
      <c r="VR876" s="268"/>
      <c r="VS876" s="268"/>
      <c r="VT876" s="268"/>
      <c r="VU876" s="268"/>
      <c r="VV876" s="268"/>
      <c r="VW876" s="268"/>
      <c r="VX876" s="268"/>
      <c r="VY876" s="268"/>
      <c r="VZ876" s="268"/>
      <c r="WA876" s="268"/>
      <c r="WB876" s="268"/>
      <c r="WC876" s="268"/>
      <c r="WD876" s="268"/>
      <c r="WE876" s="268"/>
      <c r="WF876" s="268"/>
      <c r="WG876" s="268"/>
      <c r="WH876" s="268"/>
      <c r="WI876" s="268"/>
      <c r="WJ876" s="268"/>
      <c r="WK876" s="268"/>
      <c r="WL876" s="268"/>
      <c r="WM876" s="268"/>
      <c r="WN876" s="268"/>
      <c r="WO876" s="268"/>
      <c r="WP876" s="268"/>
      <c r="WQ876" s="268"/>
      <c r="WR876" s="268"/>
      <c r="WS876" s="268"/>
      <c r="WT876" s="268"/>
      <c r="WU876" s="268"/>
      <c r="WV876" s="268"/>
      <c r="WW876" s="268"/>
      <c r="WX876" s="268"/>
      <c r="WY876" s="268"/>
      <c r="WZ876" s="268"/>
      <c r="XA876" s="268"/>
      <c r="XB876" s="268"/>
      <c r="XC876" s="268"/>
      <c r="XD876" s="268"/>
      <c r="XE876" s="268"/>
      <c r="XF876" s="268"/>
      <c r="XG876" s="268"/>
      <c r="XH876" s="268"/>
      <c r="XI876" s="268"/>
      <c r="XJ876" s="268"/>
      <c r="XK876" s="268"/>
      <c r="XL876" s="268"/>
      <c r="XM876" s="268"/>
      <c r="XN876" s="268"/>
      <c r="XO876" s="268"/>
      <c r="XP876" s="268"/>
      <c r="XQ876" s="268"/>
      <c r="XR876" s="268"/>
      <c r="XS876" s="268"/>
      <c r="XT876" s="268"/>
      <c r="XU876" s="268"/>
      <c r="XV876" s="268"/>
      <c r="XW876" s="268"/>
      <c r="XX876" s="268"/>
      <c r="XY876" s="268"/>
      <c r="XZ876" s="268"/>
      <c r="YA876" s="268"/>
      <c r="YB876" s="268"/>
      <c r="YC876" s="268"/>
      <c r="YD876" s="268"/>
      <c r="YE876" s="268"/>
      <c r="YF876" s="268"/>
      <c r="YG876" s="268"/>
      <c r="YH876" s="268"/>
      <c r="YI876" s="268"/>
      <c r="YJ876" s="268"/>
      <c r="YK876" s="268"/>
      <c r="YL876" s="268"/>
      <c r="YM876" s="268"/>
      <c r="YN876" s="268"/>
      <c r="YO876" s="268"/>
      <c r="YP876" s="268"/>
      <c r="YQ876" s="268"/>
      <c r="YR876" s="268"/>
      <c r="YS876" s="268"/>
      <c r="YT876" s="268"/>
      <c r="YU876" s="268"/>
      <c r="YV876" s="268"/>
      <c r="YW876" s="268"/>
      <c r="YX876" s="268"/>
      <c r="YY876" s="268"/>
      <c r="YZ876" s="268"/>
      <c r="ZA876" s="268"/>
      <c r="ZB876" s="268"/>
      <c r="ZC876" s="268"/>
      <c r="ZD876" s="268"/>
      <c r="ZE876" s="268"/>
      <c r="ZF876" s="268"/>
      <c r="ZG876" s="268"/>
      <c r="ZH876" s="268"/>
      <c r="ZI876" s="268"/>
      <c r="ZJ876" s="268"/>
      <c r="ZK876" s="268"/>
      <c r="ZL876" s="268"/>
      <c r="ZM876" s="268"/>
      <c r="ZN876" s="268"/>
      <c r="ZO876" s="268"/>
      <c r="ZP876" s="268"/>
      <c r="ZQ876" s="268"/>
      <c r="ZR876" s="268"/>
      <c r="ZS876" s="268"/>
      <c r="ZT876" s="268"/>
      <c r="ZU876" s="268"/>
      <c r="ZV876" s="268"/>
      <c r="ZW876" s="268"/>
      <c r="ZX876" s="268"/>
      <c r="ZY876" s="268"/>
      <c r="ZZ876" s="268"/>
      <c r="AAA876" s="268"/>
      <c r="AAB876" s="268"/>
      <c r="AAC876" s="268"/>
      <c r="AAD876" s="268"/>
      <c r="AAE876" s="268"/>
      <c r="AAF876" s="268"/>
      <c r="AAG876" s="268"/>
      <c r="AAH876" s="268"/>
      <c r="AAI876" s="268"/>
      <c r="AAJ876" s="268"/>
      <c r="AAK876" s="268"/>
      <c r="AAL876" s="268"/>
      <c r="AAM876" s="268"/>
      <c r="AAN876" s="268"/>
      <c r="AAO876" s="268"/>
      <c r="AAP876" s="268"/>
      <c r="AAQ876" s="268"/>
      <c r="AAR876" s="268"/>
      <c r="AAS876" s="268"/>
      <c r="AAT876" s="268"/>
      <c r="AAU876" s="268"/>
      <c r="AAV876" s="268"/>
      <c r="AAW876" s="268"/>
      <c r="AAX876" s="268"/>
      <c r="AAY876" s="268"/>
      <c r="AAZ876" s="268"/>
      <c r="ABA876" s="268"/>
      <c r="ABB876" s="268"/>
      <c r="ABC876" s="268"/>
      <c r="ABD876" s="268"/>
      <c r="ABE876" s="268"/>
      <c r="ABF876" s="268"/>
      <c r="ABG876" s="268"/>
      <c r="ABH876" s="268"/>
      <c r="ABI876" s="268"/>
      <c r="ABJ876" s="268"/>
      <c r="ABK876" s="268"/>
      <c r="ABL876" s="268"/>
      <c r="ABM876" s="268"/>
      <c r="ABN876" s="268"/>
      <c r="ABO876" s="268"/>
      <c r="ABP876" s="268"/>
      <c r="ABQ876" s="268"/>
      <c r="ABR876" s="268"/>
      <c r="ABS876" s="268"/>
      <c r="ABT876" s="268"/>
      <c r="ABU876" s="268"/>
      <c r="ABV876" s="268"/>
      <c r="ABW876" s="268"/>
      <c r="ABX876" s="268"/>
      <c r="ABY876" s="268"/>
      <c r="ABZ876" s="268"/>
      <c r="ACA876" s="268"/>
      <c r="ACB876" s="268"/>
      <c r="ACC876" s="268"/>
      <c r="ACD876" s="268"/>
      <c r="ACE876" s="268"/>
      <c r="ACF876" s="268"/>
      <c r="ACG876" s="268"/>
      <c r="ACH876" s="268"/>
      <c r="ACI876" s="268"/>
      <c r="ACJ876" s="268"/>
      <c r="ACK876" s="268"/>
      <c r="ACL876" s="268"/>
      <c r="ACM876" s="268"/>
      <c r="ACN876" s="268"/>
      <c r="ACO876" s="268"/>
      <c r="ACP876" s="268"/>
      <c r="ACQ876" s="268"/>
      <c r="ACR876" s="268"/>
      <c r="ACS876" s="268"/>
      <c r="ACT876" s="268"/>
      <c r="ACU876" s="268"/>
      <c r="ACV876" s="268"/>
      <c r="ACW876" s="268"/>
      <c r="ACX876" s="268"/>
      <c r="ACY876" s="268"/>
      <c r="ACZ876" s="268"/>
      <c r="ADA876" s="268"/>
      <c r="ADB876" s="268"/>
      <c r="ADC876" s="268"/>
      <c r="ADD876" s="268"/>
      <c r="ADE876" s="268"/>
      <c r="ADF876" s="268"/>
      <c r="ADG876" s="268"/>
      <c r="ADH876" s="268"/>
      <c r="ADI876" s="268"/>
      <c r="ADJ876" s="268"/>
      <c r="ADK876" s="268"/>
      <c r="ADL876" s="268"/>
      <c r="ADM876" s="268"/>
      <c r="ADN876" s="268"/>
      <c r="ADO876" s="268"/>
      <c r="ADP876" s="268"/>
      <c r="ADQ876" s="268"/>
      <c r="ADR876" s="268"/>
      <c r="ADS876" s="268"/>
      <c r="ADT876" s="268"/>
      <c r="ADU876" s="268"/>
      <c r="ADV876" s="268"/>
      <c r="ADW876" s="268"/>
      <c r="ADX876" s="268"/>
      <c r="ADY876" s="268"/>
      <c r="ADZ876" s="268"/>
      <c r="AEA876" s="268"/>
      <c r="AEB876" s="268"/>
      <c r="AEC876" s="268"/>
      <c r="AED876" s="268"/>
      <c r="AEE876" s="268"/>
      <c r="AEF876" s="268"/>
      <c r="AEG876" s="268"/>
      <c r="AEH876" s="268"/>
      <c r="AEI876" s="268"/>
      <c r="AEJ876" s="268"/>
      <c r="AEK876" s="268"/>
      <c r="AEL876" s="268"/>
      <c r="AEM876" s="268"/>
      <c r="AEN876" s="268"/>
      <c r="AEO876" s="268"/>
      <c r="AEP876" s="268"/>
      <c r="AEQ876" s="268"/>
      <c r="AER876" s="268"/>
      <c r="AES876" s="268"/>
      <c r="AET876" s="268"/>
      <c r="AEU876" s="268"/>
      <c r="AEV876" s="268"/>
      <c r="AEW876" s="268"/>
      <c r="AEX876" s="268"/>
      <c r="AEY876" s="268"/>
      <c r="AEZ876" s="268"/>
      <c r="AFA876" s="268"/>
      <c r="AFB876" s="268"/>
      <c r="AFC876" s="268"/>
      <c r="AFD876" s="268"/>
      <c r="AFE876" s="268"/>
      <c r="AFF876" s="268"/>
      <c r="AFG876" s="268"/>
      <c r="AFH876" s="268"/>
      <c r="AFI876" s="268"/>
      <c r="AFJ876" s="268"/>
      <c r="AFK876" s="268"/>
      <c r="AFL876" s="268"/>
      <c r="AFM876" s="268"/>
      <c r="AFN876" s="268"/>
      <c r="AFO876" s="268"/>
      <c r="AFP876" s="268"/>
      <c r="AFQ876" s="268"/>
      <c r="AFR876" s="268"/>
      <c r="AFS876" s="268"/>
      <c r="AFT876" s="268"/>
      <c r="AFU876" s="268"/>
      <c r="AFV876" s="268"/>
      <c r="AFW876" s="268"/>
      <c r="AFX876" s="268"/>
      <c r="AFY876" s="268"/>
      <c r="AFZ876" s="268"/>
      <c r="AGA876" s="268"/>
      <c r="AGB876" s="268"/>
      <c r="AGC876" s="268"/>
      <c r="AGD876" s="268"/>
      <c r="AGE876" s="268"/>
      <c r="AGF876" s="268"/>
      <c r="AGG876" s="268"/>
      <c r="AGH876" s="268"/>
      <c r="AGI876" s="268"/>
      <c r="AGJ876" s="268"/>
      <c r="AGK876" s="268"/>
      <c r="AGL876" s="268"/>
      <c r="AGM876" s="268"/>
      <c r="AGN876" s="268"/>
      <c r="AGO876" s="268"/>
      <c r="AGP876" s="268"/>
      <c r="AGQ876" s="268"/>
      <c r="AGR876" s="268"/>
      <c r="AGS876" s="268"/>
      <c r="AGT876" s="268"/>
      <c r="AGU876" s="268"/>
      <c r="AGV876" s="268"/>
      <c r="AGW876" s="268"/>
      <c r="AGX876" s="268"/>
      <c r="AGY876" s="268"/>
      <c r="AGZ876" s="268"/>
      <c r="AHA876" s="268"/>
      <c r="AHB876" s="268"/>
      <c r="AHC876" s="268"/>
      <c r="AHD876" s="268"/>
      <c r="AHE876" s="268"/>
      <c r="AHF876" s="268"/>
      <c r="AHG876" s="268"/>
      <c r="AHH876" s="268"/>
      <c r="AHI876" s="268"/>
      <c r="AHJ876" s="268"/>
      <c r="AHK876" s="268"/>
      <c r="AHL876" s="268"/>
      <c r="AHM876" s="268"/>
      <c r="AHN876" s="268"/>
      <c r="AHO876" s="268"/>
      <c r="AHP876" s="268"/>
      <c r="AHQ876" s="268"/>
      <c r="AHR876" s="268"/>
      <c r="AHS876" s="268"/>
      <c r="AHT876" s="268"/>
      <c r="AHU876" s="268"/>
      <c r="AHV876" s="268"/>
      <c r="AHW876" s="268"/>
      <c r="AHX876" s="268"/>
      <c r="AHY876" s="268"/>
      <c r="AHZ876" s="268"/>
      <c r="AIA876" s="268"/>
      <c r="AIB876" s="268"/>
      <c r="AIC876" s="268"/>
      <c r="AID876" s="268"/>
      <c r="AIE876" s="268"/>
      <c r="AIF876" s="268"/>
      <c r="AIG876" s="268"/>
      <c r="AIH876" s="268"/>
      <c r="AII876" s="268"/>
      <c r="AIJ876" s="268"/>
      <c r="AIK876" s="268"/>
      <c r="AIL876" s="268"/>
      <c r="AIM876" s="268"/>
      <c r="AIN876" s="268"/>
      <c r="AIO876" s="268"/>
      <c r="AIP876" s="268"/>
      <c r="AIQ876" s="268"/>
      <c r="AIR876" s="268"/>
      <c r="AIS876" s="268"/>
      <c r="AIT876" s="268"/>
      <c r="AIU876" s="268"/>
      <c r="AIV876" s="268"/>
      <c r="AIW876" s="268"/>
      <c r="AIX876" s="268"/>
      <c r="AIY876" s="268"/>
      <c r="AIZ876" s="268"/>
      <c r="AJA876" s="268"/>
      <c r="AJB876" s="268"/>
      <c r="AJC876" s="268"/>
      <c r="AJD876" s="268"/>
      <c r="AJE876" s="268"/>
      <c r="AJF876" s="268"/>
      <c r="AJG876" s="268"/>
      <c r="AJH876" s="268"/>
      <c r="AJI876" s="268"/>
      <c r="AJJ876" s="268"/>
      <c r="AJK876" s="268"/>
      <c r="AJL876" s="268"/>
      <c r="AJM876" s="268"/>
      <c r="AJN876" s="268"/>
      <c r="AJO876" s="268"/>
      <c r="AJP876" s="268"/>
      <c r="AJQ876" s="268"/>
      <c r="AJR876" s="268"/>
      <c r="AJS876" s="268"/>
      <c r="AJT876" s="268"/>
      <c r="AJU876" s="268"/>
      <c r="AJV876" s="268"/>
      <c r="AJW876" s="268"/>
      <c r="AJX876" s="268"/>
      <c r="AJY876" s="268"/>
      <c r="AJZ876" s="268"/>
      <c r="AKA876" s="268"/>
      <c r="AKB876" s="268"/>
      <c r="AKC876" s="268"/>
      <c r="AKD876" s="268"/>
      <c r="AKE876" s="268"/>
      <c r="AKF876" s="268"/>
      <c r="AKG876" s="268"/>
      <c r="AKH876" s="268"/>
      <c r="AKI876" s="268"/>
      <c r="AKJ876" s="268"/>
      <c r="AKK876" s="268"/>
      <c r="AKL876" s="268"/>
      <c r="AKM876" s="268"/>
      <c r="AKN876" s="268"/>
      <c r="AKO876" s="268"/>
      <c r="AKP876" s="268"/>
      <c r="AKQ876" s="268"/>
      <c r="AKR876" s="268"/>
      <c r="AKS876" s="268"/>
      <c r="AKT876" s="268"/>
      <c r="AKU876" s="268"/>
      <c r="AKV876" s="268"/>
      <c r="AKW876" s="268"/>
      <c r="AKX876" s="268"/>
      <c r="AKY876" s="268"/>
      <c r="AKZ876" s="268"/>
      <c r="ALA876" s="268"/>
      <c r="ALB876" s="268"/>
      <c r="ALC876" s="268"/>
      <c r="ALD876" s="268"/>
      <c r="ALE876" s="268"/>
      <c r="ALF876" s="268"/>
      <c r="ALG876" s="268"/>
      <c r="ALH876" s="268"/>
      <c r="ALI876" s="268"/>
      <c r="ALJ876" s="268"/>
      <c r="ALK876" s="268"/>
      <c r="ALL876" s="268"/>
      <c r="ALM876" s="268"/>
      <c r="ALN876" s="268"/>
      <c r="ALO876" s="268"/>
      <c r="ALP876" s="268"/>
      <c r="ALQ876" s="268"/>
      <c r="ALR876" s="268"/>
      <c r="ALS876" s="268"/>
      <c r="ALT876" s="268"/>
      <c r="ALU876" s="268"/>
      <c r="ALV876" s="268"/>
      <c r="ALW876" s="268"/>
      <c r="ALX876" s="268"/>
      <c r="ALY876" s="268"/>
      <c r="ALZ876" s="268"/>
      <c r="AMA876" s="268"/>
      <c r="AMB876" s="268"/>
      <c r="AMC876" s="268"/>
      <c r="AMD876" s="268"/>
      <c r="AME876" s="268"/>
      <c r="AMF876" s="268"/>
      <c r="AMG876" s="268"/>
      <c r="AMH876" s="268"/>
      <c r="AMI876" s="268"/>
      <c r="AMJ876" s="268"/>
      <c r="AMK876" s="268"/>
      <c r="AML876" s="268"/>
      <c r="AMM876" s="268"/>
      <c r="AMN876" s="268"/>
      <c r="AMO876" s="268"/>
      <c r="AMP876" s="268"/>
      <c r="AMQ876" s="268"/>
      <c r="AMR876" s="268"/>
      <c r="AMS876" s="268"/>
      <c r="AMT876" s="268"/>
      <c r="AMU876" s="268"/>
      <c r="AMV876" s="268"/>
      <c r="AMW876" s="268"/>
      <c r="AMX876" s="268"/>
      <c r="AMY876" s="268"/>
      <c r="AMZ876" s="268"/>
      <c r="ANA876" s="268"/>
      <c r="ANB876" s="268"/>
      <c r="ANC876" s="268"/>
      <c r="AND876" s="268"/>
      <c r="ANE876" s="268"/>
      <c r="ANF876" s="268"/>
      <c r="ANG876" s="268"/>
      <c r="ANH876" s="268"/>
      <c r="ANI876" s="268"/>
      <c r="ANJ876" s="268"/>
      <c r="ANK876" s="268"/>
      <c r="ANL876" s="268"/>
      <c r="ANM876" s="268"/>
      <c r="ANN876" s="268"/>
      <c r="ANO876" s="268"/>
      <c r="ANP876" s="268"/>
      <c r="ANQ876" s="268"/>
      <c r="ANR876" s="268"/>
      <c r="ANS876" s="268"/>
      <c r="ANT876" s="268"/>
      <c r="ANU876" s="268"/>
      <c r="ANV876" s="268"/>
      <c r="ANW876" s="268"/>
      <c r="ANX876" s="268"/>
      <c r="ANY876" s="268"/>
      <c r="ANZ876" s="268"/>
      <c r="AOA876" s="268"/>
      <c r="AOB876" s="268"/>
      <c r="AOC876" s="268"/>
      <c r="AOD876" s="268"/>
      <c r="AOE876" s="268"/>
      <c r="AOF876" s="268"/>
      <c r="AOG876" s="268"/>
      <c r="AOH876" s="268"/>
      <c r="AOI876" s="268"/>
      <c r="AOJ876" s="268"/>
      <c r="AOK876" s="268"/>
      <c r="AOL876" s="268"/>
      <c r="AOM876" s="268"/>
      <c r="AON876" s="268"/>
      <c r="AOO876" s="268"/>
      <c r="AOP876" s="268"/>
      <c r="AOQ876" s="268"/>
      <c r="AOR876" s="268"/>
      <c r="AOS876" s="268"/>
      <c r="AOT876" s="268"/>
      <c r="AOU876" s="268"/>
      <c r="AOV876" s="268"/>
      <c r="AOW876" s="268"/>
      <c r="AOX876" s="268"/>
      <c r="AOY876" s="268"/>
      <c r="AOZ876" s="268"/>
      <c r="APA876" s="268"/>
      <c r="APB876" s="268"/>
      <c r="APC876" s="268"/>
      <c r="APD876" s="268"/>
      <c r="APE876" s="268"/>
      <c r="APF876" s="268"/>
      <c r="APG876" s="268"/>
      <c r="APH876" s="268"/>
      <c r="API876" s="268"/>
      <c r="APJ876" s="268"/>
      <c r="APK876" s="268"/>
      <c r="APL876" s="268"/>
      <c r="APM876" s="268"/>
      <c r="APN876" s="268"/>
      <c r="APO876" s="268"/>
      <c r="APP876" s="268"/>
      <c r="APQ876" s="268"/>
      <c r="APR876" s="268"/>
      <c r="APS876" s="268"/>
      <c r="APT876" s="268"/>
      <c r="APU876" s="268"/>
      <c r="APV876" s="268"/>
      <c r="APW876" s="268"/>
      <c r="APX876" s="268"/>
      <c r="APY876" s="268"/>
      <c r="APZ876" s="268"/>
      <c r="AQA876" s="268"/>
      <c r="AQB876" s="268"/>
      <c r="AQC876" s="268"/>
      <c r="AQD876" s="268"/>
      <c r="AQE876" s="268"/>
      <c r="AQF876" s="268"/>
      <c r="AQG876" s="268"/>
      <c r="AQH876" s="268"/>
      <c r="AQI876" s="268"/>
      <c r="AQJ876" s="268"/>
      <c r="AQK876" s="268"/>
      <c r="AQL876" s="268"/>
      <c r="AQM876" s="268"/>
      <c r="AQN876" s="268"/>
      <c r="AQO876" s="268"/>
      <c r="AQP876" s="268"/>
      <c r="AQQ876" s="268"/>
      <c r="AQR876" s="268"/>
      <c r="AQS876" s="268"/>
      <c r="AQT876" s="268"/>
      <c r="AQU876" s="268"/>
      <c r="AQV876" s="268"/>
      <c r="AQW876" s="268"/>
      <c r="AQX876" s="268"/>
      <c r="AQY876" s="268"/>
      <c r="AQZ876" s="268"/>
      <c r="ARA876" s="268"/>
      <c r="ARB876" s="268"/>
      <c r="ARC876" s="268"/>
      <c r="ARD876" s="268"/>
      <c r="ARE876" s="268"/>
      <c r="ARF876" s="268"/>
      <c r="ARG876" s="268"/>
      <c r="ARH876" s="268"/>
      <c r="ARI876" s="268"/>
      <c r="ARJ876" s="268"/>
      <c r="ARK876" s="268"/>
      <c r="ARL876" s="268"/>
      <c r="ARM876" s="268"/>
      <c r="ARN876" s="268"/>
      <c r="ARO876" s="268"/>
      <c r="ARP876" s="268"/>
      <c r="ARQ876" s="268"/>
      <c r="ARR876" s="268"/>
      <c r="ARS876" s="268"/>
      <c r="ART876" s="268"/>
      <c r="ARU876" s="268"/>
      <c r="ARV876" s="268"/>
      <c r="ARW876" s="268"/>
      <c r="ARX876" s="268"/>
      <c r="ARY876" s="268"/>
      <c r="ARZ876" s="268"/>
      <c r="ASA876" s="268"/>
      <c r="ASB876" s="268"/>
      <c r="ASC876" s="268"/>
      <c r="ASD876" s="268"/>
      <c r="ASE876" s="268"/>
      <c r="ASF876" s="268"/>
      <c r="ASG876" s="268"/>
      <c r="ASH876" s="268"/>
      <c r="ASI876" s="268"/>
      <c r="ASJ876" s="268"/>
      <c r="ASK876" s="268"/>
      <c r="ASL876" s="268"/>
      <c r="ASM876" s="268"/>
      <c r="ASN876" s="268"/>
      <c r="ASO876" s="268"/>
      <c r="ASP876" s="268"/>
      <c r="ASQ876" s="268"/>
      <c r="ASR876" s="268"/>
      <c r="ASS876" s="268"/>
      <c r="AST876" s="268"/>
      <c r="ASU876" s="268"/>
      <c r="ASV876" s="268"/>
      <c r="ASW876" s="268"/>
      <c r="ASX876" s="268"/>
      <c r="ASY876" s="268"/>
      <c r="ASZ876" s="268"/>
      <c r="ATA876" s="268"/>
      <c r="ATB876" s="268"/>
      <c r="ATC876" s="268"/>
      <c r="ATD876" s="268"/>
      <c r="ATE876" s="268"/>
      <c r="ATF876" s="268"/>
      <c r="ATG876" s="268"/>
      <c r="ATH876" s="268"/>
      <c r="ATI876" s="268"/>
      <c r="ATJ876" s="268"/>
      <c r="ATK876" s="268"/>
      <c r="ATL876" s="268"/>
      <c r="ATM876" s="268"/>
      <c r="ATN876" s="268"/>
      <c r="ATO876" s="268"/>
      <c r="ATP876" s="268"/>
      <c r="ATQ876" s="268"/>
      <c r="ATR876" s="268"/>
      <c r="ATS876" s="268"/>
      <c r="ATT876" s="268"/>
      <c r="ATU876" s="268"/>
      <c r="ATV876" s="268"/>
      <c r="ATW876" s="268"/>
      <c r="ATX876" s="268"/>
      <c r="ATY876" s="268"/>
      <c r="ATZ876" s="268"/>
      <c r="AUA876" s="268"/>
      <c r="AUB876" s="268"/>
      <c r="AUC876" s="268"/>
      <c r="AUD876" s="268"/>
      <c r="AUE876" s="268"/>
      <c r="AUF876" s="268"/>
      <c r="AUG876" s="268"/>
      <c r="AUH876" s="268"/>
      <c r="AUI876" s="268"/>
      <c r="AUJ876" s="268"/>
      <c r="AUK876" s="268"/>
      <c r="AUL876" s="268"/>
      <c r="AUM876" s="268"/>
      <c r="AUN876" s="268"/>
      <c r="AUO876" s="268"/>
      <c r="AUP876" s="268"/>
      <c r="AUQ876" s="268"/>
      <c r="AUR876" s="268"/>
      <c r="AUS876" s="268"/>
      <c r="AUT876" s="268"/>
      <c r="AUU876" s="268"/>
      <c r="AUV876" s="268"/>
      <c r="AUW876" s="268"/>
      <c r="AUX876" s="268"/>
      <c r="AUY876" s="268"/>
      <c r="AUZ876" s="268"/>
      <c r="AVA876" s="268"/>
      <c r="AVB876" s="268"/>
      <c r="AVC876" s="268"/>
      <c r="AVD876" s="268"/>
      <c r="AVE876" s="268"/>
      <c r="AVF876" s="268"/>
      <c r="AVG876" s="268"/>
      <c r="AVH876" s="268"/>
      <c r="AVI876" s="268"/>
      <c r="AVJ876" s="268"/>
      <c r="AVK876" s="268"/>
      <c r="AVL876" s="268"/>
      <c r="AVM876" s="268"/>
      <c r="AVN876" s="268"/>
      <c r="AVO876" s="268"/>
      <c r="AVP876" s="268"/>
      <c r="AVQ876" s="268"/>
      <c r="AVR876" s="268"/>
      <c r="AVS876" s="268"/>
      <c r="AVT876" s="268"/>
      <c r="AVU876" s="268"/>
      <c r="AVV876" s="268"/>
      <c r="AVW876" s="268"/>
      <c r="AVX876" s="268"/>
      <c r="AVY876" s="268"/>
      <c r="AVZ876" s="268"/>
      <c r="AWA876" s="268"/>
      <c r="AWB876" s="268"/>
      <c r="AWC876" s="268"/>
      <c r="AWD876" s="268"/>
      <c r="AWE876" s="268"/>
      <c r="AWF876" s="268"/>
      <c r="AWG876" s="268"/>
      <c r="AWH876" s="268"/>
      <c r="AWI876" s="268"/>
      <c r="AWJ876" s="268"/>
      <c r="AWK876" s="268"/>
      <c r="AWL876" s="268"/>
      <c r="AWM876" s="268"/>
      <c r="AWN876" s="268"/>
      <c r="AWO876" s="268"/>
      <c r="AWP876" s="268"/>
      <c r="AWQ876" s="268"/>
      <c r="AWR876" s="268"/>
      <c r="AWS876" s="268"/>
      <c r="AWT876" s="268"/>
      <c r="AWU876" s="268"/>
      <c r="AWV876" s="268"/>
      <c r="AWW876" s="268"/>
      <c r="AWX876" s="268"/>
      <c r="AWY876" s="268"/>
      <c r="AWZ876" s="268"/>
      <c r="AXA876" s="268"/>
      <c r="AXB876" s="268"/>
      <c r="AXC876" s="268"/>
      <c r="AXD876" s="268"/>
      <c r="AXE876" s="268"/>
      <c r="AXF876" s="268"/>
      <c r="AXG876" s="268"/>
      <c r="AXH876" s="268"/>
      <c r="AXI876" s="268"/>
      <c r="AXJ876" s="268"/>
      <c r="AXK876" s="268"/>
      <c r="AXL876" s="268"/>
      <c r="AXM876" s="268"/>
      <c r="AXN876" s="268"/>
      <c r="AXO876" s="268"/>
      <c r="AXP876" s="268"/>
      <c r="AXQ876" s="268"/>
      <c r="AXR876" s="268"/>
      <c r="AXS876" s="268"/>
      <c r="AXT876" s="268"/>
      <c r="AXU876" s="268"/>
      <c r="AXV876" s="268"/>
      <c r="AXW876" s="268"/>
      <c r="AXX876" s="268"/>
      <c r="AXY876" s="268"/>
      <c r="AXZ876" s="268"/>
      <c r="AYA876" s="268"/>
      <c r="AYB876" s="268"/>
      <c r="AYC876" s="268"/>
      <c r="AYD876" s="268"/>
      <c r="AYE876" s="268"/>
      <c r="AYF876" s="268"/>
      <c r="AYG876" s="268"/>
      <c r="AYH876" s="268"/>
      <c r="AYI876" s="268"/>
      <c r="AYJ876" s="268"/>
      <c r="AYK876" s="268"/>
      <c r="AYL876" s="268"/>
      <c r="AYM876" s="268"/>
      <c r="AYN876" s="268"/>
      <c r="AYO876" s="268"/>
      <c r="AYP876" s="268"/>
      <c r="AYQ876" s="268"/>
      <c r="AYR876" s="268"/>
    </row>
    <row r="877" spans="1:1344" ht="64" hidden="1" x14ac:dyDescent="0.2">
      <c r="A877" s="269">
        <v>41973</v>
      </c>
      <c r="B877" s="429">
        <v>2013</v>
      </c>
      <c r="C877" s="455" t="s">
        <v>131</v>
      </c>
      <c r="D877" s="488" t="s">
        <v>132</v>
      </c>
      <c r="E877" s="488" t="s">
        <v>109</v>
      </c>
      <c r="F877" s="455" t="s">
        <v>109</v>
      </c>
      <c r="G877" s="488">
        <v>72661</v>
      </c>
      <c r="H877" s="489" t="s">
        <v>2943</v>
      </c>
      <c r="I877" s="490">
        <v>76007</v>
      </c>
      <c r="J877" s="270"/>
      <c r="K877" s="270"/>
      <c r="L877" s="271" t="s">
        <v>2944</v>
      </c>
      <c r="M877" s="272"/>
      <c r="N877" s="26">
        <v>26097</v>
      </c>
      <c r="O877" s="26"/>
      <c r="P877" s="270">
        <v>42109</v>
      </c>
      <c r="Q877" s="270">
        <v>42475</v>
      </c>
      <c r="R877" s="270">
        <v>42475</v>
      </c>
      <c r="S877" s="270">
        <v>42368</v>
      </c>
      <c r="T877" s="273">
        <v>0</v>
      </c>
      <c r="U877" s="26"/>
      <c r="V877" s="124"/>
      <c r="W877" s="274" t="s">
        <v>2945</v>
      </c>
    </row>
    <row r="878" spans="1:1344" ht="49" hidden="1" thickBot="1" x14ac:dyDescent="0.25">
      <c r="A878" s="182">
        <v>41973</v>
      </c>
      <c r="B878" s="422"/>
      <c r="C878" s="461"/>
      <c r="D878" s="461"/>
      <c r="E878" s="461"/>
      <c r="F878" s="461"/>
      <c r="G878" s="461"/>
      <c r="H878" s="463"/>
      <c r="I878" s="418"/>
      <c r="J878" s="197"/>
      <c r="K878" s="197"/>
      <c r="L878" s="63" t="s">
        <v>2946</v>
      </c>
      <c r="M878" s="31"/>
      <c r="N878" s="19">
        <v>54539</v>
      </c>
      <c r="O878" s="19"/>
      <c r="P878" s="197">
        <v>42415</v>
      </c>
      <c r="Q878" s="197">
        <v>44517</v>
      </c>
      <c r="R878" s="197">
        <v>44547</v>
      </c>
      <c r="S878" s="197"/>
      <c r="T878" s="220">
        <v>0</v>
      </c>
      <c r="U878" s="19"/>
      <c r="V878" s="117"/>
      <c r="W878" s="199" t="s">
        <v>2947</v>
      </c>
    </row>
    <row r="879" spans="1:1344" ht="65" hidden="1" thickBot="1" x14ac:dyDescent="0.25">
      <c r="A879" s="182">
        <v>41973</v>
      </c>
      <c r="B879" s="368">
        <v>2014</v>
      </c>
      <c r="C879" s="206" t="s">
        <v>131</v>
      </c>
      <c r="D879" s="56" t="s">
        <v>132</v>
      </c>
      <c r="E879" s="56" t="s">
        <v>109</v>
      </c>
      <c r="F879" s="206" t="s">
        <v>109</v>
      </c>
      <c r="G879" s="30">
        <v>72662</v>
      </c>
      <c r="H879" s="206" t="s">
        <v>2948</v>
      </c>
      <c r="I879" s="207">
        <v>76007</v>
      </c>
      <c r="J879" s="202"/>
      <c r="K879" s="202"/>
      <c r="L879" s="193" t="s">
        <v>2949</v>
      </c>
      <c r="M879" s="203"/>
      <c r="N879" s="17">
        <v>59043</v>
      </c>
      <c r="O879" s="17"/>
      <c r="P879" s="202">
        <v>42538</v>
      </c>
      <c r="Q879" s="202">
        <v>44517</v>
      </c>
      <c r="R879" s="202">
        <v>44547</v>
      </c>
      <c r="S879" s="202"/>
      <c r="T879" s="18">
        <v>0</v>
      </c>
      <c r="U879" s="17"/>
      <c r="V879" s="204"/>
      <c r="W879" s="205" t="s">
        <v>2950</v>
      </c>
    </row>
    <row r="880" spans="1:1344" ht="81" hidden="1" thickBot="1" x14ac:dyDescent="0.25">
      <c r="A880" s="182">
        <v>41973</v>
      </c>
      <c r="B880" s="368">
        <v>2015</v>
      </c>
      <c r="C880" s="206" t="s">
        <v>131</v>
      </c>
      <c r="D880" s="56" t="s">
        <v>132</v>
      </c>
      <c r="E880" s="56" t="s">
        <v>109</v>
      </c>
      <c r="F880" s="206" t="s">
        <v>109</v>
      </c>
      <c r="G880" s="30">
        <v>76872</v>
      </c>
      <c r="H880" s="206" t="s">
        <v>2951</v>
      </c>
      <c r="I880" s="207">
        <v>76007</v>
      </c>
      <c r="J880" s="202"/>
      <c r="K880" s="202"/>
      <c r="L880" s="193" t="s">
        <v>2952</v>
      </c>
      <c r="M880" s="203"/>
      <c r="N880" s="17">
        <v>635222</v>
      </c>
      <c r="O880" s="17"/>
      <c r="P880" s="202">
        <v>43508</v>
      </c>
      <c r="Q880" s="202">
        <v>44873</v>
      </c>
      <c r="R880" s="202">
        <v>44538</v>
      </c>
      <c r="S880" s="202"/>
      <c r="T880" s="18">
        <v>0</v>
      </c>
      <c r="U880" s="17"/>
      <c r="V880" s="204"/>
      <c r="W880" s="205" t="s">
        <v>2953</v>
      </c>
    </row>
    <row r="881" spans="1:23" ht="64" hidden="1" x14ac:dyDescent="0.2">
      <c r="A881" s="182">
        <v>41973</v>
      </c>
      <c r="B881" s="421">
        <v>2017</v>
      </c>
      <c r="C881" s="453" t="s">
        <v>131</v>
      </c>
      <c r="D881" s="460" t="s">
        <v>132</v>
      </c>
      <c r="E881" s="460" t="s">
        <v>109</v>
      </c>
      <c r="F881" s="453" t="s">
        <v>109</v>
      </c>
      <c r="G881" s="460">
        <v>81410</v>
      </c>
      <c r="H881" s="462" t="s">
        <v>2954</v>
      </c>
      <c r="I881" s="464">
        <v>76007</v>
      </c>
      <c r="J881" s="215"/>
      <c r="K881" s="215"/>
      <c r="L881" s="216" t="s">
        <v>2955</v>
      </c>
      <c r="M881" s="217"/>
      <c r="N881" s="21">
        <v>55874</v>
      </c>
      <c r="O881" s="21"/>
      <c r="P881" s="215">
        <v>42800</v>
      </c>
      <c r="Q881" s="215">
        <v>44517</v>
      </c>
      <c r="R881" s="215">
        <v>44547</v>
      </c>
      <c r="S881" s="215"/>
      <c r="T881" s="218">
        <v>0</v>
      </c>
      <c r="U881" s="21"/>
      <c r="V881" s="118"/>
      <c r="W881" s="219" t="s">
        <v>2956</v>
      </c>
    </row>
    <row r="882" spans="1:23" ht="17" hidden="1" thickBot="1" x14ac:dyDescent="0.25">
      <c r="A882" s="182">
        <v>41973</v>
      </c>
      <c r="B882" s="422"/>
      <c r="C882" s="461"/>
      <c r="D882" s="461"/>
      <c r="E882" s="461"/>
      <c r="F882" s="461"/>
      <c r="G882" s="461"/>
      <c r="H882" s="463"/>
      <c r="I882" s="418"/>
      <c r="J882" s="197"/>
      <c r="K882" s="197"/>
      <c r="L882" s="63" t="s">
        <v>2957</v>
      </c>
      <c r="M882" s="31"/>
      <c r="N882" s="19">
        <v>29261</v>
      </c>
      <c r="O882" s="19"/>
      <c r="P882" s="197"/>
      <c r="Q882" s="197"/>
      <c r="R882" s="197"/>
      <c r="S882" s="197"/>
      <c r="T882" s="220">
        <v>0</v>
      </c>
      <c r="U882" s="19"/>
      <c r="V882" s="117"/>
      <c r="W882" s="199" t="s">
        <v>2958</v>
      </c>
    </row>
    <row r="883" spans="1:23" ht="17" hidden="1" thickBot="1" x14ac:dyDescent="0.25">
      <c r="A883" s="182">
        <v>41973</v>
      </c>
      <c r="B883" s="368">
        <v>2007</v>
      </c>
      <c r="C883" s="206" t="s">
        <v>131</v>
      </c>
      <c r="D883" s="56" t="s">
        <v>132</v>
      </c>
      <c r="E883" s="56" t="s">
        <v>16</v>
      </c>
      <c r="F883" s="206" t="s">
        <v>128</v>
      </c>
      <c r="G883" s="30" t="s">
        <v>2959</v>
      </c>
      <c r="H883" s="206" t="s">
        <v>2960</v>
      </c>
      <c r="I883" s="207"/>
      <c r="J883" s="202">
        <v>39129</v>
      </c>
      <c r="K883" s="202">
        <v>39282</v>
      </c>
      <c r="L883" s="193" t="s">
        <v>2961</v>
      </c>
      <c r="M883" s="203" t="s">
        <v>2962</v>
      </c>
      <c r="N883" s="17">
        <v>40902</v>
      </c>
      <c r="O883" s="17">
        <v>45600</v>
      </c>
      <c r="P883" s="202">
        <v>39329</v>
      </c>
      <c r="Q883" s="202">
        <v>40067</v>
      </c>
      <c r="R883" s="202">
        <v>40164</v>
      </c>
      <c r="S883" s="202">
        <v>40699</v>
      </c>
      <c r="T883" s="18">
        <v>1</v>
      </c>
      <c r="U883" s="17"/>
      <c r="V883" s="204"/>
      <c r="W883" s="205" t="s">
        <v>2963</v>
      </c>
    </row>
    <row r="884" spans="1:23" ht="65" hidden="1" thickBot="1" x14ac:dyDescent="0.25">
      <c r="A884" s="182">
        <v>41973</v>
      </c>
      <c r="B884" s="368">
        <v>2008</v>
      </c>
      <c r="C884" s="206" t="s">
        <v>131</v>
      </c>
      <c r="D884" s="56" t="s">
        <v>132</v>
      </c>
      <c r="E884" s="56" t="s">
        <v>16</v>
      </c>
      <c r="F884" s="206" t="s">
        <v>128</v>
      </c>
      <c r="G884" s="30">
        <v>67647</v>
      </c>
      <c r="H884" s="206" t="s">
        <v>2964</v>
      </c>
      <c r="I884" s="207">
        <v>52330</v>
      </c>
      <c r="J884" s="202">
        <v>39129</v>
      </c>
      <c r="K884" s="202">
        <v>39282</v>
      </c>
      <c r="L884" s="193" t="s">
        <v>2961</v>
      </c>
      <c r="M884" s="203" t="s">
        <v>2962</v>
      </c>
      <c r="N884" s="17">
        <v>32890</v>
      </c>
      <c r="O884" s="17">
        <v>42183</v>
      </c>
      <c r="P884" s="202">
        <v>39329</v>
      </c>
      <c r="Q884" s="202">
        <v>40067</v>
      </c>
      <c r="R884" s="202">
        <v>40164</v>
      </c>
      <c r="S884" s="202">
        <v>40699</v>
      </c>
      <c r="T884" s="18">
        <v>1</v>
      </c>
      <c r="U884" s="17"/>
      <c r="V884" s="204"/>
      <c r="W884" s="205" t="s">
        <v>2965</v>
      </c>
    </row>
    <row r="885" spans="1:23" ht="16" hidden="1" x14ac:dyDescent="0.2">
      <c r="A885" s="182">
        <v>41973</v>
      </c>
      <c r="B885" s="421">
        <v>2008</v>
      </c>
      <c r="C885" s="453" t="s">
        <v>131</v>
      </c>
      <c r="D885" s="460" t="s">
        <v>132</v>
      </c>
      <c r="E885" s="460" t="s">
        <v>27</v>
      </c>
      <c r="F885" s="453" t="s">
        <v>128</v>
      </c>
      <c r="G885" s="460" t="s">
        <v>2966</v>
      </c>
      <c r="H885" s="462" t="s">
        <v>2967</v>
      </c>
      <c r="I885" s="464"/>
      <c r="J885" s="215">
        <v>39356</v>
      </c>
      <c r="K885" s="215">
        <v>39505</v>
      </c>
      <c r="L885" s="216" t="s">
        <v>2968</v>
      </c>
      <c r="M885" s="226" t="s">
        <v>2969</v>
      </c>
      <c r="N885" s="21">
        <v>6782</v>
      </c>
      <c r="O885" s="21">
        <v>7382</v>
      </c>
      <c r="P885" s="215">
        <v>39539</v>
      </c>
      <c r="Q885" s="215">
        <v>40058</v>
      </c>
      <c r="R885" s="215">
        <v>40058</v>
      </c>
      <c r="S885" s="215">
        <v>40058</v>
      </c>
      <c r="T885" s="218">
        <v>1</v>
      </c>
      <c r="U885" s="21"/>
      <c r="V885" s="118"/>
      <c r="W885" s="219" t="s">
        <v>2787</v>
      </c>
    </row>
    <row r="886" spans="1:23" ht="17" hidden="1" thickBot="1" x14ac:dyDescent="0.25">
      <c r="A886" s="182">
        <v>41973</v>
      </c>
      <c r="B886" s="422"/>
      <c r="C886" s="461"/>
      <c r="D886" s="461"/>
      <c r="E886" s="461"/>
      <c r="F886" s="461"/>
      <c r="G886" s="461"/>
      <c r="H886" s="463"/>
      <c r="I886" s="418"/>
      <c r="J886" s="197">
        <v>39500</v>
      </c>
      <c r="K886" s="197">
        <v>39616</v>
      </c>
      <c r="L886" s="63" t="s">
        <v>2970</v>
      </c>
      <c r="M886" s="62" t="s">
        <v>2971</v>
      </c>
      <c r="N886" s="19">
        <v>71567</v>
      </c>
      <c r="O886" s="19">
        <v>75921</v>
      </c>
      <c r="P886" s="197">
        <v>39661</v>
      </c>
      <c r="Q886" s="197">
        <v>40452</v>
      </c>
      <c r="R886" s="197">
        <v>40417</v>
      </c>
      <c r="S886" s="197">
        <v>40448</v>
      </c>
      <c r="T886" s="220">
        <v>1</v>
      </c>
      <c r="U886" s="19"/>
      <c r="V886" s="117"/>
      <c r="W886" s="199"/>
    </row>
    <row r="887" spans="1:23" ht="17" hidden="1" thickBot="1" x14ac:dyDescent="0.25">
      <c r="A887" s="182">
        <v>41973</v>
      </c>
      <c r="B887" s="368">
        <v>2008</v>
      </c>
      <c r="C887" s="206" t="s">
        <v>131</v>
      </c>
      <c r="D887" s="56" t="s">
        <v>132</v>
      </c>
      <c r="E887" s="56" t="s">
        <v>20</v>
      </c>
      <c r="F887" s="206" t="s">
        <v>128</v>
      </c>
      <c r="G887" s="30">
        <v>71857</v>
      </c>
      <c r="H887" s="206" t="s">
        <v>2972</v>
      </c>
      <c r="I887" s="207"/>
      <c r="J887" s="202">
        <v>40359</v>
      </c>
      <c r="K887" s="202">
        <v>40448</v>
      </c>
      <c r="L887" s="193" t="s">
        <v>2973</v>
      </c>
      <c r="M887" s="203" t="s">
        <v>2974</v>
      </c>
      <c r="N887" s="17">
        <v>31112</v>
      </c>
      <c r="O887" s="17">
        <v>32852</v>
      </c>
      <c r="P887" s="202">
        <v>40515</v>
      </c>
      <c r="Q887" s="202">
        <v>41470</v>
      </c>
      <c r="R887" s="202">
        <v>41286</v>
      </c>
      <c r="S887" s="202">
        <v>41470</v>
      </c>
      <c r="T887" s="18">
        <v>1</v>
      </c>
      <c r="U887" s="17">
        <v>3486</v>
      </c>
      <c r="V887" s="204"/>
      <c r="W887" s="205" t="s">
        <v>2975</v>
      </c>
    </row>
    <row r="888" spans="1:23" ht="17" hidden="1" thickBot="1" x14ac:dyDescent="0.25">
      <c r="A888" s="182">
        <v>41973</v>
      </c>
      <c r="B888" s="368">
        <v>2008</v>
      </c>
      <c r="C888" s="206" t="s">
        <v>131</v>
      </c>
      <c r="D888" s="56" t="s">
        <v>132</v>
      </c>
      <c r="E888" s="56" t="s">
        <v>22</v>
      </c>
      <c r="F888" s="206" t="s">
        <v>128</v>
      </c>
      <c r="G888" s="30" t="s">
        <v>2976</v>
      </c>
      <c r="H888" s="206" t="s">
        <v>2977</v>
      </c>
      <c r="I888" s="207"/>
      <c r="J888" s="202">
        <v>39752</v>
      </c>
      <c r="K888" s="202">
        <v>39903</v>
      </c>
      <c r="L888" s="193" t="s">
        <v>2978</v>
      </c>
      <c r="M888" s="203" t="s">
        <v>2979</v>
      </c>
      <c r="N888" s="17">
        <v>5951</v>
      </c>
      <c r="O888" s="17">
        <v>6558</v>
      </c>
      <c r="P888" s="202">
        <v>39934</v>
      </c>
      <c r="Q888" s="202">
        <v>40466</v>
      </c>
      <c r="R888" s="202">
        <v>40302</v>
      </c>
      <c r="S888" s="202">
        <v>40429</v>
      </c>
      <c r="T888" s="18">
        <v>1</v>
      </c>
      <c r="U888" s="17"/>
      <c r="V888" s="204"/>
      <c r="W888" s="205" t="s">
        <v>2787</v>
      </c>
    </row>
    <row r="889" spans="1:23" ht="17" hidden="1" thickBot="1" x14ac:dyDescent="0.25">
      <c r="A889" s="182">
        <v>41973</v>
      </c>
      <c r="B889" s="368">
        <v>2008</v>
      </c>
      <c r="C889" s="206" t="s">
        <v>131</v>
      </c>
      <c r="D889" s="56" t="s">
        <v>132</v>
      </c>
      <c r="E889" s="56" t="s">
        <v>16</v>
      </c>
      <c r="F889" s="206" t="s">
        <v>128</v>
      </c>
      <c r="G889" s="30" t="s">
        <v>2980</v>
      </c>
      <c r="H889" s="206" t="s">
        <v>2981</v>
      </c>
      <c r="I889" s="207"/>
      <c r="J889" s="202">
        <v>39352</v>
      </c>
      <c r="K889" s="202">
        <v>39507</v>
      </c>
      <c r="L889" s="193" t="s">
        <v>2982</v>
      </c>
      <c r="M889" s="203" t="s">
        <v>2983</v>
      </c>
      <c r="N889" s="17">
        <v>3381</v>
      </c>
      <c r="O889" s="17">
        <v>3489</v>
      </c>
      <c r="P889" s="202">
        <v>39531</v>
      </c>
      <c r="Q889" s="202">
        <v>39896</v>
      </c>
      <c r="R889" s="202">
        <v>39896</v>
      </c>
      <c r="S889" s="202">
        <v>39896</v>
      </c>
      <c r="T889" s="18">
        <v>1</v>
      </c>
      <c r="U889" s="17"/>
      <c r="V889" s="204"/>
      <c r="W889" s="205"/>
    </row>
    <row r="890" spans="1:23" ht="65" hidden="1" thickBot="1" x14ac:dyDescent="0.25">
      <c r="A890" s="182">
        <v>41973</v>
      </c>
      <c r="B890" s="368">
        <v>2008</v>
      </c>
      <c r="C890" s="206" t="s">
        <v>131</v>
      </c>
      <c r="D890" s="56" t="s">
        <v>132</v>
      </c>
      <c r="E890" s="56" t="s">
        <v>17</v>
      </c>
      <c r="F890" s="206" t="s">
        <v>128</v>
      </c>
      <c r="G890" s="30">
        <v>70235</v>
      </c>
      <c r="H890" s="206" t="s">
        <v>2984</v>
      </c>
      <c r="I890" s="207"/>
      <c r="J890" s="202">
        <v>39911</v>
      </c>
      <c r="K890" s="202">
        <v>40084</v>
      </c>
      <c r="L890" s="193" t="s">
        <v>2785</v>
      </c>
      <c r="M890" s="203" t="s">
        <v>2985</v>
      </c>
      <c r="N890" s="17">
        <v>230018</v>
      </c>
      <c r="O890" s="17">
        <v>274954</v>
      </c>
      <c r="P890" s="202">
        <v>40108</v>
      </c>
      <c r="Q890" s="202">
        <v>41778</v>
      </c>
      <c r="R890" s="202">
        <v>41308</v>
      </c>
      <c r="S890" s="202">
        <v>41778</v>
      </c>
      <c r="T890" s="18">
        <v>0.99</v>
      </c>
      <c r="U890" s="17"/>
      <c r="V890" s="204"/>
      <c r="W890" s="205" t="s">
        <v>5132</v>
      </c>
    </row>
    <row r="891" spans="1:23" ht="273" hidden="1" thickBot="1" x14ac:dyDescent="0.25">
      <c r="A891" s="182">
        <v>41973</v>
      </c>
      <c r="B891" s="368">
        <v>2008</v>
      </c>
      <c r="C891" s="206" t="s">
        <v>131</v>
      </c>
      <c r="D891" s="56" t="s">
        <v>132</v>
      </c>
      <c r="E891" s="56" t="s">
        <v>53</v>
      </c>
      <c r="F891" s="206" t="s">
        <v>128</v>
      </c>
      <c r="G891" s="30">
        <v>47298</v>
      </c>
      <c r="H891" s="206" t="s">
        <v>2986</v>
      </c>
      <c r="I891" s="207"/>
      <c r="J891" s="202">
        <v>39850</v>
      </c>
      <c r="K891" s="202">
        <v>40086</v>
      </c>
      <c r="L891" s="193" t="s">
        <v>2987</v>
      </c>
      <c r="M891" s="203" t="s">
        <v>2988</v>
      </c>
      <c r="N891" s="17">
        <v>324110</v>
      </c>
      <c r="O891" s="17">
        <v>282778</v>
      </c>
      <c r="P891" s="202">
        <v>40301</v>
      </c>
      <c r="Q891" s="202">
        <v>42186</v>
      </c>
      <c r="R891" s="202">
        <v>41478</v>
      </c>
      <c r="S891" s="202">
        <v>42034</v>
      </c>
      <c r="T891" s="18">
        <v>0.97</v>
      </c>
      <c r="U891" s="17"/>
      <c r="V891" s="204"/>
      <c r="W891" s="205" t="s">
        <v>2989</v>
      </c>
    </row>
    <row r="892" spans="1:23" ht="17" hidden="1" thickBot="1" x14ac:dyDescent="0.25">
      <c r="A892" s="182">
        <v>41973</v>
      </c>
      <c r="B892" s="368">
        <v>2008</v>
      </c>
      <c r="C892" s="206" t="s">
        <v>131</v>
      </c>
      <c r="D892" s="56" t="s">
        <v>132</v>
      </c>
      <c r="E892" s="56" t="s">
        <v>24</v>
      </c>
      <c r="F892" s="206" t="s">
        <v>128</v>
      </c>
      <c r="G892" s="30">
        <v>63864</v>
      </c>
      <c r="H892" s="206" t="s">
        <v>2990</v>
      </c>
      <c r="I892" s="207"/>
      <c r="J892" s="202">
        <v>39583</v>
      </c>
      <c r="K892" s="202">
        <v>39664</v>
      </c>
      <c r="L892" s="193" t="s">
        <v>2991</v>
      </c>
      <c r="M892" s="203" t="s">
        <v>2992</v>
      </c>
      <c r="N892" s="17">
        <v>27483</v>
      </c>
      <c r="O892" s="17">
        <v>35963</v>
      </c>
      <c r="P892" s="202">
        <v>39759</v>
      </c>
      <c r="Q892" s="202">
        <v>41244</v>
      </c>
      <c r="R892" s="202">
        <v>40592</v>
      </c>
      <c r="S892" s="202">
        <v>41620</v>
      </c>
      <c r="T892" s="18">
        <v>0.99</v>
      </c>
      <c r="U892" s="17"/>
      <c r="V892" s="204"/>
      <c r="W892" s="205" t="s">
        <v>2993</v>
      </c>
    </row>
    <row r="893" spans="1:23" ht="17" hidden="1" thickBot="1" x14ac:dyDescent="0.25">
      <c r="A893" s="182">
        <v>41973</v>
      </c>
      <c r="B893" s="368">
        <v>2008</v>
      </c>
      <c r="C893" s="206" t="s">
        <v>131</v>
      </c>
      <c r="D893" s="56" t="s">
        <v>132</v>
      </c>
      <c r="E893" s="56" t="s">
        <v>36</v>
      </c>
      <c r="F893" s="206" t="s">
        <v>128</v>
      </c>
      <c r="G893" s="30">
        <v>17153</v>
      </c>
      <c r="H893" s="206" t="s">
        <v>2994</v>
      </c>
      <c r="I893" s="207"/>
      <c r="J893" s="202">
        <v>39493</v>
      </c>
      <c r="K893" s="202">
        <v>39576</v>
      </c>
      <c r="L893" s="193" t="s">
        <v>1498</v>
      </c>
      <c r="M893" s="203" t="s">
        <v>2995</v>
      </c>
      <c r="N893" s="17">
        <v>5214</v>
      </c>
      <c r="O893" s="17">
        <v>5430</v>
      </c>
      <c r="P893" s="202">
        <v>39576</v>
      </c>
      <c r="Q893" s="202">
        <v>40135</v>
      </c>
      <c r="R893" s="202">
        <v>40133</v>
      </c>
      <c r="S893" s="202">
        <v>40254</v>
      </c>
      <c r="T893" s="18">
        <v>1</v>
      </c>
      <c r="U893" s="17"/>
      <c r="V893" s="204"/>
      <c r="W893" s="205" t="s">
        <v>2996</v>
      </c>
    </row>
    <row r="894" spans="1:23" ht="33" hidden="1" thickBot="1" x14ac:dyDescent="0.25">
      <c r="A894" s="182">
        <v>41973</v>
      </c>
      <c r="B894" s="368">
        <v>2008</v>
      </c>
      <c r="C894" s="206" t="s">
        <v>131</v>
      </c>
      <c r="D894" s="56" t="s">
        <v>132</v>
      </c>
      <c r="E894" s="56" t="s">
        <v>36</v>
      </c>
      <c r="F894" s="206" t="s">
        <v>128</v>
      </c>
      <c r="G894" s="30">
        <v>69626</v>
      </c>
      <c r="H894" s="206" t="s">
        <v>2997</v>
      </c>
      <c r="I894" s="207"/>
      <c r="J894" s="202">
        <v>39437</v>
      </c>
      <c r="K894" s="202">
        <v>39660</v>
      </c>
      <c r="L894" s="193" t="s">
        <v>2998</v>
      </c>
      <c r="M894" s="203" t="s">
        <v>2809</v>
      </c>
      <c r="N894" s="17">
        <v>18512</v>
      </c>
      <c r="O894" s="17">
        <v>19120</v>
      </c>
      <c r="P894" s="202">
        <v>39681</v>
      </c>
      <c r="Q894" s="202">
        <v>40770</v>
      </c>
      <c r="R894" s="202">
        <v>40739</v>
      </c>
      <c r="S894" s="202">
        <v>41395</v>
      </c>
      <c r="T894" s="18">
        <v>1</v>
      </c>
      <c r="U894" s="17"/>
      <c r="V894" s="204"/>
      <c r="W894" s="205" t="s">
        <v>2999</v>
      </c>
    </row>
    <row r="895" spans="1:23" ht="17" hidden="1" thickBot="1" x14ac:dyDescent="0.25">
      <c r="A895" s="182">
        <v>41973</v>
      </c>
      <c r="B895" s="368">
        <v>2008</v>
      </c>
      <c r="C895" s="206" t="s">
        <v>131</v>
      </c>
      <c r="D895" s="56" t="s">
        <v>132</v>
      </c>
      <c r="E895" s="56" t="s">
        <v>23</v>
      </c>
      <c r="F895" s="206" t="s">
        <v>128</v>
      </c>
      <c r="G895" s="30">
        <v>64473</v>
      </c>
      <c r="H895" s="206" t="s">
        <v>3000</v>
      </c>
      <c r="I895" s="207"/>
      <c r="J895" s="202">
        <v>39658</v>
      </c>
      <c r="K895" s="202">
        <v>39709</v>
      </c>
      <c r="L895" s="193" t="s">
        <v>3001</v>
      </c>
      <c r="M895" s="203"/>
      <c r="N895" s="17">
        <v>17497</v>
      </c>
      <c r="O895" s="17">
        <v>18181</v>
      </c>
      <c r="P895" s="202">
        <v>39721</v>
      </c>
      <c r="Q895" s="202">
        <v>40254</v>
      </c>
      <c r="R895" s="202">
        <v>40229</v>
      </c>
      <c r="S895" s="202">
        <v>40254</v>
      </c>
      <c r="T895" s="18">
        <v>1</v>
      </c>
      <c r="U895" s="17">
        <v>1885</v>
      </c>
      <c r="V895" s="204"/>
      <c r="W895" s="205" t="s">
        <v>3002</v>
      </c>
    </row>
    <row r="896" spans="1:23" ht="65" hidden="1" thickBot="1" x14ac:dyDescent="0.25">
      <c r="A896" s="182">
        <v>41973</v>
      </c>
      <c r="B896" s="368">
        <v>2008</v>
      </c>
      <c r="C896" s="206" t="s">
        <v>131</v>
      </c>
      <c r="D896" s="56" t="s">
        <v>132</v>
      </c>
      <c r="E896" s="56" t="s">
        <v>109</v>
      </c>
      <c r="F896" s="206" t="s">
        <v>109</v>
      </c>
      <c r="G896" s="30">
        <v>52332</v>
      </c>
      <c r="H896" s="206" t="s">
        <v>3003</v>
      </c>
      <c r="I896" s="207"/>
      <c r="J896" s="202">
        <v>39573</v>
      </c>
      <c r="K896" s="202">
        <v>39689</v>
      </c>
      <c r="L896" s="193" t="s">
        <v>1139</v>
      </c>
      <c r="M896" s="203"/>
      <c r="N896" s="17">
        <v>25929</v>
      </c>
      <c r="O896" s="17">
        <v>26866</v>
      </c>
      <c r="P896" s="202">
        <v>39689</v>
      </c>
      <c r="Q896" s="202">
        <v>40824</v>
      </c>
      <c r="R896" s="202">
        <v>41044</v>
      </c>
      <c r="S896" s="202">
        <v>41103</v>
      </c>
      <c r="T896" s="18">
        <v>1</v>
      </c>
      <c r="U896" s="17"/>
      <c r="V896" s="204"/>
      <c r="W896" s="205" t="s">
        <v>3004</v>
      </c>
    </row>
    <row r="897" spans="1:24" ht="17" hidden="1" thickBot="1" x14ac:dyDescent="0.25">
      <c r="A897" s="182">
        <v>41973</v>
      </c>
      <c r="B897" s="368">
        <v>2009</v>
      </c>
      <c r="C897" s="206" t="s">
        <v>131</v>
      </c>
      <c r="D897" s="56" t="s">
        <v>132</v>
      </c>
      <c r="E897" s="56" t="s">
        <v>14</v>
      </c>
      <c r="F897" s="206" t="s">
        <v>128</v>
      </c>
      <c r="G897" s="30">
        <v>71653</v>
      </c>
      <c r="H897" s="206" t="s">
        <v>3005</v>
      </c>
      <c r="I897" s="207"/>
      <c r="J897" s="202">
        <v>40340</v>
      </c>
      <c r="K897" s="202">
        <v>40422</v>
      </c>
      <c r="L897" s="193" t="s">
        <v>3006</v>
      </c>
      <c r="M897" s="203" t="s">
        <v>3007</v>
      </c>
      <c r="N897" s="17">
        <v>418039</v>
      </c>
      <c r="O897" s="17">
        <v>425895</v>
      </c>
      <c r="P897" s="202">
        <v>40515</v>
      </c>
      <c r="Q897" s="202">
        <v>41564</v>
      </c>
      <c r="R897" s="202">
        <v>41646</v>
      </c>
      <c r="S897" s="202">
        <v>41646</v>
      </c>
      <c r="T897" s="18">
        <v>1</v>
      </c>
      <c r="U897" s="17"/>
      <c r="V897" s="204"/>
      <c r="W897" s="205" t="s">
        <v>3008</v>
      </c>
    </row>
    <row r="898" spans="1:24" ht="17" hidden="1" thickBot="1" x14ac:dyDescent="0.25">
      <c r="A898" s="182">
        <v>41973</v>
      </c>
      <c r="B898" s="368">
        <v>2009</v>
      </c>
      <c r="C898" s="206" t="s">
        <v>131</v>
      </c>
      <c r="D898" s="56" t="s">
        <v>132</v>
      </c>
      <c r="E898" s="56" t="s">
        <v>16</v>
      </c>
      <c r="F898" s="206" t="s">
        <v>128</v>
      </c>
      <c r="G898" s="30" t="s">
        <v>3009</v>
      </c>
      <c r="H898" s="206" t="s">
        <v>3010</v>
      </c>
      <c r="I898" s="207"/>
      <c r="J898" s="202">
        <v>40065</v>
      </c>
      <c r="K898" s="202">
        <v>40165</v>
      </c>
      <c r="L898" s="193" t="s">
        <v>3011</v>
      </c>
      <c r="M898" s="203" t="s">
        <v>3012</v>
      </c>
      <c r="N898" s="17">
        <v>8000</v>
      </c>
      <c r="O898" s="17">
        <v>13282</v>
      </c>
      <c r="P898" s="202">
        <v>40198</v>
      </c>
      <c r="Q898" s="202">
        <v>40888</v>
      </c>
      <c r="R898" s="202">
        <v>40888</v>
      </c>
      <c r="S898" s="202">
        <v>40888</v>
      </c>
      <c r="T898" s="18">
        <v>1</v>
      </c>
      <c r="U898" s="17"/>
      <c r="V898" s="204"/>
      <c r="W898" s="205" t="s">
        <v>2787</v>
      </c>
    </row>
    <row r="899" spans="1:24" ht="17" hidden="1" thickBot="1" x14ac:dyDescent="0.25">
      <c r="A899" s="182">
        <v>41973</v>
      </c>
      <c r="B899" s="368">
        <v>2009</v>
      </c>
      <c r="C899" s="206" t="s">
        <v>131</v>
      </c>
      <c r="D899" s="56" t="s">
        <v>132</v>
      </c>
      <c r="E899" s="56" t="s">
        <v>30</v>
      </c>
      <c r="F899" s="206" t="s">
        <v>128</v>
      </c>
      <c r="G899" s="30">
        <v>75585</v>
      </c>
      <c r="H899" s="206" t="s">
        <v>3013</v>
      </c>
      <c r="I899" s="207"/>
      <c r="J899" s="202">
        <v>40226</v>
      </c>
      <c r="K899" s="202">
        <v>40354</v>
      </c>
      <c r="L899" s="193" t="s">
        <v>3014</v>
      </c>
      <c r="M899" s="203" t="s">
        <v>3015</v>
      </c>
      <c r="N899" s="17">
        <v>3900</v>
      </c>
      <c r="O899" s="17">
        <v>3900</v>
      </c>
      <c r="P899" s="202">
        <v>40603</v>
      </c>
      <c r="Q899" s="202">
        <v>40745</v>
      </c>
      <c r="R899" s="202">
        <v>40755</v>
      </c>
      <c r="S899" s="202">
        <v>40755</v>
      </c>
      <c r="T899" s="18">
        <v>1</v>
      </c>
      <c r="U899" s="17"/>
      <c r="V899" s="204"/>
      <c r="W899" s="205" t="s">
        <v>2787</v>
      </c>
    </row>
    <row r="900" spans="1:24" ht="17" hidden="1" thickBot="1" x14ac:dyDescent="0.25">
      <c r="A900" s="182">
        <v>41973</v>
      </c>
      <c r="B900" s="368">
        <v>2009</v>
      </c>
      <c r="C900" s="206" t="s">
        <v>131</v>
      </c>
      <c r="D900" s="56" t="s">
        <v>132</v>
      </c>
      <c r="E900" s="56" t="s">
        <v>20</v>
      </c>
      <c r="F900" s="206" t="s">
        <v>128</v>
      </c>
      <c r="G900" s="30">
        <v>73599</v>
      </c>
      <c r="H900" s="206" t="s">
        <v>3016</v>
      </c>
      <c r="I900" s="207"/>
      <c r="J900" s="202">
        <v>40359</v>
      </c>
      <c r="K900" s="202">
        <v>40448</v>
      </c>
      <c r="L900" s="193" t="s">
        <v>2973</v>
      </c>
      <c r="M900" s="203" t="s">
        <v>2974</v>
      </c>
      <c r="N900" s="17">
        <v>26178</v>
      </c>
      <c r="O900" s="17">
        <v>28389</v>
      </c>
      <c r="P900" s="202">
        <v>40515</v>
      </c>
      <c r="Q900" s="202">
        <v>41730</v>
      </c>
      <c r="R900" s="202">
        <v>42006</v>
      </c>
      <c r="S900" s="202">
        <v>42067</v>
      </c>
      <c r="T900" s="18">
        <v>0.88</v>
      </c>
      <c r="U900" s="17"/>
      <c r="V900" s="204"/>
      <c r="W900" s="205" t="s">
        <v>3017</v>
      </c>
    </row>
    <row r="901" spans="1:24" ht="17" hidden="1" thickBot="1" x14ac:dyDescent="0.25">
      <c r="A901" s="182">
        <v>41973</v>
      </c>
      <c r="B901" s="368">
        <v>2009</v>
      </c>
      <c r="C901" s="206" t="s">
        <v>131</v>
      </c>
      <c r="D901" s="56" t="s">
        <v>132</v>
      </c>
      <c r="E901" s="56" t="s">
        <v>2825</v>
      </c>
      <c r="F901" s="206" t="s">
        <v>112</v>
      </c>
      <c r="G901" s="30">
        <v>55918</v>
      </c>
      <c r="H901" s="206" t="s">
        <v>3018</v>
      </c>
      <c r="I901" s="207"/>
      <c r="J901" s="202">
        <v>39887</v>
      </c>
      <c r="K901" s="202">
        <v>40071</v>
      </c>
      <c r="L901" s="193" t="s">
        <v>3019</v>
      </c>
      <c r="M901" s="203" t="s">
        <v>3020</v>
      </c>
      <c r="N901" s="17">
        <v>13034</v>
      </c>
      <c r="O901" s="17">
        <v>13672</v>
      </c>
      <c r="P901" s="202">
        <v>40087</v>
      </c>
      <c r="Q901" s="202">
        <v>40716</v>
      </c>
      <c r="R901" s="202">
        <v>40581</v>
      </c>
      <c r="S901" s="202">
        <v>40716</v>
      </c>
      <c r="T901" s="18">
        <v>1</v>
      </c>
      <c r="U901" s="17"/>
      <c r="V901" s="204"/>
      <c r="W901" s="205" t="s">
        <v>3021</v>
      </c>
    </row>
    <row r="902" spans="1:24" ht="49" hidden="1" thickBot="1" x14ac:dyDescent="0.25">
      <c r="A902" s="182">
        <v>41973</v>
      </c>
      <c r="B902" s="368">
        <v>2009</v>
      </c>
      <c r="C902" s="206" t="s">
        <v>131</v>
      </c>
      <c r="D902" s="56" t="s">
        <v>132</v>
      </c>
      <c r="E902" s="56" t="s">
        <v>15</v>
      </c>
      <c r="F902" s="206" t="s">
        <v>128</v>
      </c>
      <c r="G902" s="30">
        <v>70350</v>
      </c>
      <c r="H902" s="206" t="s">
        <v>3010</v>
      </c>
      <c r="I902" s="207"/>
      <c r="J902" s="202">
        <v>40750</v>
      </c>
      <c r="K902" s="202">
        <v>40801</v>
      </c>
      <c r="L902" s="193" t="s">
        <v>3022</v>
      </c>
      <c r="M902" s="203"/>
      <c r="N902" s="17">
        <v>15929</v>
      </c>
      <c r="O902" s="17">
        <v>20393</v>
      </c>
      <c r="P902" s="202">
        <v>40855</v>
      </c>
      <c r="Q902" s="202">
        <v>41721</v>
      </c>
      <c r="R902" s="202">
        <v>41605</v>
      </c>
      <c r="S902" s="202">
        <v>41660</v>
      </c>
      <c r="T902" s="18">
        <v>0.99</v>
      </c>
      <c r="U902" s="17"/>
      <c r="V902" s="204"/>
      <c r="W902" s="205" t="s">
        <v>3023</v>
      </c>
    </row>
    <row r="903" spans="1:24" ht="33" hidden="1" thickBot="1" x14ac:dyDescent="0.25">
      <c r="A903" s="182">
        <v>41973</v>
      </c>
      <c r="B903" s="368">
        <v>2009</v>
      </c>
      <c r="C903" s="206" t="s">
        <v>131</v>
      </c>
      <c r="D903" s="56" t="s">
        <v>132</v>
      </c>
      <c r="E903" s="56" t="s">
        <v>14</v>
      </c>
      <c r="F903" s="206" t="s">
        <v>128</v>
      </c>
      <c r="G903" s="30">
        <v>70354</v>
      </c>
      <c r="H903" s="206" t="s">
        <v>3024</v>
      </c>
      <c r="I903" s="207"/>
      <c r="J903" s="202">
        <v>40896</v>
      </c>
      <c r="K903" s="202">
        <v>41038</v>
      </c>
      <c r="L903" s="193" t="s">
        <v>2785</v>
      </c>
      <c r="M903" s="203" t="s">
        <v>3025</v>
      </c>
      <c r="N903" s="17">
        <v>159834</v>
      </c>
      <c r="O903" s="17">
        <v>163146</v>
      </c>
      <c r="P903" s="202">
        <v>41059</v>
      </c>
      <c r="Q903" s="202">
        <v>42932</v>
      </c>
      <c r="R903" s="202">
        <v>42079</v>
      </c>
      <c r="S903" s="202">
        <v>42870</v>
      </c>
      <c r="T903" s="18">
        <v>0.3</v>
      </c>
      <c r="U903" s="17"/>
      <c r="V903" s="204"/>
      <c r="W903" s="205" t="s">
        <v>3026</v>
      </c>
    </row>
    <row r="904" spans="1:24" ht="33" hidden="1" thickBot="1" x14ac:dyDescent="0.25">
      <c r="A904" s="182">
        <v>41973</v>
      </c>
      <c r="B904" s="368">
        <v>2009</v>
      </c>
      <c r="C904" s="206" t="s">
        <v>131</v>
      </c>
      <c r="D904" s="56" t="s">
        <v>132</v>
      </c>
      <c r="E904" s="56" t="s">
        <v>15</v>
      </c>
      <c r="F904" s="206" t="s">
        <v>128</v>
      </c>
      <c r="G904" s="30">
        <v>64709</v>
      </c>
      <c r="H904" s="206" t="s">
        <v>3027</v>
      </c>
      <c r="I904" s="207"/>
      <c r="J904" s="202">
        <v>39876</v>
      </c>
      <c r="K904" s="202">
        <v>39954</v>
      </c>
      <c r="L904" s="193" t="s">
        <v>3028</v>
      </c>
      <c r="M904" s="203"/>
      <c r="N904" s="17">
        <v>1963</v>
      </c>
      <c r="O904" s="17">
        <v>2014</v>
      </c>
      <c r="P904" s="202">
        <v>39995</v>
      </c>
      <c r="Q904" s="202">
        <v>40424</v>
      </c>
      <c r="R904" s="202">
        <v>40430</v>
      </c>
      <c r="S904" s="202">
        <v>40430</v>
      </c>
      <c r="T904" s="18">
        <v>1</v>
      </c>
      <c r="U904" s="17"/>
      <c r="V904" s="204"/>
      <c r="W904" s="205" t="s">
        <v>3029</v>
      </c>
    </row>
    <row r="905" spans="1:24" ht="161" hidden="1" thickBot="1" x14ac:dyDescent="0.25">
      <c r="A905" s="182">
        <v>41973</v>
      </c>
      <c r="B905" s="368">
        <v>2009</v>
      </c>
      <c r="C905" s="206" t="s">
        <v>131</v>
      </c>
      <c r="D905" s="56" t="s">
        <v>132</v>
      </c>
      <c r="E905" s="56" t="s">
        <v>16</v>
      </c>
      <c r="F905" s="206" t="s">
        <v>128</v>
      </c>
      <c r="G905" s="30">
        <v>79845</v>
      </c>
      <c r="H905" s="206" t="s">
        <v>3030</v>
      </c>
      <c r="I905" s="207"/>
      <c r="J905" s="202">
        <v>40725</v>
      </c>
      <c r="K905" s="202">
        <v>40809</v>
      </c>
      <c r="L905" s="193" t="s">
        <v>3031</v>
      </c>
      <c r="M905" s="203" t="s">
        <v>3032</v>
      </c>
      <c r="N905" s="17">
        <v>51133</v>
      </c>
      <c r="O905" s="17">
        <v>59375</v>
      </c>
      <c r="P905" s="202">
        <v>40847</v>
      </c>
      <c r="Q905" s="202">
        <v>42075</v>
      </c>
      <c r="R905" s="202">
        <v>41949</v>
      </c>
      <c r="S905" s="202">
        <v>42030</v>
      </c>
      <c r="T905" s="18">
        <v>0.95</v>
      </c>
      <c r="U905" s="17"/>
      <c r="V905" s="204"/>
      <c r="W905" s="205" t="s">
        <v>3033</v>
      </c>
    </row>
    <row r="906" spans="1:24" ht="17" hidden="1" thickBot="1" x14ac:dyDescent="0.25">
      <c r="A906" s="182">
        <v>41973</v>
      </c>
      <c r="B906" s="368">
        <v>2009</v>
      </c>
      <c r="C906" s="206" t="s">
        <v>131</v>
      </c>
      <c r="D906" s="56" t="s">
        <v>132</v>
      </c>
      <c r="E906" s="56" t="s">
        <v>17</v>
      </c>
      <c r="F906" s="206" t="s">
        <v>128</v>
      </c>
      <c r="G906" s="30">
        <v>65080</v>
      </c>
      <c r="H906" s="206" t="s">
        <v>3034</v>
      </c>
      <c r="I906" s="207"/>
      <c r="J906" s="202">
        <v>39764</v>
      </c>
      <c r="K906" s="202">
        <v>39869</v>
      </c>
      <c r="L906" s="193" t="s">
        <v>3035</v>
      </c>
      <c r="M906" s="203"/>
      <c r="N906" s="17">
        <v>2983</v>
      </c>
      <c r="O906" s="17">
        <v>3084</v>
      </c>
      <c r="P906" s="202">
        <v>39888</v>
      </c>
      <c r="Q906" s="202">
        <v>40305</v>
      </c>
      <c r="R906" s="202">
        <v>40253</v>
      </c>
      <c r="S906" s="202">
        <v>40305</v>
      </c>
      <c r="T906" s="18">
        <v>1</v>
      </c>
      <c r="U906" s="17"/>
      <c r="V906" s="204"/>
      <c r="W906" s="205" t="s">
        <v>3036</v>
      </c>
    </row>
    <row r="907" spans="1:24" ht="49" hidden="1" thickBot="1" x14ac:dyDescent="0.25">
      <c r="A907" s="182">
        <v>41973</v>
      </c>
      <c r="B907" s="368">
        <v>2009</v>
      </c>
      <c r="C907" s="206" t="s">
        <v>131</v>
      </c>
      <c r="D907" s="56" t="s">
        <v>132</v>
      </c>
      <c r="E907" s="56" t="s">
        <v>19</v>
      </c>
      <c r="F907" s="206" t="s">
        <v>128</v>
      </c>
      <c r="G907" s="30">
        <v>64573</v>
      </c>
      <c r="H907" s="206" t="s">
        <v>3037</v>
      </c>
      <c r="I907" s="207"/>
      <c r="J907" s="202">
        <v>39792</v>
      </c>
      <c r="K907" s="202">
        <v>39959</v>
      </c>
      <c r="L907" s="193" t="s">
        <v>3001</v>
      </c>
      <c r="M907" s="203"/>
      <c r="N907" s="17">
        <v>14342</v>
      </c>
      <c r="O907" s="17">
        <v>14700</v>
      </c>
      <c r="P907" s="202">
        <v>39955</v>
      </c>
      <c r="Q907" s="202">
        <v>40632</v>
      </c>
      <c r="R907" s="202">
        <v>40678</v>
      </c>
      <c r="S907" s="202">
        <v>40632</v>
      </c>
      <c r="T907" s="18">
        <v>1</v>
      </c>
      <c r="U907" s="17">
        <v>5367</v>
      </c>
      <c r="V907" s="204"/>
      <c r="W907" s="205" t="s">
        <v>3038</v>
      </c>
    </row>
    <row r="908" spans="1:24" ht="17" hidden="1" thickBot="1" x14ac:dyDescent="0.25">
      <c r="A908" s="182">
        <v>41973</v>
      </c>
      <c r="B908" s="368">
        <v>2009</v>
      </c>
      <c r="C908" s="206" t="s">
        <v>131</v>
      </c>
      <c r="D908" s="56" t="s">
        <v>132</v>
      </c>
      <c r="E908" s="56" t="s">
        <v>54</v>
      </c>
      <c r="F908" s="206" t="s">
        <v>128</v>
      </c>
      <c r="G908" s="30">
        <v>59987</v>
      </c>
      <c r="H908" s="206" t="s">
        <v>3039</v>
      </c>
      <c r="I908" s="207"/>
      <c r="J908" s="202" t="s">
        <v>10</v>
      </c>
      <c r="K908" s="202">
        <v>40009</v>
      </c>
      <c r="L908" s="193" t="s">
        <v>3040</v>
      </c>
      <c r="M908" s="203"/>
      <c r="N908" s="17">
        <v>13627</v>
      </c>
      <c r="O908" s="17">
        <v>14503</v>
      </c>
      <c r="P908" s="202">
        <v>40049</v>
      </c>
      <c r="Q908" s="202">
        <v>40752</v>
      </c>
      <c r="R908" s="202">
        <v>40693</v>
      </c>
      <c r="S908" s="202">
        <v>40752</v>
      </c>
      <c r="T908" s="18">
        <v>1</v>
      </c>
      <c r="U908" s="17">
        <v>1500</v>
      </c>
      <c r="V908" s="204"/>
      <c r="W908" s="205" t="s">
        <v>3041</v>
      </c>
    </row>
    <row r="909" spans="1:24" ht="113" hidden="1" thickBot="1" x14ac:dyDescent="0.25">
      <c r="A909" s="182">
        <v>41973</v>
      </c>
      <c r="B909" s="368">
        <v>2009</v>
      </c>
      <c r="C909" s="206" t="s">
        <v>131</v>
      </c>
      <c r="D909" s="56" t="s">
        <v>132</v>
      </c>
      <c r="E909" s="56" t="s">
        <v>24</v>
      </c>
      <c r="F909" s="206" t="s">
        <v>128</v>
      </c>
      <c r="G909" s="30">
        <v>59220</v>
      </c>
      <c r="H909" s="206" t="s">
        <v>3042</v>
      </c>
      <c r="I909" s="207"/>
      <c r="J909" s="202">
        <v>40704</v>
      </c>
      <c r="K909" s="202">
        <v>40814</v>
      </c>
      <c r="L909" s="193" t="s">
        <v>3043</v>
      </c>
      <c r="M909" s="203" t="s">
        <v>3044</v>
      </c>
      <c r="N909" s="17">
        <v>28500</v>
      </c>
      <c r="O909" s="17">
        <v>29108</v>
      </c>
      <c r="P909" s="202">
        <v>40842</v>
      </c>
      <c r="Q909" s="202">
        <v>42156</v>
      </c>
      <c r="R909" s="202">
        <v>41701</v>
      </c>
      <c r="S909" s="202">
        <v>42150</v>
      </c>
      <c r="T909" s="18">
        <v>0.69</v>
      </c>
      <c r="U909" s="17"/>
      <c r="V909" s="204"/>
      <c r="W909" s="205" t="s">
        <v>3045</v>
      </c>
    </row>
    <row r="910" spans="1:24" s="2" customFormat="1" ht="97" hidden="1" thickBot="1" x14ac:dyDescent="0.25">
      <c r="A910" s="182">
        <v>41973</v>
      </c>
      <c r="B910" s="465">
        <v>2009</v>
      </c>
      <c r="C910" s="436" t="s">
        <v>131</v>
      </c>
      <c r="D910" s="438" t="s">
        <v>132</v>
      </c>
      <c r="E910" s="438" t="s">
        <v>43</v>
      </c>
      <c r="F910" s="436" t="s">
        <v>128</v>
      </c>
      <c r="G910" s="470">
        <v>72722</v>
      </c>
      <c r="H910" s="438" t="s">
        <v>3046</v>
      </c>
      <c r="I910" s="470"/>
      <c r="J910" s="215">
        <v>40710</v>
      </c>
      <c r="K910" s="215">
        <v>40815</v>
      </c>
      <c r="L910" s="81" t="s">
        <v>3047</v>
      </c>
      <c r="M910" s="78" t="s">
        <v>3048</v>
      </c>
      <c r="N910" s="21">
        <v>76944</v>
      </c>
      <c r="O910" s="21">
        <v>82983</v>
      </c>
      <c r="P910" s="215">
        <v>40841</v>
      </c>
      <c r="Q910" s="215">
        <v>42081</v>
      </c>
      <c r="R910" s="215">
        <v>41891</v>
      </c>
      <c r="S910" s="215">
        <v>42081</v>
      </c>
      <c r="T910" s="218">
        <v>0.92</v>
      </c>
      <c r="U910" s="21"/>
      <c r="V910" s="227"/>
      <c r="W910" s="205" t="s">
        <v>3049</v>
      </c>
      <c r="X910" s="3"/>
    </row>
    <row r="911" spans="1:24" s="2" customFormat="1" ht="49" hidden="1" thickBot="1" x14ac:dyDescent="0.25">
      <c r="A911" s="182">
        <v>41973</v>
      </c>
      <c r="B911" s="466"/>
      <c r="C911" s="468"/>
      <c r="D911" s="469"/>
      <c r="E911" s="469"/>
      <c r="F911" s="468"/>
      <c r="G911" s="471"/>
      <c r="H911" s="469"/>
      <c r="I911" s="471"/>
      <c r="J911" s="228">
        <v>40609</v>
      </c>
      <c r="K911" s="228">
        <v>40622</v>
      </c>
      <c r="L911" s="229" t="s">
        <v>3050</v>
      </c>
      <c r="M911" s="48"/>
      <c r="N911" s="23">
        <v>9.6</v>
      </c>
      <c r="O911" s="23">
        <v>9.6</v>
      </c>
      <c r="P911" s="228">
        <v>40622</v>
      </c>
      <c r="Q911" s="228">
        <v>40634</v>
      </c>
      <c r="R911" s="228">
        <v>40634</v>
      </c>
      <c r="S911" s="228">
        <v>40634</v>
      </c>
      <c r="T911" s="230">
        <v>1</v>
      </c>
      <c r="U911" s="23"/>
      <c r="V911" s="231"/>
      <c r="W911" s="205" t="s">
        <v>5141</v>
      </c>
      <c r="X911" s="3"/>
    </row>
    <row r="912" spans="1:24" s="2" customFormat="1" ht="33" hidden="1" thickBot="1" x14ac:dyDescent="0.25">
      <c r="A912" s="182">
        <v>41973</v>
      </c>
      <c r="B912" s="467"/>
      <c r="C912" s="437"/>
      <c r="D912" s="439"/>
      <c r="E912" s="439"/>
      <c r="F912" s="437"/>
      <c r="G912" s="472"/>
      <c r="H912" s="439"/>
      <c r="I912" s="472"/>
      <c r="J912" s="197">
        <v>40644</v>
      </c>
      <c r="K912" s="197">
        <v>40711</v>
      </c>
      <c r="L912" s="63" t="s">
        <v>3051</v>
      </c>
      <c r="M912" s="198" t="s">
        <v>3052</v>
      </c>
      <c r="N912" s="19">
        <v>5395</v>
      </c>
      <c r="O912" s="19">
        <v>5395</v>
      </c>
      <c r="P912" s="197">
        <v>40725</v>
      </c>
      <c r="Q912" s="197">
        <v>40882</v>
      </c>
      <c r="R912" s="197">
        <v>41909</v>
      </c>
      <c r="S912" s="197">
        <v>41909</v>
      </c>
      <c r="T912" s="220">
        <v>0.98</v>
      </c>
      <c r="U912" s="19"/>
      <c r="V912" s="233"/>
      <c r="W912" s="205" t="s">
        <v>3053</v>
      </c>
      <c r="X912" s="3"/>
    </row>
    <row r="913" spans="1:24" ht="17" hidden="1" thickBot="1" x14ac:dyDescent="0.25">
      <c r="A913" s="267">
        <v>41973</v>
      </c>
      <c r="B913" s="368">
        <v>2009</v>
      </c>
      <c r="C913" s="206" t="s">
        <v>131</v>
      </c>
      <c r="D913" s="56" t="s">
        <v>132</v>
      </c>
      <c r="E913" s="56" t="s">
        <v>45</v>
      </c>
      <c r="F913" s="206" t="s">
        <v>128</v>
      </c>
      <c r="G913" s="30">
        <v>62189</v>
      </c>
      <c r="H913" s="206" t="s">
        <v>3054</v>
      </c>
      <c r="I913" s="207"/>
      <c r="J913" s="202">
        <v>39748</v>
      </c>
      <c r="K913" s="202">
        <v>39906</v>
      </c>
      <c r="L913" s="193" t="s">
        <v>431</v>
      </c>
      <c r="M913" s="203"/>
      <c r="N913" s="17">
        <v>47615</v>
      </c>
      <c r="O913" s="17">
        <v>51375</v>
      </c>
      <c r="P913" s="202">
        <v>39965</v>
      </c>
      <c r="Q913" s="202">
        <v>41064</v>
      </c>
      <c r="R913" s="202">
        <v>40842</v>
      </c>
      <c r="S913" s="202">
        <v>40948</v>
      </c>
      <c r="T913" s="18">
        <v>0.98</v>
      </c>
      <c r="U913" s="17"/>
      <c r="V913" s="204"/>
      <c r="W913" s="205" t="s">
        <v>3055</v>
      </c>
    </row>
    <row r="914" spans="1:24" s="250" customFormat="1" ht="225" hidden="1" thickBot="1" x14ac:dyDescent="0.25">
      <c r="A914" s="175">
        <v>41973</v>
      </c>
      <c r="B914" s="473">
        <v>2009</v>
      </c>
      <c r="C914" s="476" t="s">
        <v>131</v>
      </c>
      <c r="D914" s="479" t="s">
        <v>132</v>
      </c>
      <c r="E914" s="479" t="s">
        <v>36</v>
      </c>
      <c r="F914" s="476" t="s">
        <v>128</v>
      </c>
      <c r="G914" s="482">
        <v>74650</v>
      </c>
      <c r="H914" s="476" t="s">
        <v>3056</v>
      </c>
      <c r="I914" s="485"/>
      <c r="J914" s="275">
        <v>40225</v>
      </c>
      <c r="K914" s="275">
        <v>40431</v>
      </c>
      <c r="L914" s="276" t="s">
        <v>3057</v>
      </c>
      <c r="M914" s="52" t="s">
        <v>3058</v>
      </c>
      <c r="N914" s="26">
        <v>529989</v>
      </c>
      <c r="O914" s="26">
        <v>559532</v>
      </c>
      <c r="P914" s="275">
        <v>40490</v>
      </c>
      <c r="Q914" s="275">
        <v>42064</v>
      </c>
      <c r="R914" s="275">
        <v>41790</v>
      </c>
      <c r="S914" s="275">
        <v>42185</v>
      </c>
      <c r="T914" s="277">
        <v>0.89</v>
      </c>
      <c r="U914" s="26"/>
      <c r="V914" s="278"/>
      <c r="W914" s="214" t="s">
        <v>3059</v>
      </c>
      <c r="X914" s="3"/>
    </row>
    <row r="915" spans="1:24" s="250" customFormat="1" ht="17" hidden="1" thickBot="1" x14ac:dyDescent="0.25">
      <c r="A915" s="175">
        <v>41973</v>
      </c>
      <c r="B915" s="474"/>
      <c r="C915" s="477"/>
      <c r="D915" s="480"/>
      <c r="E915" s="480"/>
      <c r="F915" s="477"/>
      <c r="G915" s="483"/>
      <c r="H915" s="477"/>
      <c r="I915" s="486"/>
      <c r="J915" s="251">
        <v>40185</v>
      </c>
      <c r="K915" s="251">
        <v>40283</v>
      </c>
      <c r="L915" s="252" t="s">
        <v>3060</v>
      </c>
      <c r="M915" s="48"/>
      <c r="N915" s="23">
        <v>10225</v>
      </c>
      <c r="O915" s="23">
        <v>11445</v>
      </c>
      <c r="P915" s="251">
        <v>40344</v>
      </c>
      <c r="Q915" s="251">
        <v>41062</v>
      </c>
      <c r="R915" s="251">
        <v>40964</v>
      </c>
      <c r="S915" s="251">
        <v>41031</v>
      </c>
      <c r="T915" s="253">
        <v>1</v>
      </c>
      <c r="U915" s="23"/>
      <c r="V915" s="264"/>
      <c r="W915" s="214" t="s">
        <v>2892</v>
      </c>
      <c r="X915" s="3"/>
    </row>
    <row r="916" spans="1:24" s="250" customFormat="1" ht="17" hidden="1" thickBot="1" x14ac:dyDescent="0.25">
      <c r="A916" s="175">
        <v>41973</v>
      </c>
      <c r="B916" s="474"/>
      <c r="C916" s="477"/>
      <c r="D916" s="480"/>
      <c r="E916" s="480"/>
      <c r="F916" s="477"/>
      <c r="G916" s="483"/>
      <c r="H916" s="477"/>
      <c r="I916" s="486"/>
      <c r="J916" s="251">
        <v>40221</v>
      </c>
      <c r="K916" s="251">
        <v>40245</v>
      </c>
      <c r="L916" s="252" t="s">
        <v>3061</v>
      </c>
      <c r="M916" s="48" t="s">
        <v>3062</v>
      </c>
      <c r="N916" s="23">
        <v>301</v>
      </c>
      <c r="O916" s="23">
        <v>301</v>
      </c>
      <c r="P916" s="251">
        <v>40273</v>
      </c>
      <c r="Q916" s="251">
        <v>40359</v>
      </c>
      <c r="R916" s="251">
        <v>40328</v>
      </c>
      <c r="S916" s="251">
        <v>40336</v>
      </c>
      <c r="T916" s="253">
        <v>1</v>
      </c>
      <c r="U916" s="23"/>
      <c r="V916" s="254"/>
      <c r="W916" s="214" t="s">
        <v>2892</v>
      </c>
      <c r="X916" s="3"/>
    </row>
    <row r="917" spans="1:24" s="250" customFormat="1" ht="17" hidden="1" thickBot="1" x14ac:dyDescent="0.25">
      <c r="A917" s="175">
        <v>41973</v>
      </c>
      <c r="B917" s="474"/>
      <c r="C917" s="477"/>
      <c r="D917" s="480"/>
      <c r="E917" s="480"/>
      <c r="F917" s="477"/>
      <c r="G917" s="483"/>
      <c r="H917" s="477"/>
      <c r="I917" s="486"/>
      <c r="J917" s="251">
        <v>40263</v>
      </c>
      <c r="K917" s="251">
        <v>40331</v>
      </c>
      <c r="L917" s="252" t="s">
        <v>3063</v>
      </c>
      <c r="M917" s="48" t="s">
        <v>3064</v>
      </c>
      <c r="N917" s="23">
        <v>1040</v>
      </c>
      <c r="O917" s="23">
        <v>1040</v>
      </c>
      <c r="P917" s="251">
        <v>40347</v>
      </c>
      <c r="Q917" s="251">
        <v>40456</v>
      </c>
      <c r="R917" s="251">
        <v>40469</v>
      </c>
      <c r="S917" s="251">
        <v>40455</v>
      </c>
      <c r="T917" s="253">
        <v>1</v>
      </c>
      <c r="U917" s="23"/>
      <c r="V917" s="254"/>
      <c r="W917" s="214" t="s">
        <v>2892</v>
      </c>
      <c r="X917" s="3"/>
    </row>
    <row r="918" spans="1:24" s="250" customFormat="1" ht="17" hidden="1" thickBot="1" x14ac:dyDescent="0.25">
      <c r="A918" s="161">
        <v>41973</v>
      </c>
      <c r="B918" s="475"/>
      <c r="C918" s="478"/>
      <c r="D918" s="481"/>
      <c r="E918" s="481"/>
      <c r="F918" s="478"/>
      <c r="G918" s="484"/>
      <c r="H918" s="478"/>
      <c r="I918" s="487"/>
      <c r="J918" s="258">
        <v>40225</v>
      </c>
      <c r="K918" s="258">
        <v>40387</v>
      </c>
      <c r="L918" s="259" t="s">
        <v>3065</v>
      </c>
      <c r="M918" s="62" t="s">
        <v>3066</v>
      </c>
      <c r="N918" s="24">
        <v>17290</v>
      </c>
      <c r="O918" s="24">
        <v>15383</v>
      </c>
      <c r="P918" s="258">
        <v>40549</v>
      </c>
      <c r="Q918" s="258">
        <v>41623</v>
      </c>
      <c r="R918" s="258">
        <v>41089</v>
      </c>
      <c r="S918" s="258">
        <v>41623</v>
      </c>
      <c r="T918" s="260">
        <v>0.99</v>
      </c>
      <c r="U918" s="24"/>
      <c r="V918" s="261"/>
      <c r="W918" s="214" t="s">
        <v>3067</v>
      </c>
      <c r="X918" s="3"/>
    </row>
    <row r="919" spans="1:24" ht="33" hidden="1" thickBot="1" x14ac:dyDescent="0.25">
      <c r="A919" s="279">
        <v>41973</v>
      </c>
      <c r="B919" s="368">
        <v>2009</v>
      </c>
      <c r="C919" s="206" t="s">
        <v>131</v>
      </c>
      <c r="D919" s="56" t="s">
        <v>132</v>
      </c>
      <c r="E919" s="56" t="s">
        <v>36</v>
      </c>
      <c r="F919" s="206" t="s">
        <v>128</v>
      </c>
      <c r="G919" s="30">
        <v>74728</v>
      </c>
      <c r="H919" s="206" t="s">
        <v>3068</v>
      </c>
      <c r="I919" s="207">
        <v>74650</v>
      </c>
      <c r="J919" s="202">
        <v>40319</v>
      </c>
      <c r="K919" s="202">
        <v>40340</v>
      </c>
      <c r="L919" s="193" t="s">
        <v>3069</v>
      </c>
      <c r="M919" s="203" t="s">
        <v>3066</v>
      </c>
      <c r="N919" s="17">
        <v>9698</v>
      </c>
      <c r="O919" s="17">
        <v>10156</v>
      </c>
      <c r="P919" s="202">
        <v>40379</v>
      </c>
      <c r="Q919" s="202">
        <v>41172</v>
      </c>
      <c r="R919" s="202">
        <v>41116</v>
      </c>
      <c r="S919" s="202">
        <v>41172</v>
      </c>
      <c r="T919" s="18">
        <v>1</v>
      </c>
      <c r="U919" s="17"/>
      <c r="V919" s="204"/>
      <c r="W919" s="214" t="s">
        <v>2892</v>
      </c>
    </row>
    <row r="920" spans="1:24" ht="49" hidden="1" thickBot="1" x14ac:dyDescent="0.25">
      <c r="A920" s="269">
        <v>41973</v>
      </c>
      <c r="B920" s="369">
        <v>2009</v>
      </c>
      <c r="C920" s="208" t="s">
        <v>131</v>
      </c>
      <c r="D920" s="57" t="s">
        <v>132</v>
      </c>
      <c r="E920" s="57" t="s">
        <v>36</v>
      </c>
      <c r="F920" s="208" t="s">
        <v>128</v>
      </c>
      <c r="G920" s="79">
        <v>53341</v>
      </c>
      <c r="H920" s="208" t="s">
        <v>3070</v>
      </c>
      <c r="I920" s="209"/>
      <c r="J920" s="210">
        <v>39765</v>
      </c>
      <c r="K920" s="210">
        <v>39864</v>
      </c>
      <c r="L920" s="211" t="s">
        <v>3071</v>
      </c>
      <c r="M920" s="212" t="s">
        <v>3072</v>
      </c>
      <c r="N920" s="19">
        <v>10432</v>
      </c>
      <c r="O920" s="19">
        <v>15334</v>
      </c>
      <c r="P920" s="210">
        <v>40205</v>
      </c>
      <c r="Q920" s="210">
        <v>41135</v>
      </c>
      <c r="R920" s="210">
        <v>40331</v>
      </c>
      <c r="S920" s="210">
        <v>40494</v>
      </c>
      <c r="T920" s="20">
        <v>1</v>
      </c>
      <c r="U920" s="19">
        <v>-1539</v>
      </c>
      <c r="V920" s="213"/>
      <c r="W920" s="214" t="s">
        <v>3073</v>
      </c>
    </row>
    <row r="921" spans="1:24" s="2" customFormat="1" ht="17" hidden="1" thickBot="1" x14ac:dyDescent="0.25">
      <c r="A921" s="182">
        <v>41973</v>
      </c>
      <c r="B921" s="465">
        <v>2010</v>
      </c>
      <c r="C921" s="436" t="s">
        <v>131</v>
      </c>
      <c r="D921" s="438" t="s">
        <v>132</v>
      </c>
      <c r="E921" s="438" t="s">
        <v>127</v>
      </c>
      <c r="F921" s="436" t="s">
        <v>127</v>
      </c>
      <c r="G921" s="470">
        <v>71550</v>
      </c>
      <c r="H921" s="438" t="s">
        <v>3074</v>
      </c>
      <c r="I921" s="470"/>
      <c r="J921" s="215">
        <v>40345</v>
      </c>
      <c r="K921" s="215">
        <v>40526</v>
      </c>
      <c r="L921" s="81" t="s">
        <v>3075</v>
      </c>
      <c r="M921" s="78"/>
      <c r="N921" s="21">
        <v>13098</v>
      </c>
      <c r="O921" s="21">
        <v>12421</v>
      </c>
      <c r="P921" s="215">
        <v>40526</v>
      </c>
      <c r="Q921" s="215">
        <v>41559</v>
      </c>
      <c r="R921" s="215">
        <v>41131</v>
      </c>
      <c r="S921" s="215">
        <v>41131</v>
      </c>
      <c r="T921" s="218">
        <v>1</v>
      </c>
      <c r="U921" s="21"/>
      <c r="V921" s="227"/>
      <c r="W921" s="214" t="s">
        <v>3076</v>
      </c>
      <c r="X921" s="3"/>
    </row>
    <row r="922" spans="1:24" s="2" customFormat="1" ht="17" hidden="1" thickBot="1" x14ac:dyDescent="0.25">
      <c r="A922" s="182">
        <v>41973</v>
      </c>
      <c r="B922" s="466"/>
      <c r="C922" s="468"/>
      <c r="D922" s="469"/>
      <c r="E922" s="469"/>
      <c r="F922" s="468"/>
      <c r="G922" s="471"/>
      <c r="H922" s="469"/>
      <c r="I922" s="471"/>
      <c r="J922" s="228">
        <v>41369</v>
      </c>
      <c r="K922" s="228">
        <v>41440</v>
      </c>
      <c r="L922" s="229" t="s">
        <v>3077</v>
      </c>
      <c r="M922" s="48"/>
      <c r="N922" s="23">
        <v>68</v>
      </c>
      <c r="O922" s="23">
        <v>68</v>
      </c>
      <c r="P922" s="228">
        <v>41456</v>
      </c>
      <c r="Q922" s="228">
        <v>41516</v>
      </c>
      <c r="R922" s="228">
        <v>41516</v>
      </c>
      <c r="S922" s="228">
        <v>41516</v>
      </c>
      <c r="T922" s="230">
        <v>1</v>
      </c>
      <c r="U922" s="23"/>
      <c r="V922" s="231"/>
      <c r="W922" s="214"/>
      <c r="X922" s="3"/>
    </row>
    <row r="923" spans="1:24" s="2" customFormat="1" ht="33" hidden="1" thickBot="1" x14ac:dyDescent="0.25">
      <c r="A923" s="182">
        <v>41973</v>
      </c>
      <c r="B923" s="467"/>
      <c r="C923" s="437"/>
      <c r="D923" s="439"/>
      <c r="E923" s="439"/>
      <c r="F923" s="437"/>
      <c r="G923" s="472"/>
      <c r="H923" s="439"/>
      <c r="I923" s="472"/>
      <c r="J923" s="197">
        <v>41871</v>
      </c>
      <c r="K923" s="197">
        <v>41876</v>
      </c>
      <c r="L923" s="63" t="s">
        <v>3078</v>
      </c>
      <c r="M923" s="198"/>
      <c r="N923" s="19">
        <v>69</v>
      </c>
      <c r="O923" s="19">
        <v>69</v>
      </c>
      <c r="P923" s="197">
        <v>42010</v>
      </c>
      <c r="Q923" s="197"/>
      <c r="R923" s="197">
        <v>42034</v>
      </c>
      <c r="S923" s="197">
        <v>42034</v>
      </c>
      <c r="T923" s="220">
        <v>0</v>
      </c>
      <c r="U923" s="19"/>
      <c r="V923" s="233"/>
      <c r="W923" s="214" t="s">
        <v>3079</v>
      </c>
      <c r="X923" s="3"/>
    </row>
    <row r="924" spans="1:24" ht="17" hidden="1" thickBot="1" x14ac:dyDescent="0.25">
      <c r="A924" s="182">
        <v>41973</v>
      </c>
      <c r="B924" s="368">
        <v>2010</v>
      </c>
      <c r="C924" s="206" t="s">
        <v>131</v>
      </c>
      <c r="D924" s="56" t="s">
        <v>132</v>
      </c>
      <c r="E924" s="56" t="s">
        <v>12</v>
      </c>
      <c r="F924" s="206" t="s">
        <v>128</v>
      </c>
      <c r="G924" s="30">
        <v>71310</v>
      </c>
      <c r="H924" s="206" t="s">
        <v>3080</v>
      </c>
      <c r="I924" s="207"/>
      <c r="J924" s="202">
        <v>40074</v>
      </c>
      <c r="K924" s="202">
        <v>40234</v>
      </c>
      <c r="L924" s="193" t="s">
        <v>3081</v>
      </c>
      <c r="M924" s="203"/>
      <c r="N924" s="17">
        <v>19839</v>
      </c>
      <c r="O924" s="17">
        <v>20258</v>
      </c>
      <c r="P924" s="202">
        <v>40248</v>
      </c>
      <c r="Q924" s="202">
        <v>40876</v>
      </c>
      <c r="R924" s="202">
        <v>40831</v>
      </c>
      <c r="S924" s="202">
        <v>40876</v>
      </c>
      <c r="T924" s="18">
        <v>1</v>
      </c>
      <c r="U924" s="17">
        <v>-577</v>
      </c>
      <c r="V924" s="204"/>
      <c r="W924" s="214" t="s">
        <v>3082</v>
      </c>
    </row>
    <row r="925" spans="1:24" ht="17" hidden="1" thickBot="1" x14ac:dyDescent="0.25">
      <c r="A925" s="182">
        <v>41973</v>
      </c>
      <c r="B925" s="368">
        <v>2010</v>
      </c>
      <c r="C925" s="206" t="s">
        <v>131</v>
      </c>
      <c r="D925" s="56" t="s">
        <v>132</v>
      </c>
      <c r="E925" s="56" t="s">
        <v>12</v>
      </c>
      <c r="F925" s="206" t="s">
        <v>128</v>
      </c>
      <c r="G925" s="30">
        <v>69805</v>
      </c>
      <c r="H925" s="206" t="s">
        <v>2990</v>
      </c>
      <c r="I925" s="207"/>
      <c r="J925" s="202">
        <v>40147</v>
      </c>
      <c r="K925" s="202">
        <v>40219</v>
      </c>
      <c r="L925" s="193" t="s">
        <v>3083</v>
      </c>
      <c r="M925" s="203"/>
      <c r="N925" s="17">
        <v>3087</v>
      </c>
      <c r="O925" s="17">
        <v>3140</v>
      </c>
      <c r="P925" s="202">
        <v>40231</v>
      </c>
      <c r="Q925" s="202">
        <v>40620</v>
      </c>
      <c r="R925" s="202">
        <v>40686</v>
      </c>
      <c r="S925" s="202">
        <v>40620</v>
      </c>
      <c r="T925" s="18">
        <v>1</v>
      </c>
      <c r="U925" s="17"/>
      <c r="V925" s="204"/>
      <c r="W925" s="214" t="s">
        <v>3084</v>
      </c>
    </row>
    <row r="926" spans="1:24" ht="17" hidden="1" thickBot="1" x14ac:dyDescent="0.25">
      <c r="A926" s="182">
        <v>41973</v>
      </c>
      <c r="B926" s="368">
        <v>2010</v>
      </c>
      <c r="C926" s="206" t="s">
        <v>131</v>
      </c>
      <c r="D926" s="56" t="s">
        <v>132</v>
      </c>
      <c r="E926" s="56" t="s">
        <v>15</v>
      </c>
      <c r="F926" s="206" t="s">
        <v>128</v>
      </c>
      <c r="G926" s="30">
        <v>69295</v>
      </c>
      <c r="H926" s="206" t="s">
        <v>3085</v>
      </c>
      <c r="I926" s="207"/>
      <c r="J926" s="202">
        <v>40294</v>
      </c>
      <c r="K926" s="202">
        <v>40444</v>
      </c>
      <c r="L926" s="193" t="s">
        <v>3086</v>
      </c>
      <c r="M926" s="203"/>
      <c r="N926" s="17">
        <v>17616</v>
      </c>
      <c r="O926" s="17">
        <v>18171</v>
      </c>
      <c r="P926" s="202">
        <v>40471</v>
      </c>
      <c r="Q926" s="202">
        <v>40966</v>
      </c>
      <c r="R926" s="202">
        <v>40952</v>
      </c>
      <c r="S926" s="202">
        <v>40966</v>
      </c>
      <c r="T926" s="18">
        <v>1</v>
      </c>
      <c r="U926" s="17"/>
      <c r="V926" s="204"/>
      <c r="W926" s="214" t="s">
        <v>3041</v>
      </c>
    </row>
    <row r="927" spans="1:24" ht="33" hidden="1" thickBot="1" x14ac:dyDescent="0.25">
      <c r="A927" s="182">
        <v>41973</v>
      </c>
      <c r="B927" s="368">
        <v>2010</v>
      </c>
      <c r="C927" s="206" t="s">
        <v>131</v>
      </c>
      <c r="D927" s="56" t="s">
        <v>132</v>
      </c>
      <c r="E927" s="56" t="s">
        <v>17</v>
      </c>
      <c r="F927" s="206" t="s">
        <v>128</v>
      </c>
      <c r="G927" s="30">
        <v>64481</v>
      </c>
      <c r="H927" s="206" t="s">
        <v>3087</v>
      </c>
      <c r="I927" s="207"/>
      <c r="J927" s="202">
        <v>40122</v>
      </c>
      <c r="K927" s="202">
        <v>40445</v>
      </c>
      <c r="L927" s="193" t="s">
        <v>3088</v>
      </c>
      <c r="M927" s="203"/>
      <c r="N927" s="17">
        <v>7792</v>
      </c>
      <c r="O927" s="17">
        <v>7904</v>
      </c>
      <c r="P927" s="202">
        <v>40494</v>
      </c>
      <c r="Q927" s="202">
        <v>41126</v>
      </c>
      <c r="R927" s="202">
        <v>41034</v>
      </c>
      <c r="S927" s="202">
        <v>41034</v>
      </c>
      <c r="T927" s="18">
        <v>1</v>
      </c>
      <c r="U927" s="17">
        <v>-3185</v>
      </c>
      <c r="V927" s="204"/>
      <c r="W927" s="214" t="s">
        <v>3089</v>
      </c>
    </row>
    <row r="928" spans="1:24" ht="33" hidden="1" thickBot="1" x14ac:dyDescent="0.25">
      <c r="A928" s="182">
        <v>41973</v>
      </c>
      <c r="B928" s="368">
        <v>2010</v>
      </c>
      <c r="C928" s="206" t="s">
        <v>131</v>
      </c>
      <c r="D928" s="56" t="s">
        <v>132</v>
      </c>
      <c r="E928" s="56" t="s">
        <v>17</v>
      </c>
      <c r="F928" s="206" t="s">
        <v>128</v>
      </c>
      <c r="G928" s="30">
        <v>71620</v>
      </c>
      <c r="H928" s="206" t="s">
        <v>2818</v>
      </c>
      <c r="I928" s="207"/>
      <c r="J928" s="202">
        <v>40170</v>
      </c>
      <c r="K928" s="202">
        <v>40268</v>
      </c>
      <c r="L928" s="193" t="s">
        <v>3090</v>
      </c>
      <c r="M928" s="203"/>
      <c r="N928" s="17">
        <v>2549</v>
      </c>
      <c r="O928" s="17">
        <v>2619</v>
      </c>
      <c r="P928" s="202">
        <v>40296</v>
      </c>
      <c r="Q928" s="202">
        <v>40613</v>
      </c>
      <c r="R928" s="202">
        <v>40661</v>
      </c>
      <c r="S928" s="202">
        <v>40613</v>
      </c>
      <c r="T928" s="18">
        <v>1</v>
      </c>
      <c r="U928" s="17">
        <v>-168</v>
      </c>
      <c r="V928" s="204"/>
      <c r="W928" s="205" t="s">
        <v>3091</v>
      </c>
    </row>
    <row r="929" spans="1:23" ht="33" hidden="1" thickBot="1" x14ac:dyDescent="0.25">
      <c r="A929" s="182">
        <v>41973</v>
      </c>
      <c r="B929" s="368">
        <v>2010</v>
      </c>
      <c r="C929" s="206" t="s">
        <v>131</v>
      </c>
      <c r="D929" s="56" t="s">
        <v>132</v>
      </c>
      <c r="E929" s="56" t="s">
        <v>17</v>
      </c>
      <c r="F929" s="206" t="s">
        <v>128</v>
      </c>
      <c r="G929" s="30">
        <v>70481</v>
      </c>
      <c r="H929" s="206" t="s">
        <v>3085</v>
      </c>
      <c r="I929" s="207"/>
      <c r="J929" s="202">
        <v>40142</v>
      </c>
      <c r="K929" s="202">
        <v>40451</v>
      </c>
      <c r="L929" s="193" t="s">
        <v>3092</v>
      </c>
      <c r="M929" s="203" t="s">
        <v>3093</v>
      </c>
      <c r="N929" s="17">
        <v>9742</v>
      </c>
      <c r="O929" s="17">
        <v>10101</v>
      </c>
      <c r="P929" s="202">
        <v>40472</v>
      </c>
      <c r="Q929" s="202">
        <v>41064</v>
      </c>
      <c r="R929" s="202">
        <v>40990</v>
      </c>
      <c r="S929" s="202">
        <v>40990</v>
      </c>
      <c r="T929" s="18">
        <v>1</v>
      </c>
      <c r="U929" s="17">
        <v>-818</v>
      </c>
      <c r="V929" s="204"/>
      <c r="W929" s="205" t="s">
        <v>3094</v>
      </c>
    </row>
    <row r="930" spans="1:23" ht="49" hidden="1" thickBot="1" x14ac:dyDescent="0.25">
      <c r="A930" s="182">
        <v>41973</v>
      </c>
      <c r="B930" s="368">
        <v>2010</v>
      </c>
      <c r="C930" s="206" t="s">
        <v>131</v>
      </c>
      <c r="D930" s="56" t="s">
        <v>132</v>
      </c>
      <c r="E930" s="56" t="s">
        <v>19</v>
      </c>
      <c r="F930" s="206" t="s">
        <v>128</v>
      </c>
      <c r="G930" s="30">
        <v>70557</v>
      </c>
      <c r="H930" s="206" t="s">
        <v>3095</v>
      </c>
      <c r="I930" s="207"/>
      <c r="J930" s="202">
        <v>40280</v>
      </c>
      <c r="K930" s="202">
        <v>40448</v>
      </c>
      <c r="L930" s="193" t="s">
        <v>3096</v>
      </c>
      <c r="M930" s="203"/>
      <c r="N930" s="17">
        <v>4018</v>
      </c>
      <c r="O930" s="17">
        <v>4034</v>
      </c>
      <c r="P930" s="202">
        <v>40451</v>
      </c>
      <c r="Q930" s="202">
        <v>40724</v>
      </c>
      <c r="R930" s="202">
        <v>40944</v>
      </c>
      <c r="S930" s="202">
        <v>40724</v>
      </c>
      <c r="T930" s="18">
        <v>1</v>
      </c>
      <c r="U930" s="17">
        <v>-2278</v>
      </c>
      <c r="V930" s="204"/>
      <c r="W930" s="205" t="s">
        <v>3097</v>
      </c>
    </row>
    <row r="931" spans="1:23" ht="49" hidden="1" thickBot="1" x14ac:dyDescent="0.25">
      <c r="A931" s="182">
        <v>41973</v>
      </c>
      <c r="B931" s="368">
        <v>2010</v>
      </c>
      <c r="C931" s="206" t="s">
        <v>131</v>
      </c>
      <c r="D931" s="56" t="s">
        <v>132</v>
      </c>
      <c r="E931" s="56" t="s">
        <v>30</v>
      </c>
      <c r="F931" s="206" t="s">
        <v>128</v>
      </c>
      <c r="G931" s="30">
        <v>61401</v>
      </c>
      <c r="H931" s="206" t="s">
        <v>3098</v>
      </c>
      <c r="I931" s="207"/>
      <c r="J931" s="202">
        <v>40414</v>
      </c>
      <c r="K931" s="202">
        <v>40529</v>
      </c>
      <c r="L931" s="193" t="s">
        <v>3099</v>
      </c>
      <c r="M931" s="203" t="s">
        <v>3100</v>
      </c>
      <c r="N931" s="17">
        <v>9075</v>
      </c>
      <c r="O931" s="17">
        <v>10119</v>
      </c>
      <c r="P931" s="202">
        <v>40555</v>
      </c>
      <c r="Q931" s="202">
        <v>42004</v>
      </c>
      <c r="R931" s="202">
        <v>41284</v>
      </c>
      <c r="S931" s="202">
        <v>42004</v>
      </c>
      <c r="T931" s="18">
        <v>0.94</v>
      </c>
      <c r="U931" s="17">
        <v>785</v>
      </c>
      <c r="V931" s="204"/>
      <c r="W931" s="205" t="s">
        <v>3101</v>
      </c>
    </row>
    <row r="932" spans="1:23" ht="33" hidden="1" thickBot="1" x14ac:dyDescent="0.25">
      <c r="A932" s="182">
        <v>41973</v>
      </c>
      <c r="B932" s="368">
        <v>2010</v>
      </c>
      <c r="C932" s="206" t="s">
        <v>131</v>
      </c>
      <c r="D932" s="56" t="s">
        <v>132</v>
      </c>
      <c r="E932" s="56" t="s">
        <v>30</v>
      </c>
      <c r="F932" s="206" t="s">
        <v>128</v>
      </c>
      <c r="G932" s="30">
        <v>61536</v>
      </c>
      <c r="H932" s="206" t="s">
        <v>3102</v>
      </c>
      <c r="I932" s="207"/>
      <c r="J932" s="202">
        <v>40232</v>
      </c>
      <c r="K932" s="202">
        <v>40353</v>
      </c>
      <c r="L932" s="193" t="s">
        <v>3099</v>
      </c>
      <c r="M932" s="203" t="s">
        <v>3103</v>
      </c>
      <c r="N932" s="17">
        <v>13478</v>
      </c>
      <c r="O932" s="17">
        <v>13858</v>
      </c>
      <c r="P932" s="202">
        <v>40378</v>
      </c>
      <c r="Q932" s="202">
        <v>41417</v>
      </c>
      <c r="R932" s="202">
        <v>41168</v>
      </c>
      <c r="S932" s="202">
        <v>41417</v>
      </c>
      <c r="T932" s="18">
        <v>1</v>
      </c>
      <c r="U932" s="17"/>
      <c r="V932" s="204"/>
      <c r="W932" s="205" t="s">
        <v>3104</v>
      </c>
    </row>
    <row r="933" spans="1:23" ht="17" hidden="1" thickBot="1" x14ac:dyDescent="0.25">
      <c r="A933" s="182">
        <v>41973</v>
      </c>
      <c r="B933" s="368">
        <v>2010</v>
      </c>
      <c r="C933" s="206" t="s">
        <v>131</v>
      </c>
      <c r="D933" s="56" t="s">
        <v>132</v>
      </c>
      <c r="E933" s="56" t="s">
        <v>30</v>
      </c>
      <c r="F933" s="206" t="s">
        <v>128</v>
      </c>
      <c r="G933" s="30">
        <v>67948</v>
      </c>
      <c r="H933" s="206" t="s">
        <v>3105</v>
      </c>
      <c r="I933" s="207"/>
      <c r="J933" s="202">
        <v>40423</v>
      </c>
      <c r="K933" s="202">
        <v>40480</v>
      </c>
      <c r="L933" s="193" t="s">
        <v>3106</v>
      </c>
      <c r="M933" s="203" t="s">
        <v>3107</v>
      </c>
      <c r="N933" s="17">
        <v>2880</v>
      </c>
      <c r="O933" s="17">
        <v>3132</v>
      </c>
      <c r="P933" s="202">
        <v>40527</v>
      </c>
      <c r="Q933" s="202">
        <v>41095</v>
      </c>
      <c r="R933" s="202">
        <v>40892</v>
      </c>
      <c r="S933" s="202">
        <v>41095</v>
      </c>
      <c r="T933" s="18">
        <v>0.99</v>
      </c>
      <c r="U933" s="17"/>
      <c r="V933" s="204"/>
      <c r="W933" s="205" t="s">
        <v>3108</v>
      </c>
    </row>
    <row r="934" spans="1:23" ht="17" hidden="1" thickBot="1" x14ac:dyDescent="0.25">
      <c r="A934" s="182">
        <v>41973</v>
      </c>
      <c r="B934" s="368">
        <v>2010</v>
      </c>
      <c r="C934" s="206" t="s">
        <v>131</v>
      </c>
      <c r="D934" s="56" t="s">
        <v>132</v>
      </c>
      <c r="E934" s="56" t="s">
        <v>54</v>
      </c>
      <c r="F934" s="206" t="s">
        <v>128</v>
      </c>
      <c r="G934" s="30">
        <v>64153</v>
      </c>
      <c r="H934" s="206" t="s">
        <v>3109</v>
      </c>
      <c r="I934" s="207"/>
      <c r="J934" s="202">
        <v>40106</v>
      </c>
      <c r="K934" s="202">
        <v>40361</v>
      </c>
      <c r="L934" s="193" t="s">
        <v>3110</v>
      </c>
      <c r="M934" s="203"/>
      <c r="N934" s="17">
        <v>3890</v>
      </c>
      <c r="O934" s="17">
        <v>4319</v>
      </c>
      <c r="P934" s="202">
        <v>40381</v>
      </c>
      <c r="Q934" s="202">
        <v>40987</v>
      </c>
      <c r="R934" s="202">
        <v>40921</v>
      </c>
      <c r="S934" s="202">
        <v>40983</v>
      </c>
      <c r="T934" s="18">
        <v>1</v>
      </c>
      <c r="U934" s="17">
        <v>-712</v>
      </c>
      <c r="V934" s="204"/>
      <c r="W934" s="205" t="s">
        <v>3111</v>
      </c>
    </row>
    <row r="935" spans="1:23" ht="17" hidden="1" thickBot="1" x14ac:dyDescent="0.25">
      <c r="A935" s="182">
        <v>41973</v>
      </c>
      <c r="B935" s="368">
        <v>2010</v>
      </c>
      <c r="C935" s="206" t="s">
        <v>131</v>
      </c>
      <c r="D935" s="56" t="s">
        <v>132</v>
      </c>
      <c r="E935" s="56" t="s">
        <v>20</v>
      </c>
      <c r="F935" s="206" t="s">
        <v>128</v>
      </c>
      <c r="G935" s="30">
        <v>64244</v>
      </c>
      <c r="H935" s="206" t="s">
        <v>3112</v>
      </c>
      <c r="I935" s="207"/>
      <c r="J935" s="202">
        <v>40114</v>
      </c>
      <c r="K935" s="202">
        <v>40451</v>
      </c>
      <c r="L935" s="193" t="s">
        <v>3086</v>
      </c>
      <c r="M935" s="203" t="s">
        <v>3113</v>
      </c>
      <c r="N935" s="17">
        <v>15313</v>
      </c>
      <c r="O935" s="17">
        <v>16186</v>
      </c>
      <c r="P935" s="202">
        <v>40472</v>
      </c>
      <c r="Q935" s="202">
        <v>41208</v>
      </c>
      <c r="R935" s="202">
        <v>41047</v>
      </c>
      <c r="S935" s="202">
        <v>41208</v>
      </c>
      <c r="T935" s="18">
        <v>1</v>
      </c>
      <c r="U935" s="17">
        <v>-6655</v>
      </c>
      <c r="V935" s="204"/>
      <c r="W935" s="205" t="s">
        <v>3114</v>
      </c>
    </row>
    <row r="936" spans="1:23" ht="33" hidden="1" thickBot="1" x14ac:dyDescent="0.25">
      <c r="A936" s="182">
        <v>41973</v>
      </c>
      <c r="B936" s="368">
        <v>2010</v>
      </c>
      <c r="C936" s="206" t="s">
        <v>131</v>
      </c>
      <c r="D936" s="56" t="s">
        <v>132</v>
      </c>
      <c r="E936" s="56" t="s">
        <v>20</v>
      </c>
      <c r="F936" s="206" t="s">
        <v>128</v>
      </c>
      <c r="G936" s="30">
        <v>69353</v>
      </c>
      <c r="H936" s="206" t="s">
        <v>3115</v>
      </c>
      <c r="I936" s="207"/>
      <c r="J936" s="202">
        <v>40170</v>
      </c>
      <c r="K936" s="202">
        <v>40653</v>
      </c>
      <c r="L936" s="193" t="s">
        <v>3116</v>
      </c>
      <c r="M936" s="203" t="s">
        <v>3117</v>
      </c>
      <c r="N936" s="17">
        <v>14725</v>
      </c>
      <c r="O936" s="17">
        <v>15287</v>
      </c>
      <c r="P936" s="202">
        <v>40676</v>
      </c>
      <c r="Q936" s="202">
        <v>41228</v>
      </c>
      <c r="R936" s="202">
        <v>41194</v>
      </c>
      <c r="S936" s="202">
        <v>41228</v>
      </c>
      <c r="T936" s="18">
        <v>1</v>
      </c>
      <c r="U936" s="17">
        <v>-458</v>
      </c>
      <c r="V936" s="204"/>
      <c r="W936" s="205" t="s">
        <v>3118</v>
      </c>
    </row>
    <row r="937" spans="1:23" ht="17" hidden="1" thickBot="1" x14ac:dyDescent="0.25">
      <c r="A937" s="182">
        <v>41973</v>
      </c>
      <c r="B937" s="368">
        <v>2010</v>
      </c>
      <c r="C937" s="206" t="s">
        <v>131</v>
      </c>
      <c r="D937" s="56" t="s">
        <v>132</v>
      </c>
      <c r="E937" s="56" t="s">
        <v>45</v>
      </c>
      <c r="F937" s="206" t="s">
        <v>128</v>
      </c>
      <c r="G937" s="30">
        <v>69711</v>
      </c>
      <c r="H937" s="206" t="s">
        <v>3119</v>
      </c>
      <c r="I937" s="207"/>
      <c r="J937" s="202">
        <v>40120</v>
      </c>
      <c r="K937" s="202">
        <v>40345</v>
      </c>
      <c r="L937" s="193" t="s">
        <v>3001</v>
      </c>
      <c r="M937" s="203"/>
      <c r="N937" s="17">
        <v>8199</v>
      </c>
      <c r="O937" s="17">
        <v>8199</v>
      </c>
      <c r="P937" s="202">
        <v>40389</v>
      </c>
      <c r="Q937" s="202">
        <v>40972</v>
      </c>
      <c r="R937" s="202">
        <v>40912</v>
      </c>
      <c r="S937" s="202">
        <v>40912</v>
      </c>
      <c r="T937" s="18">
        <v>1</v>
      </c>
      <c r="U937" s="17">
        <v>-1016</v>
      </c>
      <c r="V937" s="204"/>
      <c r="W937" s="205" t="s">
        <v>3120</v>
      </c>
    </row>
    <row r="938" spans="1:23" ht="17" hidden="1" thickBot="1" x14ac:dyDescent="0.25">
      <c r="A938" s="182">
        <v>41973</v>
      </c>
      <c r="B938" s="368">
        <v>2010</v>
      </c>
      <c r="C938" s="206" t="s">
        <v>131</v>
      </c>
      <c r="D938" s="56" t="s">
        <v>132</v>
      </c>
      <c r="E938" s="56" t="s">
        <v>36</v>
      </c>
      <c r="F938" s="206" t="s">
        <v>128</v>
      </c>
      <c r="G938" s="30">
        <v>69294</v>
      </c>
      <c r="H938" s="206" t="s">
        <v>3085</v>
      </c>
      <c r="I938" s="207"/>
      <c r="J938" s="202">
        <v>40226</v>
      </c>
      <c r="K938" s="202">
        <v>40499</v>
      </c>
      <c r="L938" s="193" t="s">
        <v>3121</v>
      </c>
      <c r="M938" s="203" t="s">
        <v>3122</v>
      </c>
      <c r="N938" s="17">
        <v>12743</v>
      </c>
      <c r="O938" s="17">
        <v>13018</v>
      </c>
      <c r="P938" s="202">
        <v>40581</v>
      </c>
      <c r="Q938" s="202">
        <v>41141</v>
      </c>
      <c r="R938" s="202">
        <v>41051</v>
      </c>
      <c r="S938" s="202">
        <v>41274</v>
      </c>
      <c r="T938" s="18">
        <v>1</v>
      </c>
      <c r="U938" s="17">
        <v>-3280</v>
      </c>
      <c r="V938" s="204"/>
      <c r="W938" s="205" t="s">
        <v>3123</v>
      </c>
    </row>
    <row r="939" spans="1:23" ht="33" hidden="1" thickBot="1" x14ac:dyDescent="0.25">
      <c r="A939" s="182">
        <v>41973</v>
      </c>
      <c r="B939" s="368">
        <v>2010</v>
      </c>
      <c r="C939" s="206" t="s">
        <v>131</v>
      </c>
      <c r="D939" s="56" t="s">
        <v>132</v>
      </c>
      <c r="E939" s="56" t="s">
        <v>36</v>
      </c>
      <c r="F939" s="206" t="s">
        <v>128</v>
      </c>
      <c r="G939" s="30">
        <v>71318</v>
      </c>
      <c r="H939" s="206" t="s">
        <v>3124</v>
      </c>
      <c r="I939" s="207"/>
      <c r="J939" s="202">
        <v>40114</v>
      </c>
      <c r="K939" s="202">
        <v>40235</v>
      </c>
      <c r="L939" s="193" t="s">
        <v>3125</v>
      </c>
      <c r="M939" s="203" t="s">
        <v>3032</v>
      </c>
      <c r="N939" s="17">
        <v>22680</v>
      </c>
      <c r="O939" s="17">
        <v>23591</v>
      </c>
      <c r="P939" s="202">
        <v>40274</v>
      </c>
      <c r="Q939" s="202">
        <v>41029</v>
      </c>
      <c r="R939" s="202">
        <v>40914</v>
      </c>
      <c r="S939" s="202">
        <v>41153</v>
      </c>
      <c r="T939" s="18">
        <v>0.99</v>
      </c>
      <c r="U939" s="17">
        <v>-3144.239</v>
      </c>
      <c r="V939" s="204"/>
      <c r="W939" s="205" t="s">
        <v>3126</v>
      </c>
    </row>
    <row r="940" spans="1:23" ht="17" hidden="1" thickBot="1" x14ac:dyDescent="0.25">
      <c r="A940" s="182">
        <v>41973</v>
      </c>
      <c r="B940" s="368">
        <v>2010</v>
      </c>
      <c r="C940" s="206" t="s">
        <v>131</v>
      </c>
      <c r="D940" s="56" t="s">
        <v>132</v>
      </c>
      <c r="E940" s="56" t="s">
        <v>23</v>
      </c>
      <c r="F940" s="206" t="s">
        <v>128</v>
      </c>
      <c r="G940" s="30">
        <v>70343</v>
      </c>
      <c r="H940" s="206" t="s">
        <v>3127</v>
      </c>
      <c r="I940" s="207"/>
      <c r="J940" s="202">
        <v>40151</v>
      </c>
      <c r="K940" s="202">
        <v>40261</v>
      </c>
      <c r="L940" s="193" t="s">
        <v>3128</v>
      </c>
      <c r="M940" s="203"/>
      <c r="N940" s="17">
        <v>7219</v>
      </c>
      <c r="O940" s="17">
        <v>7583</v>
      </c>
      <c r="P940" s="202">
        <v>40287</v>
      </c>
      <c r="Q940" s="202">
        <v>40676</v>
      </c>
      <c r="R940" s="202">
        <v>40670</v>
      </c>
      <c r="S940" s="202">
        <v>40665</v>
      </c>
      <c r="T940" s="18">
        <v>1</v>
      </c>
      <c r="U940" s="17">
        <v>-2109</v>
      </c>
      <c r="V940" s="204"/>
      <c r="W940" s="205" t="s">
        <v>3129</v>
      </c>
    </row>
    <row r="941" spans="1:23" ht="32" hidden="1" x14ac:dyDescent="0.2">
      <c r="A941" s="182">
        <v>41973</v>
      </c>
      <c r="B941" s="421">
        <v>2010</v>
      </c>
      <c r="C941" s="453" t="s">
        <v>131</v>
      </c>
      <c r="D941" s="460" t="s">
        <v>132</v>
      </c>
      <c r="E941" s="460" t="s">
        <v>36</v>
      </c>
      <c r="F941" s="453" t="s">
        <v>128</v>
      </c>
      <c r="G941" s="460">
        <v>72430</v>
      </c>
      <c r="H941" s="462" t="s">
        <v>3130</v>
      </c>
      <c r="I941" s="464"/>
      <c r="J941" s="215">
        <v>40340</v>
      </c>
      <c r="K941" s="215">
        <v>40409</v>
      </c>
      <c r="L941" s="216" t="s">
        <v>3131</v>
      </c>
      <c r="M941" s="217" t="s">
        <v>3132</v>
      </c>
      <c r="N941" s="21">
        <v>41566</v>
      </c>
      <c r="O941" s="21">
        <v>45105</v>
      </c>
      <c r="P941" s="215">
        <v>40455</v>
      </c>
      <c r="Q941" s="215">
        <v>41597</v>
      </c>
      <c r="R941" s="215">
        <v>41325</v>
      </c>
      <c r="S941" s="215">
        <v>41516</v>
      </c>
      <c r="T941" s="218">
        <v>0.99</v>
      </c>
      <c r="U941" s="21"/>
      <c r="V941" s="118"/>
      <c r="W941" s="219" t="s">
        <v>3133</v>
      </c>
    </row>
    <row r="942" spans="1:23" ht="49" hidden="1" thickBot="1" x14ac:dyDescent="0.25">
      <c r="A942" s="182">
        <v>41973</v>
      </c>
      <c r="B942" s="422"/>
      <c r="C942" s="461"/>
      <c r="D942" s="461"/>
      <c r="E942" s="461"/>
      <c r="F942" s="461"/>
      <c r="G942" s="461"/>
      <c r="H942" s="463"/>
      <c r="I942" s="418"/>
      <c r="J942" s="197">
        <v>40340</v>
      </c>
      <c r="K942" s="197">
        <v>40421</v>
      </c>
      <c r="L942" s="63" t="s">
        <v>3134</v>
      </c>
      <c r="M942" s="31" t="s">
        <v>3135</v>
      </c>
      <c r="N942" s="19">
        <v>23216</v>
      </c>
      <c r="O942" s="19">
        <v>24153</v>
      </c>
      <c r="P942" s="197">
        <v>40455</v>
      </c>
      <c r="Q942" s="197">
        <v>41256</v>
      </c>
      <c r="R942" s="197">
        <v>40965</v>
      </c>
      <c r="S942" s="197">
        <v>41243</v>
      </c>
      <c r="T942" s="220">
        <v>0.99</v>
      </c>
      <c r="U942" s="19"/>
      <c r="V942" s="117"/>
      <c r="W942" s="199" t="s">
        <v>3136</v>
      </c>
    </row>
    <row r="943" spans="1:23" ht="33" hidden="1" thickBot="1" x14ac:dyDescent="0.25">
      <c r="A943" s="182">
        <v>41973</v>
      </c>
      <c r="B943" s="368">
        <v>2011</v>
      </c>
      <c r="C943" s="206" t="s">
        <v>131</v>
      </c>
      <c r="D943" s="56" t="s">
        <v>132</v>
      </c>
      <c r="E943" s="56" t="s">
        <v>30</v>
      </c>
      <c r="F943" s="206" t="s">
        <v>128</v>
      </c>
      <c r="G943" s="30">
        <v>77116</v>
      </c>
      <c r="H943" s="206" t="s">
        <v>3137</v>
      </c>
      <c r="I943" s="207"/>
      <c r="J943" s="202">
        <v>40666</v>
      </c>
      <c r="K943" s="202">
        <v>40816</v>
      </c>
      <c r="L943" s="193" t="s">
        <v>3138</v>
      </c>
      <c r="M943" s="203" t="s">
        <v>3139</v>
      </c>
      <c r="N943" s="17">
        <v>14030</v>
      </c>
      <c r="O943" s="17">
        <v>14392</v>
      </c>
      <c r="P943" s="202">
        <v>41078</v>
      </c>
      <c r="Q943" s="202">
        <v>41610</v>
      </c>
      <c r="R943" s="202">
        <v>41672</v>
      </c>
      <c r="S943" s="202">
        <v>41838</v>
      </c>
      <c r="T943" s="18">
        <v>1</v>
      </c>
      <c r="U943" s="17"/>
      <c r="V943" s="204"/>
      <c r="W943" s="205" t="s">
        <v>3140</v>
      </c>
    </row>
    <row r="944" spans="1:23" ht="33" hidden="1" thickBot="1" x14ac:dyDescent="0.25">
      <c r="A944" s="182">
        <v>41973</v>
      </c>
      <c r="B944" s="368">
        <v>2011</v>
      </c>
      <c r="C944" s="206" t="s">
        <v>131</v>
      </c>
      <c r="D944" s="56" t="s">
        <v>132</v>
      </c>
      <c r="E944" s="56" t="s">
        <v>30</v>
      </c>
      <c r="F944" s="206" t="s">
        <v>128</v>
      </c>
      <c r="G944" s="30">
        <v>77115</v>
      </c>
      <c r="H944" s="206" t="s">
        <v>3141</v>
      </c>
      <c r="I944" s="207"/>
      <c r="J944" s="202">
        <v>40666</v>
      </c>
      <c r="K944" s="202">
        <v>40816</v>
      </c>
      <c r="L944" s="193" t="s">
        <v>3138</v>
      </c>
      <c r="M944" s="203" t="s">
        <v>3139</v>
      </c>
      <c r="N944" s="17">
        <v>48133</v>
      </c>
      <c r="O944" s="17">
        <v>48829</v>
      </c>
      <c r="P944" s="202">
        <v>41078</v>
      </c>
      <c r="Q944" s="202">
        <v>41786</v>
      </c>
      <c r="R944" s="202">
        <v>41672</v>
      </c>
      <c r="S944" s="202">
        <v>41838</v>
      </c>
      <c r="T944" s="18">
        <v>1</v>
      </c>
      <c r="U944" s="17"/>
      <c r="V944" s="204"/>
      <c r="W944" s="205" t="s">
        <v>3140</v>
      </c>
    </row>
    <row r="945" spans="1:23" ht="49" hidden="1" thickBot="1" x14ac:dyDescent="0.25">
      <c r="A945" s="182">
        <v>41973</v>
      </c>
      <c r="B945" s="368">
        <v>2011</v>
      </c>
      <c r="C945" s="206" t="s">
        <v>131</v>
      </c>
      <c r="D945" s="56" t="s">
        <v>132</v>
      </c>
      <c r="E945" s="56" t="s">
        <v>17</v>
      </c>
      <c r="F945" s="206" t="s">
        <v>128</v>
      </c>
      <c r="G945" s="30">
        <v>70482</v>
      </c>
      <c r="H945" s="206" t="s">
        <v>3095</v>
      </c>
      <c r="I945" s="207"/>
      <c r="J945" s="202">
        <v>40501</v>
      </c>
      <c r="K945" s="202">
        <v>40697</v>
      </c>
      <c r="L945" s="193" t="s">
        <v>3142</v>
      </c>
      <c r="M945" s="203" t="s">
        <v>3143</v>
      </c>
      <c r="N945" s="17">
        <v>23050</v>
      </c>
      <c r="O945" s="17">
        <v>26519</v>
      </c>
      <c r="P945" s="202">
        <v>40715</v>
      </c>
      <c r="Q945" s="202">
        <v>41607</v>
      </c>
      <c r="R945" s="202">
        <v>41445</v>
      </c>
      <c r="S945" s="202">
        <v>41765</v>
      </c>
      <c r="T945" s="18">
        <v>1</v>
      </c>
      <c r="U945" s="17"/>
      <c r="V945" s="204"/>
      <c r="W945" s="205" t="s">
        <v>3144</v>
      </c>
    </row>
    <row r="946" spans="1:23" ht="65" hidden="1" thickBot="1" x14ac:dyDescent="0.25">
      <c r="A946" s="182">
        <v>41973</v>
      </c>
      <c r="B946" s="368">
        <v>2011</v>
      </c>
      <c r="C946" s="206" t="s">
        <v>131</v>
      </c>
      <c r="D946" s="56" t="s">
        <v>132</v>
      </c>
      <c r="E946" s="56" t="s">
        <v>44</v>
      </c>
      <c r="F946" s="206" t="s">
        <v>128</v>
      </c>
      <c r="G946" s="30">
        <v>71634</v>
      </c>
      <c r="H946" s="206" t="s">
        <v>3145</v>
      </c>
      <c r="I946" s="207"/>
      <c r="J946" s="202">
        <v>40851</v>
      </c>
      <c r="K946" s="202">
        <v>40900</v>
      </c>
      <c r="L946" s="193" t="s">
        <v>3146</v>
      </c>
      <c r="M946" s="203" t="s">
        <v>3147</v>
      </c>
      <c r="N946" s="17">
        <v>2790</v>
      </c>
      <c r="O946" s="17">
        <v>2790</v>
      </c>
      <c r="P946" s="202">
        <v>41047</v>
      </c>
      <c r="Q946" s="202">
        <v>41321</v>
      </c>
      <c r="R946" s="202">
        <v>41290</v>
      </c>
      <c r="S946" s="202">
        <v>41334</v>
      </c>
      <c r="T946" s="18">
        <v>0.99</v>
      </c>
      <c r="U946" s="17"/>
      <c r="V946" s="204"/>
      <c r="W946" s="205" t="s">
        <v>3148</v>
      </c>
    </row>
    <row r="947" spans="1:23" ht="33" hidden="1" thickBot="1" x14ac:dyDescent="0.25">
      <c r="A947" s="182">
        <v>41973</v>
      </c>
      <c r="B947" s="368">
        <v>2011</v>
      </c>
      <c r="C947" s="206" t="s">
        <v>131</v>
      </c>
      <c r="D947" s="56" t="s">
        <v>132</v>
      </c>
      <c r="E947" s="56" t="s">
        <v>30</v>
      </c>
      <c r="F947" s="206" t="s">
        <v>128</v>
      </c>
      <c r="G947" s="30">
        <v>73360</v>
      </c>
      <c r="H947" s="206" t="s">
        <v>3149</v>
      </c>
      <c r="I947" s="207"/>
      <c r="J947" s="202">
        <v>40592</v>
      </c>
      <c r="K947" s="202">
        <v>40724</v>
      </c>
      <c r="L947" s="193" t="s">
        <v>3150</v>
      </c>
      <c r="M947" s="203" t="s">
        <v>3151</v>
      </c>
      <c r="N947" s="17">
        <v>19869</v>
      </c>
      <c r="O947" s="17">
        <v>19957</v>
      </c>
      <c r="P947" s="202">
        <v>40745</v>
      </c>
      <c r="Q947" s="202">
        <v>41978</v>
      </c>
      <c r="R947" s="202">
        <v>41645</v>
      </c>
      <c r="S947" s="202">
        <v>41957</v>
      </c>
      <c r="T947" s="18">
        <v>0.99</v>
      </c>
      <c r="U947" s="17"/>
      <c r="V947" s="204"/>
      <c r="W947" s="205" t="s">
        <v>3152</v>
      </c>
    </row>
    <row r="948" spans="1:23" ht="49" hidden="1" thickBot="1" x14ac:dyDescent="0.25">
      <c r="A948" s="182">
        <v>41973</v>
      </c>
      <c r="B948" s="368">
        <v>2011</v>
      </c>
      <c r="C948" s="206" t="s">
        <v>131</v>
      </c>
      <c r="D948" s="56" t="s">
        <v>132</v>
      </c>
      <c r="E948" s="56" t="s">
        <v>30</v>
      </c>
      <c r="F948" s="206" t="s">
        <v>128</v>
      </c>
      <c r="G948" s="30">
        <v>62886</v>
      </c>
      <c r="H948" s="206" t="s">
        <v>3153</v>
      </c>
      <c r="I948" s="207"/>
      <c r="J948" s="202">
        <v>40807</v>
      </c>
      <c r="K948" s="202">
        <v>40935</v>
      </c>
      <c r="L948" s="193" t="s">
        <v>3154</v>
      </c>
      <c r="M948" s="203" t="s">
        <v>3155</v>
      </c>
      <c r="N948" s="17">
        <v>4270</v>
      </c>
      <c r="O948" s="17">
        <v>4626</v>
      </c>
      <c r="P948" s="202">
        <v>40987</v>
      </c>
      <c r="Q948" s="202">
        <v>42045</v>
      </c>
      <c r="R948" s="202">
        <v>41587</v>
      </c>
      <c r="S948" s="202">
        <v>42063</v>
      </c>
      <c r="T948" s="18">
        <v>0.85</v>
      </c>
      <c r="U948" s="17">
        <v>232</v>
      </c>
      <c r="V948" s="204"/>
      <c r="W948" s="205" t="s">
        <v>3156</v>
      </c>
    </row>
    <row r="949" spans="1:23" ht="16" hidden="1" x14ac:dyDescent="0.2">
      <c r="A949" s="182">
        <v>41973</v>
      </c>
      <c r="B949" s="421">
        <v>2011</v>
      </c>
      <c r="C949" s="453" t="s">
        <v>131</v>
      </c>
      <c r="D949" s="460" t="s">
        <v>132</v>
      </c>
      <c r="E949" s="460" t="s">
        <v>30</v>
      </c>
      <c r="F949" s="453" t="s">
        <v>128</v>
      </c>
      <c r="G949" s="460">
        <v>67949</v>
      </c>
      <c r="H949" s="462" t="s">
        <v>3157</v>
      </c>
      <c r="I949" s="464"/>
      <c r="J949" s="215">
        <v>40774</v>
      </c>
      <c r="K949" s="215">
        <v>40953</v>
      </c>
      <c r="L949" s="216" t="s">
        <v>3158</v>
      </c>
      <c r="M949" s="217" t="s">
        <v>3159</v>
      </c>
      <c r="N949" s="21">
        <v>1701</v>
      </c>
      <c r="O949" s="21">
        <v>1701</v>
      </c>
      <c r="P949" s="215">
        <v>41001</v>
      </c>
      <c r="Q949" s="215">
        <v>41365</v>
      </c>
      <c r="R949" s="215">
        <v>41366</v>
      </c>
      <c r="S949" s="215">
        <v>41365</v>
      </c>
      <c r="T949" s="218">
        <v>1</v>
      </c>
      <c r="U949" s="21"/>
      <c r="V949" s="118"/>
      <c r="W949" s="219" t="s">
        <v>3160</v>
      </c>
    </row>
    <row r="950" spans="1:23" ht="49" hidden="1" thickBot="1" x14ac:dyDescent="0.25">
      <c r="A950" s="182">
        <v>41973</v>
      </c>
      <c r="B950" s="422"/>
      <c r="C950" s="461"/>
      <c r="D950" s="461"/>
      <c r="E950" s="461"/>
      <c r="F950" s="461"/>
      <c r="G950" s="461"/>
      <c r="H950" s="463"/>
      <c r="I950" s="418"/>
      <c r="J950" s="197">
        <v>42048</v>
      </c>
      <c r="K950" s="197">
        <v>42153</v>
      </c>
      <c r="L950" s="63" t="s">
        <v>3161</v>
      </c>
      <c r="M950" s="31"/>
      <c r="N950" s="19"/>
      <c r="O950" s="19"/>
      <c r="P950" s="197">
        <v>42182</v>
      </c>
      <c r="Q950" s="197">
        <v>42678</v>
      </c>
      <c r="R950" s="197">
        <v>42618</v>
      </c>
      <c r="S950" s="197">
        <v>42618</v>
      </c>
      <c r="T950" s="220">
        <v>0</v>
      </c>
      <c r="U950" s="19"/>
      <c r="V950" s="117"/>
      <c r="W950" s="199" t="s">
        <v>3162</v>
      </c>
    </row>
    <row r="951" spans="1:23" ht="49" hidden="1" thickBot="1" x14ac:dyDescent="0.25">
      <c r="A951" s="182">
        <v>41973</v>
      </c>
      <c r="B951" s="368">
        <v>2011</v>
      </c>
      <c r="C951" s="206" t="s">
        <v>131</v>
      </c>
      <c r="D951" s="56" t="s">
        <v>132</v>
      </c>
      <c r="E951" s="56" t="s">
        <v>30</v>
      </c>
      <c r="F951" s="206" t="s">
        <v>128</v>
      </c>
      <c r="G951" s="30">
        <v>67953</v>
      </c>
      <c r="H951" s="206" t="s">
        <v>3163</v>
      </c>
      <c r="I951" s="207"/>
      <c r="J951" s="202">
        <v>40592</v>
      </c>
      <c r="K951" s="202">
        <v>40714</v>
      </c>
      <c r="L951" s="193" t="s">
        <v>3164</v>
      </c>
      <c r="M951" s="203" t="s">
        <v>3165</v>
      </c>
      <c r="N951" s="17">
        <v>3468</v>
      </c>
      <c r="O951" s="17">
        <v>3944</v>
      </c>
      <c r="P951" s="202">
        <v>40744</v>
      </c>
      <c r="Q951" s="202">
        <v>42019</v>
      </c>
      <c r="R951" s="202">
        <v>41214</v>
      </c>
      <c r="S951" s="202">
        <v>41789</v>
      </c>
      <c r="T951" s="18">
        <v>0.97</v>
      </c>
      <c r="U951" s="17">
        <v>263</v>
      </c>
      <c r="V951" s="204"/>
      <c r="W951" s="205" t="s">
        <v>3166</v>
      </c>
    </row>
    <row r="952" spans="1:23" ht="33" hidden="1" thickBot="1" x14ac:dyDescent="0.25">
      <c r="A952" s="182">
        <v>41973</v>
      </c>
      <c r="B952" s="368">
        <v>2011</v>
      </c>
      <c r="C952" s="206" t="s">
        <v>131</v>
      </c>
      <c r="D952" s="56" t="s">
        <v>132</v>
      </c>
      <c r="E952" s="56" t="s">
        <v>30</v>
      </c>
      <c r="F952" s="206" t="s">
        <v>128</v>
      </c>
      <c r="G952" s="30">
        <v>67951</v>
      </c>
      <c r="H952" s="206" t="s">
        <v>3167</v>
      </c>
      <c r="I952" s="207"/>
      <c r="J952" s="202">
        <v>40767</v>
      </c>
      <c r="K952" s="202">
        <v>41260</v>
      </c>
      <c r="L952" s="193" t="s">
        <v>3168</v>
      </c>
      <c r="M952" s="203" t="s">
        <v>3169</v>
      </c>
      <c r="N952" s="17">
        <v>14308</v>
      </c>
      <c r="O952" s="17">
        <v>15434</v>
      </c>
      <c r="P952" s="202">
        <v>41288</v>
      </c>
      <c r="Q952" s="202">
        <v>42124</v>
      </c>
      <c r="R952" s="202">
        <v>41828</v>
      </c>
      <c r="S952" s="202">
        <v>41960</v>
      </c>
      <c r="T952" s="18">
        <v>0.83</v>
      </c>
      <c r="U952" s="17">
        <v>5000</v>
      </c>
      <c r="V952" s="204"/>
      <c r="W952" s="205" t="s">
        <v>3170</v>
      </c>
    </row>
    <row r="953" spans="1:23" ht="49" hidden="1" thickBot="1" x14ac:dyDescent="0.25">
      <c r="A953" s="182">
        <v>41973</v>
      </c>
      <c r="B953" s="368">
        <v>2011</v>
      </c>
      <c r="C953" s="206" t="s">
        <v>131</v>
      </c>
      <c r="D953" s="56" t="s">
        <v>132</v>
      </c>
      <c r="E953" s="56" t="s">
        <v>21</v>
      </c>
      <c r="F953" s="206" t="s">
        <v>128</v>
      </c>
      <c r="G953" s="30">
        <v>70472</v>
      </c>
      <c r="H953" s="206" t="s">
        <v>3171</v>
      </c>
      <c r="I953" s="207"/>
      <c r="J953" s="202">
        <v>40484</v>
      </c>
      <c r="K953" s="202">
        <v>40746</v>
      </c>
      <c r="L953" s="193" t="s">
        <v>3172</v>
      </c>
      <c r="M953" s="203"/>
      <c r="N953" s="17">
        <v>14837</v>
      </c>
      <c r="O953" s="17">
        <v>15067</v>
      </c>
      <c r="P953" s="202">
        <v>40773</v>
      </c>
      <c r="Q953" s="202">
        <v>41390</v>
      </c>
      <c r="R953" s="202">
        <v>41363</v>
      </c>
      <c r="S953" s="202">
        <v>41488</v>
      </c>
      <c r="T953" s="18">
        <v>0.99</v>
      </c>
      <c r="U953" s="17">
        <v>-1095</v>
      </c>
      <c r="V953" s="204"/>
      <c r="W953" s="205" t="s">
        <v>3173</v>
      </c>
    </row>
    <row r="954" spans="1:23" ht="129" hidden="1" thickBot="1" x14ac:dyDescent="0.25">
      <c r="A954" s="182">
        <v>41973</v>
      </c>
      <c r="B954" s="368">
        <v>2011</v>
      </c>
      <c r="C954" s="206" t="s">
        <v>131</v>
      </c>
      <c r="D954" s="56" t="s">
        <v>132</v>
      </c>
      <c r="E954" s="56" t="s">
        <v>36</v>
      </c>
      <c r="F954" s="206" t="s">
        <v>128</v>
      </c>
      <c r="G954" s="30">
        <v>72752</v>
      </c>
      <c r="H954" s="206" t="s">
        <v>3174</v>
      </c>
      <c r="I954" s="207">
        <v>72430</v>
      </c>
      <c r="J954" s="202">
        <v>40683</v>
      </c>
      <c r="K954" s="202">
        <v>40814</v>
      </c>
      <c r="L954" s="193" t="s">
        <v>3175</v>
      </c>
      <c r="M954" s="203" t="s">
        <v>3176</v>
      </c>
      <c r="N954" s="17">
        <v>80558</v>
      </c>
      <c r="O954" s="17">
        <v>92111</v>
      </c>
      <c r="P954" s="202">
        <v>40879</v>
      </c>
      <c r="Q954" s="202">
        <v>42078</v>
      </c>
      <c r="R954" s="202">
        <v>41548</v>
      </c>
      <c r="S954" s="202">
        <v>42038</v>
      </c>
      <c r="T954" s="18">
        <v>0.96</v>
      </c>
      <c r="U954" s="17"/>
      <c r="V954" s="204"/>
      <c r="W954" s="205" t="s">
        <v>3177</v>
      </c>
    </row>
    <row r="955" spans="1:23" ht="33" hidden="1" thickBot="1" x14ac:dyDescent="0.25">
      <c r="A955" s="182">
        <v>41973</v>
      </c>
      <c r="B955" s="368">
        <v>2011</v>
      </c>
      <c r="C955" s="206" t="s">
        <v>131</v>
      </c>
      <c r="D955" s="56" t="s">
        <v>132</v>
      </c>
      <c r="E955" s="56" t="s">
        <v>22</v>
      </c>
      <c r="F955" s="206" t="s">
        <v>128</v>
      </c>
      <c r="G955" s="30">
        <v>71251</v>
      </c>
      <c r="H955" s="206" t="s">
        <v>3124</v>
      </c>
      <c r="I955" s="207"/>
      <c r="J955" s="202">
        <v>40072</v>
      </c>
      <c r="K955" s="202">
        <v>40680</v>
      </c>
      <c r="L955" s="193" t="s">
        <v>2819</v>
      </c>
      <c r="M955" s="203"/>
      <c r="N955" s="17">
        <v>2832</v>
      </c>
      <c r="O955" s="17">
        <v>3185</v>
      </c>
      <c r="P955" s="202">
        <v>40680</v>
      </c>
      <c r="Q955" s="202">
        <v>41177</v>
      </c>
      <c r="R955" s="202">
        <v>40796</v>
      </c>
      <c r="S955" s="202">
        <v>41249</v>
      </c>
      <c r="T955" s="18">
        <v>1</v>
      </c>
      <c r="U955" s="17"/>
      <c r="V955" s="204"/>
      <c r="W955" s="205" t="s">
        <v>3178</v>
      </c>
    </row>
    <row r="956" spans="1:23" ht="17" hidden="1" thickBot="1" x14ac:dyDescent="0.25">
      <c r="A956" s="182">
        <v>41973</v>
      </c>
      <c r="B956" s="368">
        <v>2011</v>
      </c>
      <c r="C956" s="206" t="s">
        <v>131</v>
      </c>
      <c r="D956" s="56" t="s">
        <v>132</v>
      </c>
      <c r="E956" s="56" t="s">
        <v>23</v>
      </c>
      <c r="F956" s="206" t="s">
        <v>128</v>
      </c>
      <c r="G956" s="30">
        <v>47344</v>
      </c>
      <c r="H956" s="206" t="s">
        <v>3179</v>
      </c>
      <c r="I956" s="207"/>
      <c r="J956" s="202">
        <v>40666</v>
      </c>
      <c r="K956" s="202">
        <v>40799</v>
      </c>
      <c r="L956" s="193" t="s">
        <v>3180</v>
      </c>
      <c r="M956" s="203"/>
      <c r="N956" s="17">
        <v>7230</v>
      </c>
      <c r="O956" s="17">
        <v>7676</v>
      </c>
      <c r="P956" s="202">
        <v>40830</v>
      </c>
      <c r="Q956" s="202">
        <v>41333</v>
      </c>
      <c r="R956" s="202">
        <v>41333</v>
      </c>
      <c r="S956" s="202">
        <v>41333</v>
      </c>
      <c r="T956" s="18">
        <v>1</v>
      </c>
      <c r="U956" s="17"/>
      <c r="V956" s="204"/>
      <c r="W956" s="205" t="s">
        <v>3041</v>
      </c>
    </row>
    <row r="957" spans="1:23" ht="65" hidden="1" thickBot="1" x14ac:dyDescent="0.25">
      <c r="A957" s="182">
        <v>41973</v>
      </c>
      <c r="B957" s="368">
        <v>2011</v>
      </c>
      <c r="C957" s="206" t="s">
        <v>131</v>
      </c>
      <c r="D957" s="56" t="s">
        <v>132</v>
      </c>
      <c r="E957" s="56" t="s">
        <v>109</v>
      </c>
      <c r="F957" s="206" t="s">
        <v>109</v>
      </c>
      <c r="G957" s="30">
        <v>66693</v>
      </c>
      <c r="H957" s="206" t="s">
        <v>3181</v>
      </c>
      <c r="I957" s="207"/>
      <c r="J957" s="202">
        <v>41464</v>
      </c>
      <c r="K957" s="202">
        <v>41547</v>
      </c>
      <c r="L957" s="193" t="s">
        <v>1139</v>
      </c>
      <c r="M957" s="203"/>
      <c r="N957" s="17">
        <v>34294</v>
      </c>
      <c r="O957" s="17">
        <v>34376</v>
      </c>
      <c r="P957" s="202">
        <v>41673</v>
      </c>
      <c r="Q957" s="202">
        <v>42532</v>
      </c>
      <c r="R957" s="202">
        <v>42238</v>
      </c>
      <c r="S957" s="202">
        <v>42472</v>
      </c>
      <c r="T957" s="18">
        <v>0.24</v>
      </c>
      <c r="U957" s="17"/>
      <c r="V957" s="204"/>
      <c r="W957" s="205" t="s">
        <v>3182</v>
      </c>
    </row>
    <row r="958" spans="1:23" ht="81" hidden="1" thickBot="1" x14ac:dyDescent="0.25">
      <c r="A958" s="182">
        <v>41973</v>
      </c>
      <c r="B958" s="368">
        <v>2011</v>
      </c>
      <c r="C958" s="206" t="s">
        <v>131</v>
      </c>
      <c r="D958" s="56" t="s">
        <v>132</v>
      </c>
      <c r="E958" s="56" t="s">
        <v>109</v>
      </c>
      <c r="F958" s="206" t="s">
        <v>109</v>
      </c>
      <c r="G958" s="30">
        <v>66588</v>
      </c>
      <c r="H958" s="206" t="s">
        <v>2990</v>
      </c>
      <c r="I958" s="207"/>
      <c r="J958" s="202">
        <v>41220</v>
      </c>
      <c r="K958" s="202">
        <v>41351</v>
      </c>
      <c r="L958" s="193" t="s">
        <v>1139</v>
      </c>
      <c r="M958" s="203"/>
      <c r="N958" s="17">
        <v>32103</v>
      </c>
      <c r="O958" s="17">
        <v>32103</v>
      </c>
      <c r="P958" s="202">
        <v>41372</v>
      </c>
      <c r="Q958" s="202" t="s">
        <v>3183</v>
      </c>
      <c r="R958" s="202">
        <v>42472</v>
      </c>
      <c r="S958" s="202" t="s">
        <v>3184</v>
      </c>
      <c r="T958" s="18">
        <v>0.55000000000000004</v>
      </c>
      <c r="U958" s="17"/>
      <c r="V958" s="204"/>
      <c r="W958" s="205" t="s">
        <v>3185</v>
      </c>
    </row>
    <row r="959" spans="1:23" ht="129" hidden="1" thickBot="1" x14ac:dyDescent="0.25">
      <c r="A959" s="182">
        <v>41973</v>
      </c>
      <c r="B959" s="368">
        <v>2011</v>
      </c>
      <c r="C959" s="206" t="s">
        <v>131</v>
      </c>
      <c r="D959" s="56" t="s">
        <v>132</v>
      </c>
      <c r="E959" s="56" t="s">
        <v>117</v>
      </c>
      <c r="F959" s="206" t="s">
        <v>117</v>
      </c>
      <c r="G959" s="30">
        <v>51740</v>
      </c>
      <c r="H959" s="206" t="s">
        <v>3181</v>
      </c>
      <c r="I959" s="207"/>
      <c r="J959" s="202">
        <v>40676</v>
      </c>
      <c r="K959" s="202">
        <v>40781</v>
      </c>
      <c r="L959" s="193" t="s">
        <v>3186</v>
      </c>
      <c r="M959" s="203" t="s">
        <v>3187</v>
      </c>
      <c r="N959" s="17">
        <v>9821</v>
      </c>
      <c r="O959" s="17">
        <v>10169</v>
      </c>
      <c r="P959" s="202">
        <v>40781</v>
      </c>
      <c r="Q959" s="202">
        <v>41752</v>
      </c>
      <c r="R959" s="202">
        <v>41407</v>
      </c>
      <c r="S959" s="202">
        <v>41752</v>
      </c>
      <c r="T959" s="18">
        <v>1</v>
      </c>
      <c r="U959" s="17"/>
      <c r="V959" s="204"/>
      <c r="W959" s="205" t="s">
        <v>5133</v>
      </c>
    </row>
    <row r="960" spans="1:23" ht="33" hidden="1" thickBot="1" x14ac:dyDescent="0.25">
      <c r="A960" s="182">
        <v>41973</v>
      </c>
      <c r="B960" s="368">
        <v>2012</v>
      </c>
      <c r="C960" s="206" t="s">
        <v>131</v>
      </c>
      <c r="D960" s="56" t="s">
        <v>132</v>
      </c>
      <c r="E960" s="56" t="s">
        <v>127</v>
      </c>
      <c r="F960" s="206" t="s">
        <v>127</v>
      </c>
      <c r="G960" s="30">
        <v>72727</v>
      </c>
      <c r="H960" s="206" t="s">
        <v>3074</v>
      </c>
      <c r="I960" s="207"/>
      <c r="J960" s="202">
        <v>41326</v>
      </c>
      <c r="K960" s="202">
        <v>41541</v>
      </c>
      <c r="L960" s="193" t="s">
        <v>3188</v>
      </c>
      <c r="M960" s="203"/>
      <c r="N960" s="17">
        <v>11958</v>
      </c>
      <c r="O960" s="17">
        <v>11958</v>
      </c>
      <c r="P960" s="202">
        <v>41765</v>
      </c>
      <c r="Q960" s="202">
        <v>42216</v>
      </c>
      <c r="R960" s="202">
        <v>42307</v>
      </c>
      <c r="S960" s="202">
        <v>42325</v>
      </c>
      <c r="T960" s="18">
        <v>0.33</v>
      </c>
      <c r="U960" s="17">
        <v>13060</v>
      </c>
      <c r="V960" s="204"/>
      <c r="W960" s="205" t="s">
        <v>3189</v>
      </c>
    </row>
    <row r="961" spans="1:23" ht="17" hidden="1" thickBot="1" x14ac:dyDescent="0.25">
      <c r="A961" s="182">
        <v>41973</v>
      </c>
      <c r="B961" s="368">
        <v>2012</v>
      </c>
      <c r="C961" s="206" t="s">
        <v>131</v>
      </c>
      <c r="D961" s="56" t="s">
        <v>132</v>
      </c>
      <c r="E961" s="56" t="s">
        <v>27</v>
      </c>
      <c r="F961" s="206" t="s">
        <v>128</v>
      </c>
      <c r="G961" s="30">
        <v>65030</v>
      </c>
      <c r="H961" s="206" t="s">
        <v>3190</v>
      </c>
      <c r="I961" s="207"/>
      <c r="J961" s="202">
        <v>40834</v>
      </c>
      <c r="K961" s="202">
        <v>41068</v>
      </c>
      <c r="L961" s="193" t="s">
        <v>3191</v>
      </c>
      <c r="M961" s="203" t="s">
        <v>3192</v>
      </c>
      <c r="N961" s="17">
        <v>5835</v>
      </c>
      <c r="O961" s="17">
        <v>6195</v>
      </c>
      <c r="P961" s="202">
        <v>41164</v>
      </c>
      <c r="Q961" s="202">
        <v>41750</v>
      </c>
      <c r="R961" s="202">
        <v>41530</v>
      </c>
      <c r="S961" s="202">
        <v>41859</v>
      </c>
      <c r="T961" s="18">
        <v>1</v>
      </c>
      <c r="U961" s="17">
        <v>-3994</v>
      </c>
      <c r="V961" s="204"/>
      <c r="W961" s="205"/>
    </row>
    <row r="962" spans="1:23" ht="17" hidden="1" thickBot="1" x14ac:dyDescent="0.25">
      <c r="A962" s="182">
        <v>41973</v>
      </c>
      <c r="B962" s="368">
        <v>2012</v>
      </c>
      <c r="C962" s="206" t="s">
        <v>131</v>
      </c>
      <c r="D962" s="56" t="s">
        <v>132</v>
      </c>
      <c r="E962" s="56" t="s">
        <v>30</v>
      </c>
      <c r="F962" s="206" t="s">
        <v>128</v>
      </c>
      <c r="G962" s="30">
        <v>79554</v>
      </c>
      <c r="H962" s="206" t="s">
        <v>1407</v>
      </c>
      <c r="I962" s="207"/>
      <c r="J962" s="202">
        <v>41060</v>
      </c>
      <c r="K962" s="202">
        <v>41165</v>
      </c>
      <c r="L962" s="193" t="s">
        <v>3193</v>
      </c>
      <c r="M962" s="203" t="s">
        <v>3194</v>
      </c>
      <c r="N962" s="17">
        <v>14200</v>
      </c>
      <c r="O962" s="17">
        <v>14457</v>
      </c>
      <c r="P962" s="202">
        <v>41334</v>
      </c>
      <c r="Q962" s="202">
        <v>41736</v>
      </c>
      <c r="R962" s="202">
        <v>41692</v>
      </c>
      <c r="S962" s="202">
        <v>41792</v>
      </c>
      <c r="T962" s="18">
        <v>1</v>
      </c>
      <c r="U962" s="17"/>
      <c r="V962" s="204"/>
      <c r="W962" s="205"/>
    </row>
    <row r="963" spans="1:23" ht="17" hidden="1" thickBot="1" x14ac:dyDescent="0.25">
      <c r="A963" s="182">
        <v>41973</v>
      </c>
      <c r="B963" s="368">
        <v>2012</v>
      </c>
      <c r="C963" s="206" t="s">
        <v>131</v>
      </c>
      <c r="D963" s="56" t="s">
        <v>132</v>
      </c>
      <c r="E963" s="56" t="s">
        <v>30</v>
      </c>
      <c r="F963" s="206" t="s">
        <v>128</v>
      </c>
      <c r="G963" s="30">
        <v>71408</v>
      </c>
      <c r="H963" s="206" t="s">
        <v>3124</v>
      </c>
      <c r="I963" s="207"/>
      <c r="J963" s="202">
        <v>41047</v>
      </c>
      <c r="K963" s="202">
        <v>41211</v>
      </c>
      <c r="L963" s="193" t="s">
        <v>3195</v>
      </c>
      <c r="M963" s="203" t="s">
        <v>2834</v>
      </c>
      <c r="N963" s="17">
        <v>18688</v>
      </c>
      <c r="O963" s="17">
        <v>18688</v>
      </c>
      <c r="P963" s="202">
        <v>41334</v>
      </c>
      <c r="Q963" s="202">
        <v>42710</v>
      </c>
      <c r="R963" s="202">
        <v>42642</v>
      </c>
      <c r="S963" s="202">
        <v>42763</v>
      </c>
      <c r="T963" s="18">
        <v>0</v>
      </c>
      <c r="U963" s="17"/>
      <c r="V963" s="204"/>
      <c r="W963" s="205" t="s">
        <v>3196</v>
      </c>
    </row>
    <row r="964" spans="1:23" ht="17" hidden="1" thickBot="1" x14ac:dyDescent="0.25">
      <c r="A964" s="182">
        <v>41973</v>
      </c>
      <c r="B964" s="368">
        <v>2012</v>
      </c>
      <c r="C964" s="206" t="s">
        <v>131</v>
      </c>
      <c r="D964" s="56" t="s">
        <v>132</v>
      </c>
      <c r="E964" s="56" t="s">
        <v>39</v>
      </c>
      <c r="F964" s="206" t="s">
        <v>128</v>
      </c>
      <c r="G964" s="30">
        <v>71503</v>
      </c>
      <c r="H964" s="206" t="s">
        <v>3197</v>
      </c>
      <c r="I964" s="207"/>
      <c r="J964" s="202">
        <v>40990</v>
      </c>
      <c r="K964" s="202">
        <v>41115</v>
      </c>
      <c r="L964" s="193" t="s">
        <v>3198</v>
      </c>
      <c r="M964" s="203" t="s">
        <v>3199</v>
      </c>
      <c r="N964" s="17">
        <v>19096</v>
      </c>
      <c r="O964" s="17">
        <v>19758</v>
      </c>
      <c r="P964" s="202">
        <v>41153</v>
      </c>
      <c r="Q964" s="202">
        <v>41891</v>
      </c>
      <c r="R964" s="202">
        <v>41891</v>
      </c>
      <c r="S964" s="202">
        <v>42146</v>
      </c>
      <c r="T964" s="18">
        <v>0.78</v>
      </c>
      <c r="U964" s="17"/>
      <c r="V964" s="204"/>
      <c r="W964" s="205" t="s">
        <v>3196</v>
      </c>
    </row>
    <row r="965" spans="1:23" ht="17" hidden="1" thickBot="1" x14ac:dyDescent="0.25">
      <c r="A965" s="182">
        <v>41973</v>
      </c>
      <c r="B965" s="368">
        <v>2012</v>
      </c>
      <c r="C965" s="206" t="s">
        <v>131</v>
      </c>
      <c r="D965" s="56" t="s">
        <v>132</v>
      </c>
      <c r="E965" s="56" t="s">
        <v>16</v>
      </c>
      <c r="F965" s="206" t="s">
        <v>128</v>
      </c>
      <c r="G965" s="30">
        <v>70597</v>
      </c>
      <c r="H965" s="206" t="s">
        <v>3200</v>
      </c>
      <c r="I965" s="207"/>
      <c r="J965" s="202">
        <v>40949</v>
      </c>
      <c r="K965" s="202">
        <v>41148</v>
      </c>
      <c r="L965" s="193" t="s">
        <v>1696</v>
      </c>
      <c r="M965" s="203" t="s">
        <v>3201</v>
      </c>
      <c r="N965" s="17">
        <v>8897</v>
      </c>
      <c r="O965" s="17">
        <v>9123</v>
      </c>
      <c r="P965" s="202">
        <v>41199</v>
      </c>
      <c r="Q965" s="202">
        <v>42009</v>
      </c>
      <c r="R965" s="202">
        <v>41919</v>
      </c>
      <c r="S965" s="202">
        <v>41919</v>
      </c>
      <c r="T965" s="18">
        <v>0.99</v>
      </c>
      <c r="U965" s="17"/>
      <c r="V965" s="204"/>
      <c r="W965" s="205" t="s">
        <v>3202</v>
      </c>
    </row>
    <row r="966" spans="1:23" ht="65" hidden="1" thickBot="1" x14ac:dyDescent="0.25">
      <c r="A966" s="182">
        <v>41973</v>
      </c>
      <c r="B966" s="368">
        <v>2012</v>
      </c>
      <c r="C966" s="206" t="s">
        <v>131</v>
      </c>
      <c r="D966" s="56" t="s">
        <v>132</v>
      </c>
      <c r="E966" s="56" t="s">
        <v>17</v>
      </c>
      <c r="F966" s="206" t="s">
        <v>128</v>
      </c>
      <c r="G966" s="30">
        <v>72292</v>
      </c>
      <c r="H966" s="206" t="s">
        <v>3203</v>
      </c>
      <c r="I966" s="207"/>
      <c r="J966" s="202">
        <v>40974</v>
      </c>
      <c r="K966" s="202">
        <v>41170</v>
      </c>
      <c r="L966" s="193" t="s">
        <v>3204</v>
      </c>
      <c r="M966" s="203" t="s">
        <v>3205</v>
      </c>
      <c r="N966" s="17">
        <v>37778</v>
      </c>
      <c r="O966" s="17">
        <v>42842</v>
      </c>
      <c r="P966" s="202">
        <v>41197</v>
      </c>
      <c r="Q966" s="202">
        <v>42817</v>
      </c>
      <c r="R966" s="202">
        <v>42657</v>
      </c>
      <c r="S966" s="202">
        <v>42780</v>
      </c>
      <c r="T966" s="18">
        <v>0.66</v>
      </c>
      <c r="U966" s="17"/>
      <c r="V966" s="204"/>
      <c r="W966" s="205" t="s">
        <v>5134</v>
      </c>
    </row>
    <row r="967" spans="1:23" ht="65" hidden="1" thickBot="1" x14ac:dyDescent="0.25">
      <c r="A967" s="182">
        <v>41973</v>
      </c>
      <c r="B967" s="368">
        <v>2012</v>
      </c>
      <c r="C967" s="206" t="s">
        <v>131</v>
      </c>
      <c r="D967" s="56" t="s">
        <v>132</v>
      </c>
      <c r="E967" s="56" t="s">
        <v>19</v>
      </c>
      <c r="F967" s="206" t="s">
        <v>128</v>
      </c>
      <c r="G967" s="30">
        <v>70438</v>
      </c>
      <c r="H967" s="206" t="s">
        <v>3206</v>
      </c>
      <c r="I967" s="207"/>
      <c r="J967" s="202">
        <v>40814</v>
      </c>
      <c r="K967" s="202">
        <v>41043</v>
      </c>
      <c r="L967" s="193" t="s">
        <v>3207</v>
      </c>
      <c r="M967" s="203" t="s">
        <v>3208</v>
      </c>
      <c r="N967" s="17">
        <v>43466</v>
      </c>
      <c r="O967" s="17">
        <v>46142</v>
      </c>
      <c r="P967" s="202">
        <v>41143</v>
      </c>
      <c r="Q967" s="202">
        <v>42147</v>
      </c>
      <c r="R967" s="202">
        <v>42056</v>
      </c>
      <c r="S967" s="202">
        <v>42088</v>
      </c>
      <c r="T967" s="18">
        <v>0.82</v>
      </c>
      <c r="U967" s="17"/>
      <c r="V967" s="204"/>
      <c r="W967" s="205" t="s">
        <v>3209</v>
      </c>
    </row>
    <row r="968" spans="1:23" ht="97" hidden="1" thickBot="1" x14ac:dyDescent="0.25">
      <c r="A968" s="182">
        <v>41973</v>
      </c>
      <c r="B968" s="368">
        <v>2012</v>
      </c>
      <c r="C968" s="206" t="s">
        <v>131</v>
      </c>
      <c r="D968" s="56" t="s">
        <v>132</v>
      </c>
      <c r="E968" s="56" t="s">
        <v>20</v>
      </c>
      <c r="F968" s="206" t="s">
        <v>128</v>
      </c>
      <c r="G968" s="30">
        <v>70351</v>
      </c>
      <c r="H968" s="206" t="s">
        <v>3210</v>
      </c>
      <c r="I968" s="207"/>
      <c r="J968" s="202">
        <v>40961</v>
      </c>
      <c r="K968" s="202">
        <v>41131</v>
      </c>
      <c r="L968" s="193" t="s">
        <v>3211</v>
      </c>
      <c r="M968" s="203" t="s">
        <v>3212</v>
      </c>
      <c r="N968" s="17">
        <v>22400</v>
      </c>
      <c r="O968" s="17">
        <v>23219</v>
      </c>
      <c r="P968" s="202">
        <v>41165</v>
      </c>
      <c r="Q968" s="202">
        <v>41912</v>
      </c>
      <c r="R968" s="202">
        <v>41813</v>
      </c>
      <c r="S968" s="202">
        <v>42342</v>
      </c>
      <c r="T968" s="18">
        <v>0.66</v>
      </c>
      <c r="U968" s="17"/>
      <c r="V968" s="204"/>
      <c r="W968" s="205" t="s">
        <v>3213</v>
      </c>
    </row>
    <row r="969" spans="1:23" ht="17" hidden="1" thickBot="1" x14ac:dyDescent="0.25">
      <c r="A969" s="182">
        <v>41973</v>
      </c>
      <c r="B969" s="368">
        <v>2012</v>
      </c>
      <c r="C969" s="206" t="s">
        <v>131</v>
      </c>
      <c r="D969" s="56" t="s">
        <v>132</v>
      </c>
      <c r="E969" s="56" t="s">
        <v>24</v>
      </c>
      <c r="F969" s="206" t="s">
        <v>128</v>
      </c>
      <c r="G969" s="30">
        <v>70580</v>
      </c>
      <c r="H969" s="206" t="s">
        <v>3214</v>
      </c>
      <c r="I969" s="207"/>
      <c r="J969" s="202">
        <v>41123</v>
      </c>
      <c r="K969" s="202">
        <v>41253</v>
      </c>
      <c r="L969" s="193" t="s">
        <v>3215</v>
      </c>
      <c r="M969" s="203" t="s">
        <v>3216</v>
      </c>
      <c r="N969" s="17">
        <v>4370</v>
      </c>
      <c r="O969" s="17">
        <v>4370</v>
      </c>
      <c r="P969" s="202">
        <v>41283</v>
      </c>
      <c r="Q969" s="202">
        <v>42103</v>
      </c>
      <c r="R969" s="202">
        <v>42013</v>
      </c>
      <c r="S969" s="202">
        <v>42013</v>
      </c>
      <c r="T969" s="18">
        <v>0.98</v>
      </c>
      <c r="U969" s="17"/>
      <c r="V969" s="204"/>
      <c r="W969" s="205" t="s">
        <v>3217</v>
      </c>
    </row>
    <row r="970" spans="1:23" ht="33" hidden="1" thickBot="1" x14ac:dyDescent="0.25">
      <c r="A970" s="182">
        <v>41973</v>
      </c>
      <c r="B970" s="368">
        <v>2012</v>
      </c>
      <c r="C970" s="206" t="s">
        <v>131</v>
      </c>
      <c r="D970" s="56" t="s">
        <v>132</v>
      </c>
      <c r="E970" s="56" t="s">
        <v>24</v>
      </c>
      <c r="F970" s="206" t="s">
        <v>128</v>
      </c>
      <c r="G970" s="30">
        <v>70579</v>
      </c>
      <c r="H970" s="206" t="s">
        <v>3218</v>
      </c>
      <c r="I970" s="207"/>
      <c r="J970" s="202">
        <v>41187</v>
      </c>
      <c r="K970" s="202">
        <v>41318</v>
      </c>
      <c r="L970" s="193" t="s">
        <v>3219</v>
      </c>
      <c r="M970" s="203" t="s">
        <v>3220</v>
      </c>
      <c r="N970" s="17">
        <v>8934</v>
      </c>
      <c r="O970" s="17">
        <v>8934</v>
      </c>
      <c r="P970" s="202">
        <v>41348</v>
      </c>
      <c r="Q970" s="202">
        <v>42166</v>
      </c>
      <c r="R970" s="202">
        <v>42074</v>
      </c>
      <c r="S970" s="202">
        <v>42074</v>
      </c>
      <c r="T970" s="18">
        <v>0.87</v>
      </c>
      <c r="U970" s="17"/>
      <c r="V970" s="204"/>
      <c r="W970" s="205" t="s">
        <v>3221</v>
      </c>
    </row>
    <row r="971" spans="1:23" ht="129" hidden="1" thickBot="1" x14ac:dyDescent="0.25">
      <c r="A971" s="182">
        <v>41973</v>
      </c>
      <c r="B971" s="368">
        <v>2012</v>
      </c>
      <c r="C971" s="206" t="s">
        <v>131</v>
      </c>
      <c r="D971" s="56" t="s">
        <v>132</v>
      </c>
      <c r="E971" s="56" t="s">
        <v>36</v>
      </c>
      <c r="F971" s="206" t="s">
        <v>128</v>
      </c>
      <c r="G971" s="30">
        <v>51969</v>
      </c>
      <c r="H971" s="206" t="s">
        <v>3222</v>
      </c>
      <c r="I971" s="207"/>
      <c r="J971" s="202">
        <v>40896</v>
      </c>
      <c r="K971" s="202">
        <v>41150</v>
      </c>
      <c r="L971" s="193" t="s">
        <v>3223</v>
      </c>
      <c r="M971" s="203" t="s">
        <v>3224</v>
      </c>
      <c r="N971" s="17">
        <v>28291</v>
      </c>
      <c r="O971" s="17">
        <v>26993</v>
      </c>
      <c r="P971" s="202">
        <v>41184</v>
      </c>
      <c r="Q971" s="202">
        <v>42061</v>
      </c>
      <c r="R971" s="202">
        <v>41942</v>
      </c>
      <c r="S971" s="202">
        <v>42107</v>
      </c>
      <c r="T971" s="18">
        <v>0.74</v>
      </c>
      <c r="U971" s="17"/>
      <c r="V971" s="204"/>
      <c r="W971" s="205" t="s">
        <v>3225</v>
      </c>
    </row>
    <row r="972" spans="1:23" ht="17" hidden="1" thickBot="1" x14ac:dyDescent="0.25">
      <c r="A972" s="182">
        <v>41973</v>
      </c>
      <c r="B972" s="368">
        <v>2013</v>
      </c>
      <c r="C972" s="206" t="s">
        <v>131</v>
      </c>
      <c r="D972" s="56" t="s">
        <v>132</v>
      </c>
      <c r="E972" s="56" t="s">
        <v>14</v>
      </c>
      <c r="F972" s="206" t="s">
        <v>128</v>
      </c>
      <c r="G972" s="30">
        <v>72808</v>
      </c>
      <c r="H972" s="206" t="s">
        <v>3003</v>
      </c>
      <c r="I972" s="207"/>
      <c r="J972" s="202">
        <v>41480</v>
      </c>
      <c r="K972" s="202">
        <v>41635</v>
      </c>
      <c r="L972" s="193" t="s">
        <v>3226</v>
      </c>
      <c r="M972" s="203" t="s">
        <v>3227</v>
      </c>
      <c r="N972" s="17">
        <v>18703</v>
      </c>
      <c r="O972" s="17">
        <v>18703</v>
      </c>
      <c r="P972" s="202">
        <v>41698</v>
      </c>
      <c r="Q972" s="202">
        <v>42110</v>
      </c>
      <c r="R972" s="202">
        <v>42079</v>
      </c>
      <c r="S972" s="202">
        <v>42079</v>
      </c>
      <c r="T972" s="18">
        <v>0.13</v>
      </c>
      <c r="U972" s="17"/>
      <c r="V972" s="204"/>
      <c r="W972" s="205"/>
    </row>
    <row r="973" spans="1:23" ht="17" hidden="1" thickBot="1" x14ac:dyDescent="0.25">
      <c r="A973" s="182">
        <v>41973</v>
      </c>
      <c r="B973" s="368">
        <v>2013</v>
      </c>
      <c r="C973" s="206" t="s">
        <v>131</v>
      </c>
      <c r="D973" s="56" t="s">
        <v>132</v>
      </c>
      <c r="E973" s="56" t="s">
        <v>27</v>
      </c>
      <c r="F973" s="206" t="s">
        <v>128</v>
      </c>
      <c r="G973" s="30">
        <v>78143</v>
      </c>
      <c r="H973" s="206" t="s">
        <v>3228</v>
      </c>
      <c r="I973" s="207"/>
      <c r="J973" s="202">
        <v>41288</v>
      </c>
      <c r="K973" s="202">
        <v>41508</v>
      </c>
      <c r="L973" s="193" t="s">
        <v>3229</v>
      </c>
      <c r="M973" s="203" t="s">
        <v>3230</v>
      </c>
      <c r="N973" s="17">
        <v>14864</v>
      </c>
      <c r="O973" s="17">
        <v>14774</v>
      </c>
      <c r="P973" s="202">
        <v>41586</v>
      </c>
      <c r="Q973" s="202">
        <v>42050</v>
      </c>
      <c r="R973" s="202">
        <v>42019</v>
      </c>
      <c r="S973" s="202">
        <v>42112</v>
      </c>
      <c r="T973" s="18">
        <v>0.74</v>
      </c>
      <c r="U973" s="17"/>
      <c r="V973" s="204"/>
      <c r="W973" s="205"/>
    </row>
    <row r="974" spans="1:23" ht="17" hidden="1" thickBot="1" x14ac:dyDescent="0.25">
      <c r="A974" s="182">
        <v>41973</v>
      </c>
      <c r="B974" s="368">
        <v>2013</v>
      </c>
      <c r="C974" s="206" t="s">
        <v>131</v>
      </c>
      <c r="D974" s="56" t="s">
        <v>132</v>
      </c>
      <c r="E974" s="56" t="s">
        <v>30</v>
      </c>
      <c r="F974" s="206" t="s">
        <v>128</v>
      </c>
      <c r="G974" s="30">
        <v>71507</v>
      </c>
      <c r="H974" s="206" t="s">
        <v>3231</v>
      </c>
      <c r="I974" s="207"/>
      <c r="J974" s="202">
        <v>41333</v>
      </c>
      <c r="K974" s="202">
        <v>41626</v>
      </c>
      <c r="L974" s="193" t="s">
        <v>3232</v>
      </c>
      <c r="M974" s="203" t="s">
        <v>3233</v>
      </c>
      <c r="N974" s="17">
        <v>41408</v>
      </c>
      <c r="O974" s="17">
        <v>41451</v>
      </c>
      <c r="P974" s="202">
        <v>41759</v>
      </c>
      <c r="Q974" s="202">
        <v>42464</v>
      </c>
      <c r="R974" s="202">
        <v>42292</v>
      </c>
      <c r="S974" s="202">
        <v>42326</v>
      </c>
      <c r="T974" s="18">
        <v>0.19</v>
      </c>
      <c r="U974" s="17"/>
      <c r="V974" s="204"/>
      <c r="W974" s="205" t="s">
        <v>3234</v>
      </c>
    </row>
    <row r="975" spans="1:23" ht="17" hidden="1" thickBot="1" x14ac:dyDescent="0.25">
      <c r="A975" s="182">
        <v>41973</v>
      </c>
      <c r="B975" s="368">
        <v>2013</v>
      </c>
      <c r="C975" s="206" t="s">
        <v>131</v>
      </c>
      <c r="D975" s="56" t="s">
        <v>132</v>
      </c>
      <c r="E975" s="56" t="s">
        <v>30</v>
      </c>
      <c r="F975" s="206" t="s">
        <v>128</v>
      </c>
      <c r="G975" s="30">
        <v>80307</v>
      </c>
      <c r="H975" s="206" t="s">
        <v>3235</v>
      </c>
      <c r="I975" s="207"/>
      <c r="J975" s="202">
        <v>41387</v>
      </c>
      <c r="K975" s="202">
        <v>41544</v>
      </c>
      <c r="L975" s="193" t="s">
        <v>3236</v>
      </c>
      <c r="M975" s="203" t="s">
        <v>3237</v>
      </c>
      <c r="N975" s="17">
        <v>4898</v>
      </c>
      <c r="O975" s="17">
        <v>4608</v>
      </c>
      <c r="P975" s="202">
        <v>41730</v>
      </c>
      <c r="Q975" s="202">
        <v>42080</v>
      </c>
      <c r="R975" s="202">
        <v>42094</v>
      </c>
      <c r="S975" s="202">
        <v>42170</v>
      </c>
      <c r="T975" s="18">
        <v>0.03</v>
      </c>
      <c r="U975" s="17"/>
      <c r="V975" s="204"/>
      <c r="W975" s="205"/>
    </row>
    <row r="976" spans="1:23" ht="16" hidden="1" x14ac:dyDescent="0.2">
      <c r="A976" s="182">
        <v>41973</v>
      </c>
      <c r="B976" s="421">
        <v>2013</v>
      </c>
      <c r="C976" s="453" t="s">
        <v>131</v>
      </c>
      <c r="D976" s="460" t="s">
        <v>132</v>
      </c>
      <c r="E976" s="460" t="s">
        <v>30</v>
      </c>
      <c r="F976" s="453" t="s">
        <v>128</v>
      </c>
      <c r="G976" s="460">
        <v>80306</v>
      </c>
      <c r="H976" s="462" t="s">
        <v>3238</v>
      </c>
      <c r="I976" s="464"/>
      <c r="J976" s="215">
        <v>41480</v>
      </c>
      <c r="K976" s="215">
        <v>41164</v>
      </c>
      <c r="L976" s="216" t="s">
        <v>3239</v>
      </c>
      <c r="M976" s="217" t="s">
        <v>3240</v>
      </c>
      <c r="N976" s="21">
        <v>5286</v>
      </c>
      <c r="O976" s="21">
        <v>5217</v>
      </c>
      <c r="P976" s="215">
        <v>41562</v>
      </c>
      <c r="Q976" s="215">
        <v>41733</v>
      </c>
      <c r="R976" s="215">
        <v>41621</v>
      </c>
      <c r="S976" s="215">
        <v>41723</v>
      </c>
      <c r="T976" s="218">
        <v>1</v>
      </c>
      <c r="U976" s="21"/>
      <c r="V976" s="118"/>
      <c r="W976" s="219"/>
    </row>
    <row r="977" spans="1:23" ht="33" hidden="1" thickBot="1" x14ac:dyDescent="0.25">
      <c r="A977" s="182">
        <v>41973</v>
      </c>
      <c r="B977" s="422"/>
      <c r="C977" s="461"/>
      <c r="D977" s="461"/>
      <c r="E977" s="461"/>
      <c r="F977" s="461"/>
      <c r="G977" s="461"/>
      <c r="H977" s="463"/>
      <c r="I977" s="418"/>
      <c r="J977" s="197">
        <v>41713</v>
      </c>
      <c r="K977" s="197"/>
      <c r="L977" s="63"/>
      <c r="M977" s="31"/>
      <c r="N977" s="19"/>
      <c r="O977" s="19"/>
      <c r="P977" s="197"/>
      <c r="Q977" s="197"/>
      <c r="R977" s="197"/>
      <c r="S977" s="197"/>
      <c r="T977" s="220"/>
      <c r="U977" s="19"/>
      <c r="V977" s="117"/>
      <c r="W977" s="199" t="s">
        <v>3241</v>
      </c>
    </row>
    <row r="978" spans="1:23" ht="33" hidden="1" thickBot="1" x14ac:dyDescent="0.25">
      <c r="A978" s="182">
        <v>41973</v>
      </c>
      <c r="B978" s="368">
        <v>2013</v>
      </c>
      <c r="C978" s="206" t="s">
        <v>131</v>
      </c>
      <c r="D978" s="56" t="s">
        <v>132</v>
      </c>
      <c r="E978" s="56" t="s">
        <v>30</v>
      </c>
      <c r="F978" s="206" t="s">
        <v>128</v>
      </c>
      <c r="G978" s="30">
        <v>80308</v>
      </c>
      <c r="H978" s="206" t="s">
        <v>3242</v>
      </c>
      <c r="I978" s="207"/>
      <c r="J978" s="202">
        <v>41501</v>
      </c>
      <c r="K978" s="202">
        <v>41835</v>
      </c>
      <c r="L978" s="193" t="s">
        <v>3243</v>
      </c>
      <c r="M978" s="203" t="s">
        <v>3244</v>
      </c>
      <c r="N978" s="17">
        <v>26947</v>
      </c>
      <c r="O978" s="17">
        <v>26947</v>
      </c>
      <c r="P978" s="202"/>
      <c r="Q978" s="202"/>
      <c r="R978" s="202">
        <v>42412</v>
      </c>
      <c r="S978" s="202">
        <v>42412</v>
      </c>
      <c r="T978" s="18">
        <v>0.01</v>
      </c>
      <c r="U978" s="17">
        <v>19460</v>
      </c>
      <c r="V978" s="204"/>
      <c r="W978" s="205" t="s">
        <v>3245</v>
      </c>
    </row>
    <row r="979" spans="1:23" ht="17" hidden="1" thickBot="1" x14ac:dyDescent="0.25">
      <c r="A979" s="182">
        <v>41973</v>
      </c>
      <c r="B979" s="368">
        <v>2013</v>
      </c>
      <c r="C979" s="206" t="s">
        <v>131</v>
      </c>
      <c r="D979" s="56" t="s">
        <v>132</v>
      </c>
      <c r="E979" s="56" t="s">
        <v>20</v>
      </c>
      <c r="F979" s="206" t="s">
        <v>128</v>
      </c>
      <c r="G979" s="30">
        <v>78144</v>
      </c>
      <c r="H979" s="206" t="s">
        <v>3246</v>
      </c>
      <c r="I979" s="207"/>
      <c r="J979" s="202">
        <v>41306</v>
      </c>
      <c r="K979" s="202">
        <v>41435</v>
      </c>
      <c r="L979" s="193" t="s">
        <v>3247</v>
      </c>
      <c r="M979" s="203" t="s">
        <v>3248</v>
      </c>
      <c r="N979" s="17">
        <v>14354</v>
      </c>
      <c r="O979" s="17">
        <v>14586</v>
      </c>
      <c r="P979" s="202">
        <v>41555</v>
      </c>
      <c r="Q979" s="202">
        <v>42094</v>
      </c>
      <c r="R979" s="202">
        <v>42080</v>
      </c>
      <c r="S979" s="202">
        <v>42193</v>
      </c>
      <c r="T979" s="18">
        <v>0.69</v>
      </c>
      <c r="U979" s="17"/>
      <c r="V979" s="204"/>
      <c r="W979" s="205"/>
    </row>
    <row r="980" spans="1:23" ht="17" hidden="1" thickBot="1" x14ac:dyDescent="0.25">
      <c r="A980" s="182">
        <v>41973</v>
      </c>
      <c r="B980" s="368">
        <v>2013</v>
      </c>
      <c r="C980" s="206" t="s">
        <v>131</v>
      </c>
      <c r="D980" s="56" t="s">
        <v>132</v>
      </c>
      <c r="E980" s="56" t="s">
        <v>35</v>
      </c>
      <c r="F980" s="206" t="s">
        <v>128</v>
      </c>
      <c r="G980" s="30">
        <v>71317</v>
      </c>
      <c r="H980" s="206" t="s">
        <v>3003</v>
      </c>
      <c r="I980" s="207"/>
      <c r="J980" s="202">
        <v>41327</v>
      </c>
      <c r="K980" s="202">
        <v>41439</v>
      </c>
      <c r="L980" s="193" t="s">
        <v>3249</v>
      </c>
      <c r="M980" s="203" t="s">
        <v>3250</v>
      </c>
      <c r="N980" s="17">
        <v>38744</v>
      </c>
      <c r="O980" s="17">
        <v>39996</v>
      </c>
      <c r="P980" s="202">
        <v>41614</v>
      </c>
      <c r="Q980" s="202">
        <v>43016</v>
      </c>
      <c r="R980" s="202">
        <v>42734</v>
      </c>
      <c r="S980" s="202">
        <v>42963</v>
      </c>
      <c r="T980" s="18">
        <v>0.26</v>
      </c>
      <c r="U980" s="17"/>
      <c r="V980" s="204"/>
      <c r="W980" s="205"/>
    </row>
    <row r="981" spans="1:23" ht="17" hidden="1" thickBot="1" x14ac:dyDescent="0.25">
      <c r="A981" s="182">
        <v>41973</v>
      </c>
      <c r="B981" s="368">
        <v>2013</v>
      </c>
      <c r="C981" s="206" t="s">
        <v>131</v>
      </c>
      <c r="D981" s="56" t="s">
        <v>132</v>
      </c>
      <c r="E981" s="56" t="s">
        <v>22</v>
      </c>
      <c r="F981" s="206" t="s">
        <v>128</v>
      </c>
      <c r="G981" s="30">
        <v>78146</v>
      </c>
      <c r="H981" s="206" t="s">
        <v>3251</v>
      </c>
      <c r="I981" s="207"/>
      <c r="J981" s="202">
        <v>41425</v>
      </c>
      <c r="K981" s="202">
        <v>41544</v>
      </c>
      <c r="L981" s="193" t="s">
        <v>3252</v>
      </c>
      <c r="M981" s="203" t="s">
        <v>3253</v>
      </c>
      <c r="N981" s="17">
        <v>7254</v>
      </c>
      <c r="O981" s="17">
        <v>7450</v>
      </c>
      <c r="P981" s="202">
        <v>41698</v>
      </c>
      <c r="Q981" s="202">
        <v>42139</v>
      </c>
      <c r="R981" s="202">
        <v>41979</v>
      </c>
      <c r="S981" s="202">
        <v>42177</v>
      </c>
      <c r="T981" s="18">
        <v>0.33</v>
      </c>
      <c r="U981" s="17"/>
      <c r="V981" s="204"/>
      <c r="W981" s="205"/>
    </row>
    <row r="982" spans="1:23" ht="65" hidden="1" thickBot="1" x14ac:dyDescent="0.25">
      <c r="A982" s="182">
        <v>41973</v>
      </c>
      <c r="B982" s="368">
        <v>2013</v>
      </c>
      <c r="C982" s="206" t="s">
        <v>131</v>
      </c>
      <c r="D982" s="56" t="s">
        <v>132</v>
      </c>
      <c r="E982" s="56" t="s">
        <v>15</v>
      </c>
      <c r="F982" s="206" t="s">
        <v>128</v>
      </c>
      <c r="G982" s="30">
        <v>51639</v>
      </c>
      <c r="H982" s="206" t="s">
        <v>3254</v>
      </c>
      <c r="I982" s="207"/>
      <c r="J982" s="202">
        <v>42215</v>
      </c>
      <c r="K982" s="202">
        <v>42369</v>
      </c>
      <c r="L982" s="193"/>
      <c r="M982" s="203"/>
      <c r="N982" s="17"/>
      <c r="O982" s="17"/>
      <c r="P982" s="202"/>
      <c r="Q982" s="202"/>
      <c r="R982" s="202"/>
      <c r="S982" s="202"/>
      <c r="T982" s="18"/>
      <c r="U982" s="17"/>
      <c r="V982" s="204"/>
      <c r="W982" s="205" t="s">
        <v>3255</v>
      </c>
    </row>
    <row r="983" spans="1:23" ht="65" hidden="1" thickBot="1" x14ac:dyDescent="0.25">
      <c r="A983" s="182">
        <v>41973</v>
      </c>
      <c r="B983" s="368">
        <v>2013</v>
      </c>
      <c r="C983" s="206" t="s">
        <v>131</v>
      </c>
      <c r="D983" s="56" t="s">
        <v>132</v>
      </c>
      <c r="E983" s="56" t="s">
        <v>27</v>
      </c>
      <c r="F983" s="206" t="s">
        <v>128</v>
      </c>
      <c r="G983" s="30">
        <v>72718</v>
      </c>
      <c r="H983" s="206" t="s">
        <v>3256</v>
      </c>
      <c r="I983" s="207"/>
      <c r="J983" s="202">
        <v>41200</v>
      </c>
      <c r="K983" s="202">
        <v>41443</v>
      </c>
      <c r="L983" s="193" t="s">
        <v>3257</v>
      </c>
      <c r="M983" s="203" t="s">
        <v>3258</v>
      </c>
      <c r="N983" s="17">
        <v>2215.9</v>
      </c>
      <c r="O983" s="17">
        <v>2215.9</v>
      </c>
      <c r="P983" s="202">
        <v>41456</v>
      </c>
      <c r="Q983" s="202">
        <v>41850</v>
      </c>
      <c r="R983" s="202">
        <v>41756</v>
      </c>
      <c r="S983" s="202">
        <v>41843</v>
      </c>
      <c r="T983" s="18">
        <v>1</v>
      </c>
      <c r="U983" s="17"/>
      <c r="V983" s="204"/>
      <c r="W983" s="205" t="s">
        <v>3259</v>
      </c>
    </row>
    <row r="984" spans="1:23" ht="129" hidden="1" thickBot="1" x14ac:dyDescent="0.25">
      <c r="A984" s="182">
        <v>41973</v>
      </c>
      <c r="B984" s="368">
        <v>2013</v>
      </c>
      <c r="C984" s="206" t="s">
        <v>131</v>
      </c>
      <c r="D984" s="56" t="s">
        <v>132</v>
      </c>
      <c r="E984" s="56" t="s">
        <v>54</v>
      </c>
      <c r="F984" s="206" t="s">
        <v>128</v>
      </c>
      <c r="G984" s="30">
        <v>71679</v>
      </c>
      <c r="H984" s="206" t="s">
        <v>3260</v>
      </c>
      <c r="I984" s="207"/>
      <c r="J984" s="202">
        <v>41200</v>
      </c>
      <c r="K984" s="202">
        <v>41486</v>
      </c>
      <c r="L984" s="193" t="s">
        <v>3261</v>
      </c>
      <c r="M984" s="203"/>
      <c r="N984" s="17">
        <v>10687</v>
      </c>
      <c r="O984" s="17">
        <v>10505</v>
      </c>
      <c r="P984" s="202">
        <v>41610</v>
      </c>
      <c r="Q984" s="202">
        <v>42123</v>
      </c>
      <c r="R984" s="202">
        <v>42054</v>
      </c>
      <c r="S984" s="202">
        <v>42054</v>
      </c>
      <c r="T984" s="18">
        <v>0.76</v>
      </c>
      <c r="U984" s="17"/>
      <c r="V984" s="204"/>
      <c r="W984" s="205" t="s">
        <v>3262</v>
      </c>
    </row>
    <row r="985" spans="1:23" ht="33" hidden="1" thickBot="1" x14ac:dyDescent="0.25">
      <c r="A985" s="182">
        <v>41973</v>
      </c>
      <c r="B985" s="368">
        <v>2013</v>
      </c>
      <c r="C985" s="206" t="s">
        <v>131</v>
      </c>
      <c r="D985" s="56" t="s">
        <v>132</v>
      </c>
      <c r="E985" s="56" t="s">
        <v>20</v>
      </c>
      <c r="F985" s="206" t="s">
        <v>128</v>
      </c>
      <c r="G985" s="30">
        <v>71325</v>
      </c>
      <c r="H985" s="206" t="s">
        <v>3003</v>
      </c>
      <c r="I985" s="207"/>
      <c r="J985" s="202">
        <v>41243</v>
      </c>
      <c r="K985" s="202">
        <v>41533</v>
      </c>
      <c r="L985" s="193" t="s">
        <v>3263</v>
      </c>
      <c r="M985" s="203" t="s">
        <v>3264</v>
      </c>
      <c r="N985" s="17">
        <v>45536</v>
      </c>
      <c r="O985" s="17">
        <v>47116</v>
      </c>
      <c r="P985" s="202">
        <v>41571</v>
      </c>
      <c r="Q985" s="202">
        <v>42937</v>
      </c>
      <c r="R985" s="202">
        <v>42490</v>
      </c>
      <c r="S985" s="202">
        <v>42666</v>
      </c>
      <c r="T985" s="18">
        <v>0.13</v>
      </c>
      <c r="U985" s="17"/>
      <c r="V985" s="204"/>
      <c r="W985" s="205" t="s">
        <v>5135</v>
      </c>
    </row>
    <row r="986" spans="1:23" ht="81" hidden="1" thickBot="1" x14ac:dyDescent="0.25">
      <c r="A986" s="182">
        <v>41973</v>
      </c>
      <c r="B986" s="368">
        <v>2013</v>
      </c>
      <c r="C986" s="206" t="s">
        <v>131</v>
      </c>
      <c r="D986" s="56" t="s">
        <v>132</v>
      </c>
      <c r="E986" s="56" t="s">
        <v>21</v>
      </c>
      <c r="F986" s="206" t="s">
        <v>128</v>
      </c>
      <c r="G986" s="30">
        <v>77979</v>
      </c>
      <c r="H986" s="206" t="s">
        <v>3074</v>
      </c>
      <c r="I986" s="207"/>
      <c r="J986" s="202">
        <v>41520</v>
      </c>
      <c r="K986" s="202">
        <v>41725</v>
      </c>
      <c r="L986" s="193" t="s">
        <v>3265</v>
      </c>
      <c r="M986" s="203" t="s">
        <v>3266</v>
      </c>
      <c r="N986" s="17">
        <v>47044</v>
      </c>
      <c r="O986" s="17">
        <v>47044</v>
      </c>
      <c r="P986" s="202">
        <v>41757</v>
      </c>
      <c r="Q986" s="202">
        <v>43108</v>
      </c>
      <c r="R986" s="202">
        <v>43033</v>
      </c>
      <c r="S986" s="202">
        <v>43033</v>
      </c>
      <c r="T986" s="18">
        <v>0.02</v>
      </c>
      <c r="U986" s="17"/>
      <c r="V986" s="204"/>
      <c r="W986" s="205" t="s">
        <v>5136</v>
      </c>
    </row>
    <row r="987" spans="1:23" ht="33" hidden="1" thickBot="1" x14ac:dyDescent="0.25">
      <c r="A987" s="182">
        <v>41973</v>
      </c>
      <c r="B987" s="368">
        <v>2013</v>
      </c>
      <c r="C987" s="206" t="s">
        <v>131</v>
      </c>
      <c r="D987" s="56" t="s">
        <v>132</v>
      </c>
      <c r="E987" s="56" t="s">
        <v>24</v>
      </c>
      <c r="F987" s="206" t="s">
        <v>128</v>
      </c>
      <c r="G987" s="30">
        <v>73776</v>
      </c>
      <c r="H987" s="206" t="s">
        <v>3267</v>
      </c>
      <c r="I987" s="207"/>
      <c r="J987" s="202">
        <v>41228</v>
      </c>
      <c r="K987" s="202">
        <v>41626</v>
      </c>
      <c r="L987" s="193" t="s">
        <v>3268</v>
      </c>
      <c r="M987" s="203" t="s">
        <v>3269</v>
      </c>
      <c r="N987" s="17">
        <v>11163</v>
      </c>
      <c r="O987" s="17">
        <v>11163</v>
      </c>
      <c r="P987" s="202">
        <v>41645</v>
      </c>
      <c r="Q987" s="202">
        <v>42465</v>
      </c>
      <c r="R987" s="202">
        <v>42375</v>
      </c>
      <c r="S987" s="202">
        <v>42375</v>
      </c>
      <c r="T987" s="18">
        <v>0.18</v>
      </c>
      <c r="U987" s="17"/>
      <c r="V987" s="204"/>
      <c r="W987" s="205" t="s">
        <v>3270</v>
      </c>
    </row>
    <row r="988" spans="1:23" ht="97" hidden="1" thickBot="1" x14ac:dyDescent="0.25">
      <c r="A988" s="182">
        <v>41973</v>
      </c>
      <c r="B988" s="368">
        <v>2013</v>
      </c>
      <c r="C988" s="206" t="s">
        <v>131</v>
      </c>
      <c r="D988" s="56" t="s">
        <v>132</v>
      </c>
      <c r="E988" s="56" t="s">
        <v>117</v>
      </c>
      <c r="F988" s="206" t="s">
        <v>117</v>
      </c>
      <c r="G988" s="30">
        <v>72420</v>
      </c>
      <c r="H988" s="206" t="s">
        <v>3271</v>
      </c>
      <c r="I988" s="207"/>
      <c r="J988" s="202">
        <v>41269</v>
      </c>
      <c r="K988" s="202">
        <v>41430</v>
      </c>
      <c r="L988" s="193" t="s">
        <v>3272</v>
      </c>
      <c r="M988" s="203"/>
      <c r="N988" s="17">
        <v>8544</v>
      </c>
      <c r="O988" s="17">
        <v>8745</v>
      </c>
      <c r="P988" s="202">
        <v>41430</v>
      </c>
      <c r="Q988" s="202">
        <v>42140</v>
      </c>
      <c r="R988" s="202">
        <v>42060</v>
      </c>
      <c r="S988" s="202">
        <v>42092</v>
      </c>
      <c r="T988" s="18">
        <v>0.72</v>
      </c>
      <c r="U988" s="17"/>
      <c r="V988" s="204"/>
      <c r="W988" s="205" t="s">
        <v>5137</v>
      </c>
    </row>
    <row r="989" spans="1:23" ht="65" hidden="1" thickBot="1" x14ac:dyDescent="0.25">
      <c r="A989" s="182">
        <v>41973</v>
      </c>
      <c r="B989" s="368">
        <v>2013</v>
      </c>
      <c r="C989" s="206" t="s">
        <v>131</v>
      </c>
      <c r="D989" s="56" t="s">
        <v>132</v>
      </c>
      <c r="E989" s="56" t="s">
        <v>117</v>
      </c>
      <c r="F989" s="206" t="s">
        <v>117</v>
      </c>
      <c r="G989" s="30">
        <v>72419</v>
      </c>
      <c r="H989" s="206" t="s">
        <v>3206</v>
      </c>
      <c r="I989" s="207"/>
      <c r="J989" s="202">
        <v>41481</v>
      </c>
      <c r="K989" s="202">
        <v>41543</v>
      </c>
      <c r="L989" s="193" t="s">
        <v>3273</v>
      </c>
      <c r="M989" s="203"/>
      <c r="N989" s="17">
        <v>22361</v>
      </c>
      <c r="O989" s="17">
        <v>22325</v>
      </c>
      <c r="P989" s="202">
        <v>41543</v>
      </c>
      <c r="Q989" s="202">
        <v>43031</v>
      </c>
      <c r="R989" s="202">
        <v>42955</v>
      </c>
      <c r="S989" s="202">
        <v>42955</v>
      </c>
      <c r="T989" s="18">
        <v>0.21</v>
      </c>
      <c r="U989" s="17"/>
      <c r="V989" s="204"/>
      <c r="W989" s="205" t="s">
        <v>5138</v>
      </c>
    </row>
    <row r="990" spans="1:23" ht="17" hidden="1" thickBot="1" x14ac:dyDescent="0.25">
      <c r="A990" s="182">
        <v>41973</v>
      </c>
      <c r="B990" s="368">
        <v>2014</v>
      </c>
      <c r="C990" s="206" t="s">
        <v>131</v>
      </c>
      <c r="D990" s="56" t="s">
        <v>132</v>
      </c>
      <c r="E990" s="56" t="s">
        <v>30</v>
      </c>
      <c r="F990" s="206" t="s">
        <v>128</v>
      </c>
      <c r="G990" s="30">
        <v>80904</v>
      </c>
      <c r="H990" s="206" t="s">
        <v>3274</v>
      </c>
      <c r="I990" s="207"/>
      <c r="J990" s="202">
        <v>41669</v>
      </c>
      <c r="K990" s="202">
        <v>42062</v>
      </c>
      <c r="L990" s="193"/>
      <c r="M990" s="203"/>
      <c r="N990" s="17"/>
      <c r="O990" s="17"/>
      <c r="P990" s="202"/>
      <c r="Q990" s="202"/>
      <c r="R990" s="202"/>
      <c r="S990" s="202"/>
      <c r="T990" s="18"/>
      <c r="U990" s="17"/>
      <c r="V990" s="204"/>
      <c r="W990" s="205"/>
    </row>
    <row r="991" spans="1:23" ht="17" hidden="1" thickBot="1" x14ac:dyDescent="0.25">
      <c r="A991" s="182">
        <v>41973</v>
      </c>
      <c r="B991" s="368">
        <v>2014</v>
      </c>
      <c r="C991" s="206" t="s">
        <v>131</v>
      </c>
      <c r="D991" s="56" t="s">
        <v>132</v>
      </c>
      <c r="E991" s="56" t="s">
        <v>30</v>
      </c>
      <c r="F991" s="206" t="s">
        <v>128</v>
      </c>
      <c r="G991" s="30">
        <v>80913</v>
      </c>
      <c r="H991" s="206" t="s">
        <v>3275</v>
      </c>
      <c r="I991" s="207"/>
      <c r="J991" s="202">
        <v>41789</v>
      </c>
      <c r="K991" s="202">
        <v>41906</v>
      </c>
      <c r="L991" s="193" t="s">
        <v>3099</v>
      </c>
      <c r="M991" s="203" t="s">
        <v>3276</v>
      </c>
      <c r="N991" s="17">
        <v>15835</v>
      </c>
      <c r="O991" s="17">
        <v>15835</v>
      </c>
      <c r="P991" s="202"/>
      <c r="Q991" s="202"/>
      <c r="R991" s="202">
        <v>42476</v>
      </c>
      <c r="S991" s="202">
        <v>42476</v>
      </c>
      <c r="T991" s="18">
        <v>0</v>
      </c>
      <c r="U991" s="17"/>
      <c r="V991" s="204"/>
      <c r="W991" s="205"/>
    </row>
    <row r="992" spans="1:23" ht="49" hidden="1" thickBot="1" x14ac:dyDescent="0.25">
      <c r="A992" s="182">
        <v>41973</v>
      </c>
      <c r="B992" s="368">
        <v>2014</v>
      </c>
      <c r="C992" s="206" t="s">
        <v>131</v>
      </c>
      <c r="D992" s="56" t="s">
        <v>132</v>
      </c>
      <c r="E992" s="56" t="s">
        <v>19</v>
      </c>
      <c r="F992" s="206" t="s">
        <v>128</v>
      </c>
      <c r="G992" s="30">
        <v>71511</v>
      </c>
      <c r="H992" s="206" t="s">
        <v>3277</v>
      </c>
      <c r="I992" s="207"/>
      <c r="J992" s="202"/>
      <c r="K992" s="202"/>
      <c r="L992" s="193"/>
      <c r="M992" s="203"/>
      <c r="N992" s="17"/>
      <c r="O992" s="17"/>
      <c r="P992" s="202"/>
      <c r="Q992" s="202"/>
      <c r="R992" s="202"/>
      <c r="S992" s="202"/>
      <c r="T992" s="18"/>
      <c r="U992" s="17"/>
      <c r="V992" s="204"/>
      <c r="W992" s="205" t="s">
        <v>3278</v>
      </c>
    </row>
    <row r="993" spans="1:23" ht="97" hidden="1" thickBot="1" x14ac:dyDescent="0.25">
      <c r="A993" s="182">
        <v>41973</v>
      </c>
      <c r="B993" s="368">
        <v>2014</v>
      </c>
      <c r="C993" s="206" t="s">
        <v>131</v>
      </c>
      <c r="D993" s="56" t="s">
        <v>132</v>
      </c>
      <c r="E993" s="56" t="s">
        <v>30</v>
      </c>
      <c r="F993" s="206" t="s">
        <v>128</v>
      </c>
      <c r="G993" s="30">
        <v>77000</v>
      </c>
      <c r="H993" s="206" t="s">
        <v>3279</v>
      </c>
      <c r="I993" s="207"/>
      <c r="J993" s="202">
        <v>41722</v>
      </c>
      <c r="K993" s="202">
        <v>42124</v>
      </c>
      <c r="L993" s="193"/>
      <c r="M993" s="203"/>
      <c r="N993" s="17"/>
      <c r="O993" s="17"/>
      <c r="P993" s="202"/>
      <c r="Q993" s="202"/>
      <c r="R993" s="202"/>
      <c r="S993" s="202"/>
      <c r="T993" s="18">
        <v>0</v>
      </c>
      <c r="U993" s="17"/>
      <c r="V993" s="204"/>
      <c r="W993" s="205" t="s">
        <v>3280</v>
      </c>
    </row>
    <row r="994" spans="1:23" ht="81" hidden="1" thickBot="1" x14ac:dyDescent="0.25">
      <c r="A994" s="182">
        <v>41973</v>
      </c>
      <c r="B994" s="368">
        <v>2014</v>
      </c>
      <c r="C994" s="206" t="s">
        <v>131</v>
      </c>
      <c r="D994" s="56" t="s">
        <v>132</v>
      </c>
      <c r="E994" s="56" t="s">
        <v>21</v>
      </c>
      <c r="F994" s="206" t="s">
        <v>128</v>
      </c>
      <c r="G994" s="30">
        <v>77922</v>
      </c>
      <c r="H994" s="206" t="s">
        <v>3003</v>
      </c>
      <c r="I994" s="207"/>
      <c r="J994" s="202">
        <v>41695</v>
      </c>
      <c r="K994" s="202">
        <v>41871</v>
      </c>
      <c r="L994" s="193" t="s">
        <v>3281</v>
      </c>
      <c r="M994" s="203" t="s">
        <v>3282</v>
      </c>
      <c r="N994" s="17">
        <v>45629</v>
      </c>
      <c r="O994" s="17">
        <v>45629</v>
      </c>
      <c r="P994" s="202">
        <v>41939</v>
      </c>
      <c r="Q994" s="202">
        <v>43328</v>
      </c>
      <c r="R994" s="202">
        <v>43130</v>
      </c>
      <c r="S994" s="202">
        <v>43130</v>
      </c>
      <c r="T994" s="18">
        <v>0.01</v>
      </c>
      <c r="U994" s="17">
        <v>23279</v>
      </c>
      <c r="V994" s="204"/>
      <c r="W994" s="205" t="s">
        <v>5139</v>
      </c>
    </row>
    <row r="995" spans="1:23" ht="65" hidden="1" thickBot="1" x14ac:dyDescent="0.25">
      <c r="A995" s="182">
        <v>41973</v>
      </c>
      <c r="B995" s="368">
        <v>2014</v>
      </c>
      <c r="C995" s="206" t="s">
        <v>131</v>
      </c>
      <c r="D995" s="56" t="s">
        <v>132</v>
      </c>
      <c r="E995" s="56" t="s">
        <v>36</v>
      </c>
      <c r="F995" s="206" t="s">
        <v>128</v>
      </c>
      <c r="G995" s="30">
        <v>81340</v>
      </c>
      <c r="H995" s="206" t="s">
        <v>3283</v>
      </c>
      <c r="I995" s="207"/>
      <c r="J995" s="202">
        <v>41715</v>
      </c>
      <c r="K995" s="202">
        <v>41820</v>
      </c>
      <c r="L995" s="193" t="s">
        <v>3281</v>
      </c>
      <c r="M995" s="203"/>
      <c r="N995" s="17">
        <v>11289</v>
      </c>
      <c r="O995" s="17">
        <v>11289</v>
      </c>
      <c r="P995" s="202">
        <v>42195</v>
      </c>
      <c r="Q995" s="202">
        <v>42732</v>
      </c>
      <c r="R995" s="202">
        <v>42643</v>
      </c>
      <c r="S995" s="202">
        <v>42643</v>
      </c>
      <c r="T995" s="18">
        <v>0</v>
      </c>
      <c r="U995" s="17">
        <v>1900</v>
      </c>
      <c r="V995" s="204"/>
      <c r="W995" s="205" t="s">
        <v>3284</v>
      </c>
    </row>
    <row r="996" spans="1:23" ht="161" hidden="1" thickBot="1" x14ac:dyDescent="0.25">
      <c r="A996" s="182">
        <v>41973</v>
      </c>
      <c r="B996" s="368">
        <v>2014</v>
      </c>
      <c r="C996" s="206" t="s">
        <v>131</v>
      </c>
      <c r="D996" s="56" t="s">
        <v>132</v>
      </c>
      <c r="E996" s="56" t="s">
        <v>105</v>
      </c>
      <c r="F996" s="206" t="s">
        <v>105</v>
      </c>
      <c r="G996" s="30">
        <v>81436</v>
      </c>
      <c r="H996" s="206" t="s">
        <v>3074</v>
      </c>
      <c r="I996" s="207"/>
      <c r="J996" s="202">
        <v>42109</v>
      </c>
      <c r="K996" s="202">
        <v>42231</v>
      </c>
      <c r="L996" s="193"/>
      <c r="M996" s="203"/>
      <c r="N996" s="17"/>
      <c r="O996" s="17"/>
      <c r="P996" s="202"/>
      <c r="Q996" s="202"/>
      <c r="R996" s="202"/>
      <c r="S996" s="202"/>
      <c r="T996" s="18"/>
      <c r="U996" s="17"/>
      <c r="V996" s="204"/>
      <c r="W996" s="205" t="s">
        <v>3285</v>
      </c>
    </row>
    <row r="997" spans="1:23" ht="17" hidden="1" thickBot="1" x14ac:dyDescent="0.25">
      <c r="A997" s="182">
        <v>41973</v>
      </c>
      <c r="B997" s="368">
        <v>2015</v>
      </c>
      <c r="C997" s="206" t="s">
        <v>131</v>
      </c>
      <c r="D997" s="56" t="s">
        <v>132</v>
      </c>
      <c r="E997" s="56" t="s">
        <v>15</v>
      </c>
      <c r="F997" s="206" t="s">
        <v>128</v>
      </c>
      <c r="G997" s="30">
        <v>72414</v>
      </c>
      <c r="H997" s="206" t="s">
        <v>3124</v>
      </c>
      <c r="I997" s="207"/>
      <c r="J997" s="202">
        <v>42003</v>
      </c>
      <c r="K997" s="202">
        <v>42093</v>
      </c>
      <c r="L997" s="193"/>
      <c r="M997" s="203"/>
      <c r="N997" s="17"/>
      <c r="O997" s="17"/>
      <c r="P997" s="202"/>
      <c r="Q997" s="202"/>
      <c r="R997" s="202"/>
      <c r="S997" s="202"/>
      <c r="T997" s="18"/>
      <c r="U997" s="17"/>
      <c r="V997" s="204"/>
      <c r="W997" s="205" t="s">
        <v>3286</v>
      </c>
    </row>
    <row r="998" spans="1:23" ht="33" hidden="1" thickBot="1" x14ac:dyDescent="0.25">
      <c r="A998" s="182">
        <v>41973</v>
      </c>
      <c r="B998" s="368">
        <v>2015</v>
      </c>
      <c r="C998" s="206" t="s">
        <v>131</v>
      </c>
      <c r="D998" s="56" t="s">
        <v>132</v>
      </c>
      <c r="E998" s="56" t="s">
        <v>36</v>
      </c>
      <c r="F998" s="206" t="s">
        <v>128</v>
      </c>
      <c r="G998" s="30">
        <v>81423</v>
      </c>
      <c r="H998" s="206" t="s">
        <v>3287</v>
      </c>
      <c r="I998" s="207"/>
      <c r="J998" s="202">
        <v>42024</v>
      </c>
      <c r="K998" s="202">
        <v>42165</v>
      </c>
      <c r="L998" s="193"/>
      <c r="M998" s="203"/>
      <c r="N998" s="17"/>
      <c r="O998" s="17"/>
      <c r="P998" s="202"/>
      <c r="Q998" s="202">
        <v>43100</v>
      </c>
      <c r="R998" s="202"/>
      <c r="S998" s="202">
        <v>42978</v>
      </c>
      <c r="T998" s="18">
        <v>0</v>
      </c>
      <c r="U998" s="17"/>
      <c r="V998" s="204"/>
      <c r="W998" s="205" t="s">
        <v>3288</v>
      </c>
    </row>
    <row r="999" spans="1:23" ht="113" hidden="1" thickBot="1" x14ac:dyDescent="0.25">
      <c r="A999" s="182">
        <v>41973</v>
      </c>
      <c r="B999" s="368">
        <v>2015</v>
      </c>
      <c r="C999" s="206" t="s">
        <v>131</v>
      </c>
      <c r="D999" s="56" t="s">
        <v>132</v>
      </c>
      <c r="E999" s="56" t="s">
        <v>22</v>
      </c>
      <c r="F999" s="206" t="s">
        <v>128</v>
      </c>
      <c r="G999" s="30">
        <v>81430</v>
      </c>
      <c r="H999" s="206" t="s">
        <v>3289</v>
      </c>
      <c r="I999" s="207"/>
      <c r="J999" s="202">
        <v>42194</v>
      </c>
      <c r="K999" s="202">
        <v>42353</v>
      </c>
      <c r="L999" s="193"/>
      <c r="M999" s="203"/>
      <c r="N999" s="17"/>
      <c r="O999" s="17"/>
      <c r="P999" s="202"/>
      <c r="Q999" s="202"/>
      <c r="R999" s="202"/>
      <c r="S999" s="202"/>
      <c r="T999" s="18"/>
      <c r="U999" s="17"/>
      <c r="V999" s="204"/>
      <c r="W999" s="205" t="s">
        <v>3290</v>
      </c>
    </row>
    <row r="1000" spans="1:23" ht="17" hidden="1" thickBot="1" x14ac:dyDescent="0.25">
      <c r="A1000" s="182">
        <v>41973</v>
      </c>
      <c r="B1000" s="368">
        <v>2016</v>
      </c>
      <c r="C1000" s="206" t="s">
        <v>131</v>
      </c>
      <c r="D1000" s="56" t="s">
        <v>132</v>
      </c>
      <c r="E1000" s="56" t="s">
        <v>18</v>
      </c>
      <c r="F1000" s="206" t="s">
        <v>128</v>
      </c>
      <c r="G1000" s="30">
        <v>78150</v>
      </c>
      <c r="H1000" s="206" t="s">
        <v>3003</v>
      </c>
      <c r="I1000" s="207"/>
      <c r="J1000" s="202"/>
      <c r="K1000" s="202"/>
      <c r="L1000" s="193"/>
      <c r="M1000" s="203"/>
      <c r="N1000" s="17"/>
      <c r="O1000" s="17"/>
      <c r="P1000" s="202"/>
      <c r="Q1000" s="202"/>
      <c r="R1000" s="202"/>
      <c r="S1000" s="202"/>
      <c r="T1000" s="18"/>
      <c r="U1000" s="17"/>
      <c r="V1000" s="204"/>
      <c r="W1000" s="205"/>
    </row>
    <row r="1001" spans="1:23" ht="80" hidden="1" x14ac:dyDescent="0.2">
      <c r="A1001" s="182">
        <v>41973</v>
      </c>
      <c r="B1001" s="421">
        <v>2016</v>
      </c>
      <c r="C1001" s="453" t="s">
        <v>131</v>
      </c>
      <c r="D1001" s="460" t="s">
        <v>132</v>
      </c>
      <c r="E1001" s="460" t="s">
        <v>18</v>
      </c>
      <c r="F1001" s="453" t="s">
        <v>128</v>
      </c>
      <c r="G1001" s="460">
        <v>80412</v>
      </c>
      <c r="H1001" s="462" t="s">
        <v>3291</v>
      </c>
      <c r="I1001" s="464"/>
      <c r="J1001" s="215">
        <v>42297</v>
      </c>
      <c r="K1001" s="215">
        <v>42443</v>
      </c>
      <c r="L1001" s="216" t="s">
        <v>3292</v>
      </c>
      <c r="M1001" s="217"/>
      <c r="N1001" s="119"/>
      <c r="O1001" s="119"/>
      <c r="P1001" s="215">
        <v>42472</v>
      </c>
      <c r="Q1001" s="215">
        <v>43074</v>
      </c>
      <c r="R1001" s="215"/>
      <c r="S1001" s="215"/>
      <c r="T1001" s="218">
        <v>0</v>
      </c>
      <c r="U1001" s="119"/>
      <c r="V1001" s="118"/>
      <c r="W1001" s="219" t="s">
        <v>5140</v>
      </c>
    </row>
    <row r="1002" spans="1:23" ht="17" hidden="1" thickBot="1" x14ac:dyDescent="0.25">
      <c r="A1002" s="182">
        <v>41973</v>
      </c>
      <c r="B1002" s="422"/>
      <c r="C1002" s="461"/>
      <c r="D1002" s="461"/>
      <c r="E1002" s="461"/>
      <c r="F1002" s="461"/>
      <c r="G1002" s="461"/>
      <c r="H1002" s="463"/>
      <c r="I1002" s="418"/>
      <c r="J1002" s="197">
        <v>42348</v>
      </c>
      <c r="K1002" s="197">
        <v>42587</v>
      </c>
      <c r="L1002" s="63" t="s">
        <v>3293</v>
      </c>
      <c r="M1002" s="31"/>
      <c r="N1002" s="120"/>
      <c r="O1002" s="120"/>
      <c r="P1002" s="197">
        <v>42619</v>
      </c>
      <c r="Q1002" s="197">
        <v>42908</v>
      </c>
      <c r="R1002" s="197"/>
      <c r="S1002" s="197"/>
      <c r="T1002" s="220">
        <v>0</v>
      </c>
      <c r="U1002" s="120"/>
      <c r="V1002" s="117"/>
      <c r="W1002" s="199"/>
    </row>
    <row r="1003" spans="1:23" ht="49" hidden="1" thickBot="1" x14ac:dyDescent="0.25">
      <c r="A1003" s="182">
        <v>41973</v>
      </c>
      <c r="B1003" s="368">
        <v>2016</v>
      </c>
      <c r="C1003" s="206" t="s">
        <v>131</v>
      </c>
      <c r="D1003" s="56" t="s">
        <v>132</v>
      </c>
      <c r="E1003" s="56" t="s">
        <v>43</v>
      </c>
      <c r="F1003" s="206" t="s">
        <v>128</v>
      </c>
      <c r="G1003" s="30">
        <v>71642</v>
      </c>
      <c r="H1003" s="206" t="s">
        <v>3294</v>
      </c>
      <c r="I1003" s="207"/>
      <c r="J1003" s="202"/>
      <c r="K1003" s="202"/>
      <c r="L1003" s="193"/>
      <c r="M1003" s="203"/>
      <c r="N1003" s="17"/>
      <c r="O1003" s="17"/>
      <c r="P1003" s="202"/>
      <c r="Q1003" s="202"/>
      <c r="R1003" s="202"/>
      <c r="S1003" s="202"/>
      <c r="T1003" s="18"/>
      <c r="U1003" s="17"/>
      <c r="V1003" s="204"/>
      <c r="W1003" s="205" t="s">
        <v>3295</v>
      </c>
    </row>
    <row r="1004" spans="1:23" ht="65" hidden="1" thickBot="1" x14ac:dyDescent="0.25">
      <c r="A1004" s="182">
        <v>41973</v>
      </c>
      <c r="B1004" s="368">
        <v>2016</v>
      </c>
      <c r="C1004" s="206" t="s">
        <v>131</v>
      </c>
      <c r="D1004" s="56" t="s">
        <v>132</v>
      </c>
      <c r="E1004" s="56" t="s">
        <v>36</v>
      </c>
      <c r="F1004" s="206" t="s">
        <v>128</v>
      </c>
      <c r="G1004" s="30">
        <v>81422</v>
      </c>
      <c r="H1004" s="206" t="s">
        <v>3296</v>
      </c>
      <c r="I1004" s="207"/>
      <c r="J1004" s="202"/>
      <c r="K1004" s="202"/>
      <c r="L1004" s="193"/>
      <c r="M1004" s="203"/>
      <c r="N1004" s="17"/>
      <c r="O1004" s="17"/>
      <c r="P1004" s="202"/>
      <c r="Q1004" s="202"/>
      <c r="R1004" s="202"/>
      <c r="S1004" s="202"/>
      <c r="T1004" s="18">
        <v>0</v>
      </c>
      <c r="U1004" s="17"/>
      <c r="V1004" s="204"/>
      <c r="W1004" s="205" t="s">
        <v>3297</v>
      </c>
    </row>
    <row r="1005" spans="1:23" ht="81" hidden="1" thickBot="1" x14ac:dyDescent="0.25">
      <c r="A1005" s="182">
        <v>41973</v>
      </c>
      <c r="B1005" s="368">
        <v>2016</v>
      </c>
      <c r="C1005" s="206" t="s">
        <v>131</v>
      </c>
      <c r="D1005" s="56" t="s">
        <v>132</v>
      </c>
      <c r="E1005" s="56" t="s">
        <v>109</v>
      </c>
      <c r="F1005" s="206" t="s">
        <v>109</v>
      </c>
      <c r="G1005" s="30">
        <v>77986</v>
      </c>
      <c r="H1005" s="206" t="s">
        <v>3298</v>
      </c>
      <c r="I1005" s="207"/>
      <c r="J1005" s="202">
        <v>42396</v>
      </c>
      <c r="K1005" s="202">
        <v>42551</v>
      </c>
      <c r="L1005" s="193"/>
      <c r="M1005" s="203"/>
      <c r="N1005" s="17"/>
      <c r="O1005" s="17"/>
      <c r="P1005" s="202"/>
      <c r="Q1005" s="202"/>
      <c r="R1005" s="202"/>
      <c r="S1005" s="202"/>
      <c r="T1005" s="18"/>
      <c r="U1005" s="17"/>
      <c r="V1005" s="204"/>
      <c r="W1005" s="205" t="s">
        <v>3299</v>
      </c>
    </row>
    <row r="1006" spans="1:23" ht="17" hidden="1" thickBot="1" x14ac:dyDescent="0.25">
      <c r="A1006" s="182">
        <v>41973</v>
      </c>
      <c r="B1006" s="368">
        <v>2017</v>
      </c>
      <c r="C1006" s="206" t="s">
        <v>131</v>
      </c>
      <c r="D1006" s="56" t="s">
        <v>132</v>
      </c>
      <c r="E1006" s="56" t="s">
        <v>45</v>
      </c>
      <c r="F1006" s="206" t="s">
        <v>128</v>
      </c>
      <c r="G1006" s="30">
        <v>72742</v>
      </c>
      <c r="H1006" s="206" t="s">
        <v>3003</v>
      </c>
      <c r="I1006" s="207"/>
      <c r="J1006" s="202" t="s">
        <v>10</v>
      </c>
      <c r="K1006" s="202"/>
      <c r="L1006" s="193"/>
      <c r="M1006" s="203"/>
      <c r="N1006" s="17"/>
      <c r="O1006" s="17"/>
      <c r="P1006" s="202"/>
      <c r="Q1006" s="202"/>
      <c r="R1006" s="202"/>
      <c r="S1006" s="202"/>
      <c r="T1006" s="18"/>
      <c r="U1006" s="17"/>
      <c r="V1006" s="204"/>
      <c r="W1006" s="205"/>
    </row>
    <row r="1007" spans="1:23" ht="33" hidden="1" thickBot="1" x14ac:dyDescent="0.25">
      <c r="A1007" s="182">
        <v>41973</v>
      </c>
      <c r="B1007" s="368">
        <v>2017</v>
      </c>
      <c r="C1007" s="206" t="s">
        <v>131</v>
      </c>
      <c r="D1007" s="56" t="s">
        <v>132</v>
      </c>
      <c r="E1007" s="56" t="s">
        <v>36</v>
      </c>
      <c r="F1007" s="206" t="s">
        <v>128</v>
      </c>
      <c r="G1007" s="30">
        <v>67402</v>
      </c>
      <c r="H1007" s="206" t="s">
        <v>3087</v>
      </c>
      <c r="I1007" s="207"/>
      <c r="J1007" s="202">
        <v>42019</v>
      </c>
      <c r="K1007" s="202">
        <v>42180</v>
      </c>
      <c r="L1007" s="193"/>
      <c r="M1007" s="203"/>
      <c r="N1007" s="17"/>
      <c r="O1007" s="17"/>
      <c r="P1007" s="202"/>
      <c r="Q1007" s="202"/>
      <c r="R1007" s="202"/>
      <c r="S1007" s="202"/>
      <c r="T1007" s="18">
        <v>0</v>
      </c>
      <c r="U1007" s="17"/>
      <c r="V1007" s="204"/>
      <c r="W1007" s="205" t="s">
        <v>3300</v>
      </c>
    </row>
    <row r="1008" spans="1:23" ht="17" hidden="1" thickBot="1" x14ac:dyDescent="0.25">
      <c r="A1008" s="182">
        <v>41973</v>
      </c>
      <c r="B1008" s="368">
        <v>2017</v>
      </c>
      <c r="C1008" s="206" t="s">
        <v>131</v>
      </c>
      <c r="D1008" s="56" t="s">
        <v>132</v>
      </c>
      <c r="E1008" s="56" t="s">
        <v>109</v>
      </c>
      <c r="F1008" s="206" t="s">
        <v>109</v>
      </c>
      <c r="G1008" s="30">
        <v>77139</v>
      </c>
      <c r="H1008" s="206" t="s">
        <v>3301</v>
      </c>
      <c r="I1008" s="207"/>
      <c r="J1008" s="202" t="s">
        <v>10</v>
      </c>
      <c r="K1008" s="202"/>
      <c r="L1008" s="193"/>
      <c r="M1008" s="203"/>
      <c r="N1008" s="17"/>
      <c r="O1008" s="17"/>
      <c r="P1008" s="202"/>
      <c r="Q1008" s="202"/>
      <c r="R1008" s="202"/>
      <c r="S1008" s="202"/>
      <c r="T1008" s="18"/>
      <c r="U1008" s="17"/>
      <c r="V1008" s="204"/>
      <c r="W1008" s="205" t="s">
        <v>3302</v>
      </c>
    </row>
    <row r="1009" spans="1:23" ht="33" hidden="1" thickBot="1" x14ac:dyDescent="0.25">
      <c r="A1009" s="182">
        <v>41973</v>
      </c>
      <c r="B1009" s="364" t="s">
        <v>169</v>
      </c>
      <c r="C1009" s="183" t="s">
        <v>89</v>
      </c>
      <c r="D1009" s="61" t="s">
        <v>132</v>
      </c>
      <c r="E1009" s="61" t="s">
        <v>48</v>
      </c>
      <c r="F1009" s="183" t="s">
        <v>128</v>
      </c>
      <c r="G1009" s="61" t="s">
        <v>3304</v>
      </c>
      <c r="H1009" s="184" t="s">
        <v>3305</v>
      </c>
      <c r="I1009" s="183"/>
      <c r="J1009" s="215">
        <v>40891</v>
      </c>
      <c r="K1009" s="215">
        <v>41074</v>
      </c>
      <c r="L1009" s="280" t="s">
        <v>3306</v>
      </c>
      <c r="M1009" s="281"/>
      <c r="N1009" s="121">
        <v>12000</v>
      </c>
      <c r="O1009" s="121">
        <v>12003</v>
      </c>
      <c r="P1009" s="215">
        <v>41110</v>
      </c>
      <c r="Q1009" s="215"/>
      <c r="R1009" s="215">
        <v>41659</v>
      </c>
      <c r="S1009" s="215">
        <v>41780</v>
      </c>
      <c r="T1009" s="122">
        <v>1</v>
      </c>
      <c r="U1009" s="121"/>
      <c r="V1009" s="118"/>
      <c r="W1009" s="282" t="s">
        <v>3307</v>
      </c>
    </row>
    <row r="1010" spans="1:23" ht="17" hidden="1" thickBot="1" x14ac:dyDescent="0.25">
      <c r="A1010" s="182">
        <v>41973</v>
      </c>
      <c r="B1010" s="364" t="s">
        <v>172</v>
      </c>
      <c r="C1010" s="183" t="s">
        <v>89</v>
      </c>
      <c r="D1010" s="61" t="s">
        <v>132</v>
      </c>
      <c r="E1010" s="61" t="s">
        <v>26</v>
      </c>
      <c r="F1010" s="183" t="s">
        <v>128</v>
      </c>
      <c r="G1010" s="61" t="s">
        <v>3308</v>
      </c>
      <c r="H1010" s="184" t="s">
        <v>3309</v>
      </c>
      <c r="I1010" s="183"/>
      <c r="J1010" s="215">
        <v>40028</v>
      </c>
      <c r="K1010" s="215">
        <v>40086</v>
      </c>
      <c r="L1010" s="280" t="s">
        <v>3310</v>
      </c>
      <c r="M1010" s="281"/>
      <c r="N1010" s="121">
        <v>1012</v>
      </c>
      <c r="O1010" s="121">
        <v>1012</v>
      </c>
      <c r="P1010" s="215">
        <v>40089</v>
      </c>
      <c r="Q1010" s="215">
        <v>40928</v>
      </c>
      <c r="R1010" s="215">
        <v>40802</v>
      </c>
      <c r="S1010" s="215"/>
      <c r="T1010" s="122">
        <v>1</v>
      </c>
      <c r="U1010" s="121"/>
      <c r="V1010" s="118"/>
      <c r="W1010" s="282" t="s">
        <v>3311</v>
      </c>
    </row>
    <row r="1011" spans="1:23" ht="49" hidden="1" thickBot="1" x14ac:dyDescent="0.25">
      <c r="A1011" s="182">
        <v>41973</v>
      </c>
      <c r="B1011" s="364" t="s">
        <v>169</v>
      </c>
      <c r="C1011" s="183" t="s">
        <v>89</v>
      </c>
      <c r="D1011" s="61" t="s">
        <v>79</v>
      </c>
      <c r="E1011" s="61" t="s">
        <v>26</v>
      </c>
      <c r="F1011" s="183" t="s">
        <v>128</v>
      </c>
      <c r="G1011" s="61" t="s">
        <v>3312</v>
      </c>
      <c r="H1011" s="184" t="s">
        <v>3313</v>
      </c>
      <c r="I1011" s="183"/>
      <c r="J1011" s="215">
        <v>40585</v>
      </c>
      <c r="K1011" s="215">
        <v>40729</v>
      </c>
      <c r="L1011" s="280" t="s">
        <v>3314</v>
      </c>
      <c r="M1011" s="281"/>
      <c r="N1011" s="121">
        <v>2984</v>
      </c>
      <c r="O1011" s="121">
        <v>2819</v>
      </c>
      <c r="P1011" s="215">
        <v>40744</v>
      </c>
      <c r="Q1011" s="215">
        <v>41115</v>
      </c>
      <c r="R1011" s="215">
        <v>41108</v>
      </c>
      <c r="S1011" s="215">
        <v>41115</v>
      </c>
      <c r="T1011" s="122">
        <v>0.99</v>
      </c>
      <c r="U1011" s="121">
        <v>700</v>
      </c>
      <c r="V1011" s="118"/>
      <c r="W1011" s="282" t="s">
        <v>3315</v>
      </c>
    </row>
    <row r="1012" spans="1:23" ht="49" hidden="1" thickBot="1" x14ac:dyDescent="0.25">
      <c r="A1012" s="182">
        <v>41973</v>
      </c>
      <c r="B1012" s="364" t="s">
        <v>143</v>
      </c>
      <c r="C1012" s="183" t="s">
        <v>89</v>
      </c>
      <c r="D1012" s="61" t="s">
        <v>79</v>
      </c>
      <c r="E1012" s="61" t="s">
        <v>26</v>
      </c>
      <c r="F1012" s="183" t="s">
        <v>128</v>
      </c>
      <c r="G1012" s="61" t="s">
        <v>3316</v>
      </c>
      <c r="H1012" s="184" t="s">
        <v>3317</v>
      </c>
      <c r="I1012" s="183"/>
      <c r="J1012" s="215">
        <v>41806</v>
      </c>
      <c r="K1012" s="215">
        <v>41905</v>
      </c>
      <c r="L1012" s="280" t="s">
        <v>3318</v>
      </c>
      <c r="M1012" s="281"/>
      <c r="N1012" s="121"/>
      <c r="O1012" s="121">
        <v>739156</v>
      </c>
      <c r="P1012" s="215">
        <v>41935</v>
      </c>
      <c r="Q1012" s="215"/>
      <c r="R1012" s="215">
        <v>42431</v>
      </c>
      <c r="S1012" s="215">
        <v>42431</v>
      </c>
      <c r="T1012" s="122">
        <v>0</v>
      </c>
      <c r="U1012" s="121"/>
      <c r="V1012" s="118"/>
      <c r="W1012" s="282" t="s">
        <v>3319</v>
      </c>
    </row>
    <row r="1013" spans="1:23" ht="33" hidden="1" thickBot="1" x14ac:dyDescent="0.25">
      <c r="A1013" s="182">
        <v>41973</v>
      </c>
      <c r="B1013" s="364" t="s">
        <v>143</v>
      </c>
      <c r="C1013" s="183" t="s">
        <v>89</v>
      </c>
      <c r="D1013" s="61" t="s">
        <v>79</v>
      </c>
      <c r="E1013" s="61" t="s">
        <v>26</v>
      </c>
      <c r="F1013" s="183" t="s">
        <v>128</v>
      </c>
      <c r="G1013" s="61" t="s">
        <v>3320</v>
      </c>
      <c r="H1013" s="184" t="s">
        <v>3321</v>
      </c>
      <c r="I1013" s="183"/>
      <c r="J1013" s="215" t="s">
        <v>10</v>
      </c>
      <c r="K1013" s="215"/>
      <c r="L1013" s="280"/>
      <c r="M1013" s="281"/>
      <c r="N1013" s="121"/>
      <c r="O1013" s="121">
        <v>1200</v>
      </c>
      <c r="P1013" s="215"/>
      <c r="Q1013" s="215"/>
      <c r="R1013" s="215"/>
      <c r="S1013" s="215"/>
      <c r="T1013" s="122"/>
      <c r="U1013" s="121"/>
      <c r="V1013" s="118"/>
      <c r="W1013" s="282" t="s">
        <v>3322</v>
      </c>
    </row>
    <row r="1014" spans="1:23" ht="32" hidden="1" x14ac:dyDescent="0.2">
      <c r="A1014" s="182">
        <v>41973</v>
      </c>
      <c r="B1014" s="458" t="s">
        <v>143</v>
      </c>
      <c r="C1014" s="453" t="s">
        <v>89</v>
      </c>
      <c r="D1014" s="460" t="s">
        <v>79</v>
      </c>
      <c r="E1014" s="460" t="s">
        <v>26</v>
      </c>
      <c r="F1014" s="453" t="s">
        <v>128</v>
      </c>
      <c r="G1014" s="460" t="s">
        <v>3323</v>
      </c>
      <c r="H1014" s="216" t="s">
        <v>3324</v>
      </c>
      <c r="I1014" s="280"/>
      <c r="J1014" s="215" t="s">
        <v>10</v>
      </c>
      <c r="K1014" s="215"/>
      <c r="L1014" s="280"/>
      <c r="M1014" s="217"/>
      <c r="N1014" s="121"/>
      <c r="O1014" s="121"/>
      <c r="P1014" s="215"/>
      <c r="Q1014" s="215"/>
      <c r="R1014" s="215"/>
      <c r="S1014" s="215"/>
      <c r="T1014" s="122"/>
      <c r="U1014" s="121"/>
      <c r="V1014" s="118"/>
      <c r="W1014" s="219" t="s">
        <v>3325</v>
      </c>
    </row>
    <row r="1015" spans="1:23" ht="33" hidden="1" thickBot="1" x14ac:dyDescent="0.25">
      <c r="A1015" s="182">
        <v>41973</v>
      </c>
      <c r="B1015" s="459"/>
      <c r="C1015" s="454"/>
      <c r="D1015" s="461"/>
      <c r="E1015" s="461"/>
      <c r="F1015" s="454"/>
      <c r="G1015" s="461"/>
      <c r="H1015" s="283" t="s">
        <v>3326</v>
      </c>
      <c r="I1015" s="284"/>
      <c r="J1015" s="270" t="s">
        <v>10</v>
      </c>
      <c r="K1015" s="270"/>
      <c r="L1015" s="285"/>
      <c r="M1015" s="286"/>
      <c r="N1015" s="109"/>
      <c r="O1015" s="109"/>
      <c r="P1015" s="270"/>
      <c r="Q1015" s="270"/>
      <c r="R1015" s="270"/>
      <c r="S1015" s="270"/>
      <c r="T1015" s="123"/>
      <c r="U1015" s="109"/>
      <c r="V1015" s="124"/>
      <c r="W1015" s="287" t="s">
        <v>3327</v>
      </c>
    </row>
    <row r="1016" spans="1:23" ht="65" hidden="1" thickBot="1" x14ac:dyDescent="0.25">
      <c r="A1016" s="182">
        <v>41973</v>
      </c>
      <c r="B1016" s="364" t="s">
        <v>143</v>
      </c>
      <c r="C1016" s="183" t="s">
        <v>89</v>
      </c>
      <c r="D1016" s="61" t="s">
        <v>79</v>
      </c>
      <c r="E1016" s="61" t="s">
        <v>26</v>
      </c>
      <c r="F1016" s="183" t="s">
        <v>128</v>
      </c>
      <c r="G1016" s="61" t="s">
        <v>3328</v>
      </c>
      <c r="H1016" s="184" t="s">
        <v>3329</v>
      </c>
      <c r="I1016" s="183"/>
      <c r="J1016" s="215" t="s">
        <v>10</v>
      </c>
      <c r="K1016" s="215">
        <v>41494</v>
      </c>
      <c r="L1016" s="280" t="s">
        <v>3330</v>
      </c>
      <c r="M1016" s="281"/>
      <c r="N1016" s="121">
        <v>997</v>
      </c>
      <c r="O1016" s="121">
        <v>1071</v>
      </c>
      <c r="P1016" s="215">
        <v>41507</v>
      </c>
      <c r="Q1016" s="215"/>
      <c r="R1016" s="215">
        <v>41859</v>
      </c>
      <c r="S1016" s="215">
        <v>42094</v>
      </c>
      <c r="T1016" s="122">
        <v>0.8</v>
      </c>
      <c r="U1016" s="121"/>
      <c r="V1016" s="118"/>
      <c r="W1016" s="282" t="s">
        <v>3331</v>
      </c>
    </row>
    <row r="1017" spans="1:23" ht="129" hidden="1" thickBot="1" x14ac:dyDescent="0.25">
      <c r="A1017" s="182">
        <v>41973</v>
      </c>
      <c r="B1017" s="364" t="s">
        <v>143</v>
      </c>
      <c r="C1017" s="183" t="s">
        <v>89</v>
      </c>
      <c r="D1017" s="61" t="s">
        <v>132</v>
      </c>
      <c r="E1017" s="61" t="s">
        <v>22</v>
      </c>
      <c r="F1017" s="183" t="s">
        <v>128</v>
      </c>
      <c r="G1017" s="61" t="s">
        <v>3332</v>
      </c>
      <c r="H1017" s="184" t="s">
        <v>3333</v>
      </c>
      <c r="I1017" s="183"/>
      <c r="J1017" s="215">
        <v>41507</v>
      </c>
      <c r="K1017" s="215">
        <v>41542</v>
      </c>
      <c r="L1017" s="280" t="s">
        <v>3334</v>
      </c>
      <c r="M1017" s="281"/>
      <c r="N1017" s="121">
        <v>10758</v>
      </c>
      <c r="O1017" s="121">
        <v>6058</v>
      </c>
      <c r="P1017" s="215">
        <v>41557</v>
      </c>
      <c r="Q1017" s="215"/>
      <c r="R1017" s="215">
        <v>41912</v>
      </c>
      <c r="S1017" s="215">
        <v>42074</v>
      </c>
      <c r="T1017" s="122">
        <v>0.46</v>
      </c>
      <c r="U1017" s="121"/>
      <c r="V1017" s="118"/>
      <c r="W1017" s="282" t="s">
        <v>3335</v>
      </c>
    </row>
    <row r="1018" spans="1:23" ht="49" hidden="1" thickBot="1" x14ac:dyDescent="0.25">
      <c r="A1018" s="151">
        <v>41973</v>
      </c>
      <c r="B1018" s="372" t="s">
        <v>169</v>
      </c>
      <c r="C1018" s="93" t="s">
        <v>89</v>
      </c>
      <c r="D1018" s="93" t="s">
        <v>79</v>
      </c>
      <c r="E1018" s="93"/>
      <c r="F1018" s="71" t="s">
        <v>117</v>
      </c>
      <c r="G1018" s="93" t="s">
        <v>3336</v>
      </c>
      <c r="H1018" s="93" t="s">
        <v>3337</v>
      </c>
      <c r="I1018" s="93"/>
      <c r="J1018" s="72">
        <v>40745</v>
      </c>
      <c r="K1018" s="72">
        <v>41008</v>
      </c>
      <c r="L1018" s="280" t="s">
        <v>3338</v>
      </c>
      <c r="M1018" s="125"/>
      <c r="N1018" s="121">
        <v>4360</v>
      </c>
      <c r="O1018" s="121">
        <v>5050</v>
      </c>
      <c r="P1018" s="72">
        <v>41008</v>
      </c>
      <c r="Q1018" s="72"/>
      <c r="R1018" s="72">
        <v>41556</v>
      </c>
      <c r="S1018" s="72">
        <v>41564</v>
      </c>
      <c r="T1018" s="126">
        <v>1</v>
      </c>
      <c r="U1018" s="72"/>
      <c r="V1018" s="127"/>
      <c r="W1018" s="282" t="s">
        <v>3339</v>
      </c>
    </row>
    <row r="1019" spans="1:23" ht="17" hidden="1" thickBot="1" x14ac:dyDescent="0.25">
      <c r="A1019" s="182">
        <v>41973</v>
      </c>
      <c r="B1019" s="373" t="s">
        <v>148</v>
      </c>
      <c r="C1019" s="192" t="s">
        <v>69</v>
      </c>
      <c r="D1019" s="30" t="s">
        <v>132</v>
      </c>
      <c r="E1019" s="30"/>
      <c r="F1019" s="192" t="s">
        <v>3349</v>
      </c>
      <c r="G1019" s="30" t="s">
        <v>3350</v>
      </c>
      <c r="H1019" s="193" t="s">
        <v>3351</v>
      </c>
      <c r="I1019" s="192"/>
      <c r="J1019" s="202"/>
      <c r="K1019" s="202"/>
      <c r="L1019" s="192"/>
      <c r="M1019" s="281"/>
      <c r="N1019" s="33"/>
      <c r="O1019" s="33"/>
      <c r="P1019" s="202"/>
      <c r="Q1019" s="202"/>
      <c r="R1019" s="202"/>
      <c r="S1019" s="202"/>
      <c r="T1019" s="128"/>
      <c r="U1019" s="90"/>
      <c r="V1019" s="127"/>
      <c r="W1019" s="282" t="s">
        <v>3352</v>
      </c>
    </row>
    <row r="1020" spans="1:23" ht="33" hidden="1" thickBot="1" x14ac:dyDescent="0.25">
      <c r="A1020" s="182">
        <v>41973</v>
      </c>
      <c r="B1020" s="374" t="s">
        <v>148</v>
      </c>
      <c r="C1020" s="284" t="s">
        <v>69</v>
      </c>
      <c r="D1020" s="64" t="s">
        <v>132</v>
      </c>
      <c r="E1020" s="64"/>
      <c r="F1020" s="284" t="s">
        <v>3353</v>
      </c>
      <c r="G1020" s="64" t="s">
        <v>3354</v>
      </c>
      <c r="H1020" s="283" t="s">
        <v>3355</v>
      </c>
      <c r="I1020" s="284"/>
      <c r="J1020" s="270">
        <v>41418</v>
      </c>
      <c r="K1020" s="270">
        <v>41547</v>
      </c>
      <c r="L1020" s="285" t="s">
        <v>3356</v>
      </c>
      <c r="M1020" s="281" t="s">
        <v>3357</v>
      </c>
      <c r="N1020" s="109">
        <v>65994</v>
      </c>
      <c r="O1020" s="109">
        <v>65994</v>
      </c>
      <c r="P1020" s="270">
        <v>41699</v>
      </c>
      <c r="Q1020" s="270"/>
      <c r="R1020" s="270">
        <v>42003</v>
      </c>
      <c r="S1020" s="270">
        <v>42430</v>
      </c>
      <c r="T1020" s="129"/>
      <c r="U1020" s="35"/>
      <c r="V1020" s="124"/>
      <c r="W1020" s="287" t="s">
        <v>3358</v>
      </c>
    </row>
    <row r="1021" spans="1:23" ht="17" hidden="1" thickBot="1" x14ac:dyDescent="0.25">
      <c r="A1021" s="182">
        <v>41973</v>
      </c>
      <c r="B1021" s="373" t="s">
        <v>146</v>
      </c>
      <c r="C1021" s="192" t="s">
        <v>69</v>
      </c>
      <c r="D1021" s="30" t="s">
        <v>132</v>
      </c>
      <c r="E1021" s="30" t="s">
        <v>18</v>
      </c>
      <c r="F1021" s="192" t="s">
        <v>3353</v>
      </c>
      <c r="G1021" s="30" t="s">
        <v>3359</v>
      </c>
      <c r="H1021" s="193" t="s">
        <v>3360</v>
      </c>
      <c r="I1021" s="192"/>
      <c r="J1021" s="202" t="s">
        <v>10</v>
      </c>
      <c r="K1021" s="202"/>
      <c r="L1021" s="192"/>
      <c r="M1021" s="286"/>
      <c r="N1021" s="33"/>
      <c r="O1021" s="33"/>
      <c r="P1021" s="202"/>
      <c r="Q1021" s="202"/>
      <c r="R1021" s="202"/>
      <c r="S1021" s="202"/>
      <c r="T1021" s="128"/>
      <c r="U1021" s="90"/>
      <c r="V1021" s="127"/>
      <c r="W1021" s="287" t="s">
        <v>3361</v>
      </c>
    </row>
    <row r="1022" spans="1:23" ht="34" hidden="1" thickTop="1" thickBot="1" x14ac:dyDescent="0.25">
      <c r="A1022" s="182">
        <v>41973</v>
      </c>
      <c r="B1022" s="375">
        <v>2008</v>
      </c>
      <c r="C1022" s="288" t="s">
        <v>93</v>
      </c>
      <c r="D1022" s="60" t="s">
        <v>132</v>
      </c>
      <c r="E1022" s="60" t="s">
        <v>14</v>
      </c>
      <c r="F1022" s="288" t="s">
        <v>128</v>
      </c>
      <c r="G1022" s="27" t="s">
        <v>3364</v>
      </c>
      <c r="H1022" s="288" t="s">
        <v>3365</v>
      </c>
      <c r="I1022" s="288"/>
      <c r="J1022" s="202">
        <v>39498</v>
      </c>
      <c r="K1022" s="202">
        <v>39721</v>
      </c>
      <c r="L1022" s="193" t="s">
        <v>3366</v>
      </c>
      <c r="M1022" s="289" t="s">
        <v>3367</v>
      </c>
      <c r="N1022" s="17">
        <v>52443</v>
      </c>
      <c r="O1022" s="17">
        <v>52443</v>
      </c>
      <c r="P1022" s="202">
        <v>39743</v>
      </c>
      <c r="Q1022" s="202">
        <v>41656</v>
      </c>
      <c r="R1022" s="202">
        <v>41540</v>
      </c>
      <c r="S1022" s="202">
        <v>41698</v>
      </c>
      <c r="T1022" s="28">
        <v>0.99</v>
      </c>
      <c r="U1022" s="17"/>
      <c r="V1022" s="290"/>
      <c r="W1022" s="291"/>
    </row>
    <row r="1023" spans="1:23" ht="34" hidden="1" thickTop="1" thickBot="1" x14ac:dyDescent="0.25">
      <c r="A1023" s="182">
        <v>41973</v>
      </c>
      <c r="B1023" s="375">
        <v>2010</v>
      </c>
      <c r="C1023" s="288" t="s">
        <v>93</v>
      </c>
      <c r="D1023" s="60" t="s">
        <v>132</v>
      </c>
      <c r="E1023" s="60" t="s">
        <v>14</v>
      </c>
      <c r="F1023" s="288" t="s">
        <v>128</v>
      </c>
      <c r="G1023" s="27" t="s">
        <v>3364</v>
      </c>
      <c r="H1023" s="288" t="s">
        <v>3368</v>
      </c>
      <c r="I1023" s="288"/>
      <c r="J1023" s="202">
        <v>39498</v>
      </c>
      <c r="K1023" s="202">
        <v>40624</v>
      </c>
      <c r="L1023" s="193" t="s">
        <v>3366</v>
      </c>
      <c r="M1023" s="289" t="s">
        <v>3367</v>
      </c>
      <c r="N1023" s="17">
        <v>79509</v>
      </c>
      <c r="O1023" s="17">
        <v>131952</v>
      </c>
      <c r="P1023" s="202">
        <v>40624</v>
      </c>
      <c r="Q1023" s="202">
        <v>41656</v>
      </c>
      <c r="R1023" s="202">
        <v>41540</v>
      </c>
      <c r="S1023" s="202">
        <v>41698</v>
      </c>
      <c r="T1023" s="28">
        <v>0.99</v>
      </c>
      <c r="U1023" s="17"/>
      <c r="V1023" s="204"/>
      <c r="W1023" s="205"/>
    </row>
    <row r="1024" spans="1:23" ht="34" hidden="1" thickTop="1" thickBot="1" x14ac:dyDescent="0.25">
      <c r="A1024" s="182">
        <v>41973</v>
      </c>
      <c r="B1024" s="375">
        <v>2010</v>
      </c>
      <c r="C1024" s="288" t="s">
        <v>93</v>
      </c>
      <c r="D1024" s="60" t="s">
        <v>132</v>
      </c>
      <c r="E1024" s="60" t="s">
        <v>16</v>
      </c>
      <c r="F1024" s="288" t="s">
        <v>128</v>
      </c>
      <c r="G1024" s="27" t="s">
        <v>3369</v>
      </c>
      <c r="H1024" s="288" t="s">
        <v>3370</v>
      </c>
      <c r="I1024" s="288"/>
      <c r="J1024" s="202">
        <v>40115</v>
      </c>
      <c r="K1024" s="202">
        <v>40235</v>
      </c>
      <c r="L1024" s="193" t="s">
        <v>3371</v>
      </c>
      <c r="M1024" s="289" t="s">
        <v>3372</v>
      </c>
      <c r="N1024" s="17">
        <v>7909</v>
      </c>
      <c r="O1024" s="17">
        <v>9988</v>
      </c>
      <c r="P1024" s="202">
        <v>40295</v>
      </c>
      <c r="Q1024" s="202">
        <v>41739</v>
      </c>
      <c r="R1024" s="202">
        <v>40806</v>
      </c>
      <c r="S1024" s="202">
        <v>41912</v>
      </c>
      <c r="T1024" s="28">
        <v>0.99</v>
      </c>
      <c r="U1024" s="17"/>
      <c r="V1024" s="204"/>
      <c r="W1024" s="205"/>
    </row>
    <row r="1025" spans="1:23" ht="34" hidden="1" thickTop="1" thickBot="1" x14ac:dyDescent="0.25">
      <c r="A1025" s="182">
        <v>41973</v>
      </c>
      <c r="B1025" s="375">
        <v>2010</v>
      </c>
      <c r="C1025" s="288" t="s">
        <v>93</v>
      </c>
      <c r="D1025" s="60" t="s">
        <v>132</v>
      </c>
      <c r="E1025" s="60"/>
      <c r="F1025" s="288" t="s">
        <v>117</v>
      </c>
      <c r="G1025" s="27" t="s">
        <v>3373</v>
      </c>
      <c r="H1025" s="288" t="s">
        <v>3374</v>
      </c>
      <c r="I1025" s="288"/>
      <c r="J1025" s="202">
        <v>40190</v>
      </c>
      <c r="K1025" s="202">
        <v>40284</v>
      </c>
      <c r="L1025" s="193" t="s">
        <v>3375</v>
      </c>
      <c r="M1025" s="289" t="s">
        <v>3376</v>
      </c>
      <c r="N1025" s="17">
        <v>17844</v>
      </c>
      <c r="O1025" s="17">
        <v>19441</v>
      </c>
      <c r="P1025" s="202">
        <v>40417</v>
      </c>
      <c r="Q1025" s="202">
        <v>42037</v>
      </c>
      <c r="R1025" s="202">
        <v>41596</v>
      </c>
      <c r="S1025" s="202">
        <v>41958</v>
      </c>
      <c r="T1025" s="28">
        <v>0.93</v>
      </c>
      <c r="U1025" s="17"/>
      <c r="V1025" s="204"/>
      <c r="W1025" s="205"/>
    </row>
    <row r="1026" spans="1:23" ht="34" hidden="1" thickTop="1" thickBot="1" x14ac:dyDescent="0.25">
      <c r="A1026" s="182">
        <v>41973</v>
      </c>
      <c r="B1026" s="375">
        <v>2011</v>
      </c>
      <c r="C1026" s="288" t="s">
        <v>93</v>
      </c>
      <c r="D1026" s="60" t="s">
        <v>132</v>
      </c>
      <c r="E1026" s="60" t="s">
        <v>14</v>
      </c>
      <c r="F1026" s="288" t="s">
        <v>128</v>
      </c>
      <c r="G1026" s="27" t="s">
        <v>3364</v>
      </c>
      <c r="H1026" s="288" t="s">
        <v>3377</v>
      </c>
      <c r="I1026" s="288"/>
      <c r="J1026" s="202">
        <v>39498</v>
      </c>
      <c r="K1026" s="202">
        <v>40632</v>
      </c>
      <c r="L1026" s="193" t="s">
        <v>3366</v>
      </c>
      <c r="M1026" s="289" t="s">
        <v>3367</v>
      </c>
      <c r="N1026" s="17">
        <v>17400</v>
      </c>
      <c r="O1026" s="17">
        <v>149352</v>
      </c>
      <c r="P1026" s="202">
        <v>40632</v>
      </c>
      <c r="Q1026" s="202">
        <v>41656</v>
      </c>
      <c r="R1026" s="202">
        <v>41540</v>
      </c>
      <c r="S1026" s="202">
        <v>41698</v>
      </c>
      <c r="T1026" s="28">
        <v>0.99</v>
      </c>
      <c r="U1026" s="17"/>
      <c r="V1026" s="204"/>
      <c r="W1026" s="205"/>
    </row>
    <row r="1027" spans="1:23" ht="18" hidden="1" thickTop="1" thickBot="1" x14ac:dyDescent="0.25">
      <c r="A1027" s="182">
        <v>41973</v>
      </c>
      <c r="B1027" s="375">
        <v>2011</v>
      </c>
      <c r="C1027" s="288" t="s">
        <v>91</v>
      </c>
      <c r="D1027" s="60" t="s">
        <v>132</v>
      </c>
      <c r="E1027" s="60" t="s">
        <v>33</v>
      </c>
      <c r="F1027" s="288" t="s">
        <v>128</v>
      </c>
      <c r="G1027" s="27" t="s">
        <v>3378</v>
      </c>
      <c r="H1027" s="288" t="s">
        <v>3379</v>
      </c>
      <c r="I1027" s="288"/>
      <c r="J1027" s="202">
        <v>40870</v>
      </c>
      <c r="K1027" s="202">
        <v>41138</v>
      </c>
      <c r="L1027" s="193" t="s">
        <v>3380</v>
      </c>
      <c r="M1027" s="289" t="s">
        <v>3381</v>
      </c>
      <c r="N1027" s="17">
        <v>80775</v>
      </c>
      <c r="O1027" s="17">
        <v>82555</v>
      </c>
      <c r="P1027" s="202">
        <v>41151</v>
      </c>
      <c r="Q1027" s="202">
        <v>42429</v>
      </c>
      <c r="R1027" s="202">
        <v>42265</v>
      </c>
      <c r="S1027" s="202">
        <v>42389</v>
      </c>
      <c r="T1027" s="28">
        <v>0.63</v>
      </c>
      <c r="U1027" s="17"/>
      <c r="V1027" s="204"/>
      <c r="W1027" s="205"/>
    </row>
    <row r="1028" spans="1:23" ht="34" hidden="1" thickTop="1" thickBot="1" x14ac:dyDescent="0.25">
      <c r="A1028" s="182">
        <v>41973</v>
      </c>
      <c r="B1028" s="375">
        <v>2011</v>
      </c>
      <c r="C1028" s="288" t="s">
        <v>93</v>
      </c>
      <c r="D1028" s="60" t="s">
        <v>132</v>
      </c>
      <c r="E1028" s="60" t="s">
        <v>22</v>
      </c>
      <c r="F1028" s="288" t="s">
        <v>128</v>
      </c>
      <c r="G1028" s="27" t="s">
        <v>3382</v>
      </c>
      <c r="H1028" s="288" t="s">
        <v>3383</v>
      </c>
      <c r="I1028" s="288"/>
      <c r="J1028" s="202">
        <v>40471</v>
      </c>
      <c r="K1028" s="202">
        <v>40798</v>
      </c>
      <c r="L1028" s="193" t="s">
        <v>3384</v>
      </c>
      <c r="M1028" s="289" t="s">
        <v>3385</v>
      </c>
      <c r="N1028" s="17">
        <v>28815</v>
      </c>
      <c r="O1028" s="17">
        <v>32208</v>
      </c>
      <c r="P1028" s="202">
        <v>41239</v>
      </c>
      <c r="Q1028" s="202">
        <v>42175</v>
      </c>
      <c r="R1028" s="202">
        <v>41823</v>
      </c>
      <c r="S1028" s="202">
        <v>42094</v>
      </c>
      <c r="T1028" s="28">
        <v>0.85</v>
      </c>
      <c r="U1028" s="17">
        <v>-9428</v>
      </c>
      <c r="V1028" s="204"/>
      <c r="W1028" s="205" t="s">
        <v>3386</v>
      </c>
    </row>
    <row r="1029" spans="1:23" ht="34" hidden="1" thickTop="1" thickBot="1" x14ac:dyDescent="0.25">
      <c r="A1029" s="182">
        <v>41973</v>
      </c>
      <c r="B1029" s="375">
        <v>2011</v>
      </c>
      <c r="C1029" s="288" t="s">
        <v>93</v>
      </c>
      <c r="D1029" s="60" t="s">
        <v>132</v>
      </c>
      <c r="E1029" s="60"/>
      <c r="F1029" s="288" t="s">
        <v>116</v>
      </c>
      <c r="G1029" s="27" t="s">
        <v>3387</v>
      </c>
      <c r="H1029" s="288" t="s">
        <v>3388</v>
      </c>
      <c r="I1029" s="288"/>
      <c r="J1029" s="202">
        <v>41041</v>
      </c>
      <c r="K1029" s="202">
        <v>41174</v>
      </c>
      <c r="L1029" s="193" t="s">
        <v>3389</v>
      </c>
      <c r="M1029" s="289" t="s">
        <v>3390</v>
      </c>
      <c r="N1029" s="17">
        <v>25204</v>
      </c>
      <c r="O1029" s="17">
        <v>25425</v>
      </c>
      <c r="P1029" s="202">
        <v>41306</v>
      </c>
      <c r="Q1029" s="202">
        <v>42175</v>
      </c>
      <c r="R1029" s="202">
        <v>42036</v>
      </c>
      <c r="S1029" s="202">
        <v>42064</v>
      </c>
      <c r="T1029" s="28">
        <v>0.84</v>
      </c>
      <c r="U1029" s="17"/>
      <c r="V1029" s="204"/>
      <c r="W1029" s="205"/>
    </row>
    <row r="1030" spans="1:23" ht="34" hidden="1" thickTop="1" thickBot="1" x14ac:dyDescent="0.25">
      <c r="A1030" s="182">
        <v>41973</v>
      </c>
      <c r="B1030" s="375">
        <v>2011</v>
      </c>
      <c r="C1030" s="288" t="s">
        <v>93</v>
      </c>
      <c r="D1030" s="60" t="s">
        <v>132</v>
      </c>
      <c r="E1030" s="60"/>
      <c r="F1030" s="288" t="s">
        <v>127</v>
      </c>
      <c r="G1030" s="27" t="s">
        <v>3391</v>
      </c>
      <c r="H1030" s="288" t="s">
        <v>3392</v>
      </c>
      <c r="I1030" s="288"/>
      <c r="J1030" s="202">
        <v>40652</v>
      </c>
      <c r="K1030" s="202">
        <v>40883</v>
      </c>
      <c r="L1030" s="193" t="s">
        <v>3393</v>
      </c>
      <c r="M1030" s="289" t="s">
        <v>3394</v>
      </c>
      <c r="N1030" s="17">
        <v>12535.429</v>
      </c>
      <c r="O1030" s="17">
        <v>12535</v>
      </c>
      <c r="P1030" s="202">
        <v>40886</v>
      </c>
      <c r="Q1030" s="202">
        <v>41754</v>
      </c>
      <c r="R1030" s="202">
        <v>41347</v>
      </c>
      <c r="S1030" s="202">
        <v>41761</v>
      </c>
      <c r="T1030" s="28">
        <v>0.99</v>
      </c>
      <c r="U1030" s="17"/>
      <c r="V1030" s="204"/>
      <c r="W1030" s="205"/>
    </row>
    <row r="1031" spans="1:23" ht="34" hidden="1" thickTop="1" thickBot="1" x14ac:dyDescent="0.25">
      <c r="A1031" s="182">
        <v>41973</v>
      </c>
      <c r="B1031" s="375">
        <v>2012</v>
      </c>
      <c r="C1031" s="288" t="s">
        <v>93</v>
      </c>
      <c r="D1031" s="60" t="s">
        <v>132</v>
      </c>
      <c r="E1031" s="60" t="s">
        <v>13</v>
      </c>
      <c r="F1031" s="288" t="s">
        <v>128</v>
      </c>
      <c r="G1031" s="27" t="s">
        <v>3395</v>
      </c>
      <c r="H1031" s="288" t="s">
        <v>3396</v>
      </c>
      <c r="I1031" s="288"/>
      <c r="J1031" s="202">
        <v>41033</v>
      </c>
      <c r="K1031" s="202">
        <v>41177</v>
      </c>
      <c r="L1031" s="193" t="s">
        <v>3397</v>
      </c>
      <c r="M1031" s="289" t="s">
        <v>3398</v>
      </c>
      <c r="N1031" s="17">
        <v>18252</v>
      </c>
      <c r="O1031" s="17">
        <v>19125</v>
      </c>
      <c r="P1031" s="202">
        <v>41226</v>
      </c>
      <c r="Q1031" s="202">
        <v>42037</v>
      </c>
      <c r="R1031" s="202">
        <v>41946</v>
      </c>
      <c r="S1031" s="202">
        <v>41976</v>
      </c>
      <c r="T1031" s="28">
        <v>0.99</v>
      </c>
      <c r="U1031" s="17"/>
      <c r="V1031" s="204"/>
      <c r="W1031" s="205"/>
    </row>
    <row r="1032" spans="1:23" ht="34" hidden="1" thickTop="1" thickBot="1" x14ac:dyDescent="0.25">
      <c r="A1032" s="182">
        <v>41973</v>
      </c>
      <c r="B1032" s="375">
        <v>2012</v>
      </c>
      <c r="C1032" s="288" t="s">
        <v>93</v>
      </c>
      <c r="D1032" s="60" t="s">
        <v>132</v>
      </c>
      <c r="E1032" s="60" t="s">
        <v>14</v>
      </c>
      <c r="F1032" s="288" t="s">
        <v>128</v>
      </c>
      <c r="G1032" s="27" t="s">
        <v>3399</v>
      </c>
      <c r="H1032" s="288" t="s">
        <v>3400</v>
      </c>
      <c r="I1032" s="288"/>
      <c r="J1032" s="202">
        <v>41044</v>
      </c>
      <c r="K1032" s="202">
        <v>41320</v>
      </c>
      <c r="L1032" s="193" t="s">
        <v>3215</v>
      </c>
      <c r="M1032" s="289" t="s">
        <v>3401</v>
      </c>
      <c r="N1032" s="17">
        <v>27453</v>
      </c>
      <c r="O1032" s="17">
        <v>27610</v>
      </c>
      <c r="P1032" s="202">
        <v>41333</v>
      </c>
      <c r="Q1032" s="202">
        <v>42074</v>
      </c>
      <c r="R1032" s="202">
        <v>42087</v>
      </c>
      <c r="S1032" s="202">
        <v>42186</v>
      </c>
      <c r="T1032" s="28">
        <v>0.69</v>
      </c>
      <c r="U1032" s="17">
        <v>10000</v>
      </c>
      <c r="V1032" s="204" t="s">
        <v>3402</v>
      </c>
      <c r="W1032" s="205" t="s">
        <v>3403</v>
      </c>
    </row>
    <row r="1033" spans="1:23" ht="34" hidden="1" thickTop="1" thickBot="1" x14ac:dyDescent="0.25">
      <c r="A1033" s="182">
        <v>41973</v>
      </c>
      <c r="B1033" s="375">
        <v>2012</v>
      </c>
      <c r="C1033" s="288" t="s">
        <v>93</v>
      </c>
      <c r="D1033" s="60" t="s">
        <v>132</v>
      </c>
      <c r="E1033" s="60" t="s">
        <v>14</v>
      </c>
      <c r="F1033" s="288" t="s">
        <v>128</v>
      </c>
      <c r="G1033" s="27" t="s">
        <v>3364</v>
      </c>
      <c r="H1033" s="288" t="s">
        <v>3404</v>
      </c>
      <c r="I1033" s="288"/>
      <c r="J1033" s="202">
        <v>39498</v>
      </c>
      <c r="K1033" s="202">
        <v>40997</v>
      </c>
      <c r="L1033" s="193" t="s">
        <v>3366</v>
      </c>
      <c r="M1033" s="289" t="s">
        <v>3405</v>
      </c>
      <c r="N1033" s="17">
        <v>15512</v>
      </c>
      <c r="O1033" s="17">
        <v>164864</v>
      </c>
      <c r="P1033" s="202">
        <v>40997</v>
      </c>
      <c r="Q1033" s="202">
        <v>41656</v>
      </c>
      <c r="R1033" s="202">
        <v>41540</v>
      </c>
      <c r="S1033" s="202">
        <v>41698</v>
      </c>
      <c r="T1033" s="28">
        <v>0.99</v>
      </c>
      <c r="U1033" s="17"/>
      <c r="V1033" s="204"/>
      <c r="W1033" s="205"/>
    </row>
    <row r="1034" spans="1:23" ht="18" hidden="1" thickTop="1" thickBot="1" x14ac:dyDescent="0.25">
      <c r="A1034" s="182">
        <v>41973</v>
      </c>
      <c r="B1034" s="375">
        <v>2012</v>
      </c>
      <c r="C1034" s="288" t="s">
        <v>91</v>
      </c>
      <c r="D1034" s="60" t="s">
        <v>132</v>
      </c>
      <c r="E1034" s="60" t="s">
        <v>14</v>
      </c>
      <c r="F1034" s="288" t="s">
        <v>128</v>
      </c>
      <c r="G1034" s="27" t="s">
        <v>3406</v>
      </c>
      <c r="H1034" s="288" t="s">
        <v>3407</v>
      </c>
      <c r="I1034" s="288"/>
      <c r="J1034" s="202">
        <v>40974</v>
      </c>
      <c r="K1034" s="202">
        <v>41106</v>
      </c>
      <c r="L1034" s="193" t="s">
        <v>3408</v>
      </c>
      <c r="M1034" s="289" t="s">
        <v>3409</v>
      </c>
      <c r="N1034" s="17">
        <v>14615</v>
      </c>
      <c r="O1034" s="17">
        <v>15091</v>
      </c>
      <c r="P1034" s="202">
        <v>41150</v>
      </c>
      <c r="Q1034" s="202">
        <v>41978</v>
      </c>
      <c r="R1034" s="202">
        <v>41722</v>
      </c>
      <c r="S1034" s="202">
        <v>41951</v>
      </c>
      <c r="T1034" s="28">
        <v>0.94</v>
      </c>
      <c r="U1034" s="17"/>
      <c r="V1034" s="204"/>
      <c r="W1034" s="205"/>
    </row>
    <row r="1035" spans="1:23" ht="34" hidden="1" thickTop="1" thickBot="1" x14ac:dyDescent="0.25">
      <c r="A1035" s="182">
        <v>41973</v>
      </c>
      <c r="B1035" s="375">
        <v>2012</v>
      </c>
      <c r="C1035" s="288" t="s">
        <v>93</v>
      </c>
      <c r="D1035" s="60" t="s">
        <v>132</v>
      </c>
      <c r="E1035" s="60" t="s">
        <v>18</v>
      </c>
      <c r="F1035" s="288" t="s">
        <v>128</v>
      </c>
      <c r="G1035" s="27" t="s">
        <v>3410</v>
      </c>
      <c r="H1035" s="288" t="s">
        <v>3411</v>
      </c>
      <c r="I1035" s="288"/>
      <c r="J1035" s="202">
        <v>40919</v>
      </c>
      <c r="K1035" s="202">
        <v>40998</v>
      </c>
      <c r="L1035" s="193" t="s">
        <v>3412</v>
      </c>
      <c r="M1035" s="289" t="s">
        <v>3413</v>
      </c>
      <c r="N1035" s="17">
        <v>5500</v>
      </c>
      <c r="O1035" s="17">
        <v>6430</v>
      </c>
      <c r="P1035" s="202">
        <v>41134</v>
      </c>
      <c r="Q1035" s="202">
        <v>41912</v>
      </c>
      <c r="R1035" s="202">
        <v>41439</v>
      </c>
      <c r="S1035" s="202">
        <v>41758</v>
      </c>
      <c r="T1035" s="28">
        <v>0.99</v>
      </c>
      <c r="U1035" s="17"/>
      <c r="V1035" s="204"/>
      <c r="W1035" s="205"/>
    </row>
    <row r="1036" spans="1:23" ht="34" hidden="1" thickTop="1" thickBot="1" x14ac:dyDescent="0.25">
      <c r="A1036" s="182">
        <v>41973</v>
      </c>
      <c r="B1036" s="375">
        <v>2012</v>
      </c>
      <c r="C1036" s="288" t="s">
        <v>93</v>
      </c>
      <c r="D1036" s="60" t="s">
        <v>132</v>
      </c>
      <c r="E1036" s="60" t="s">
        <v>44</v>
      </c>
      <c r="F1036" s="288" t="s">
        <v>128</v>
      </c>
      <c r="G1036" s="27" t="s">
        <v>3414</v>
      </c>
      <c r="H1036" s="288" t="s">
        <v>3415</v>
      </c>
      <c r="I1036" s="288"/>
      <c r="J1036" s="202">
        <v>41102</v>
      </c>
      <c r="K1036" s="202">
        <v>41422</v>
      </c>
      <c r="L1036" s="193" t="s">
        <v>3215</v>
      </c>
      <c r="M1036" s="289" t="s">
        <v>3416</v>
      </c>
      <c r="N1036" s="17">
        <v>24480</v>
      </c>
      <c r="O1036" s="17">
        <v>25378</v>
      </c>
      <c r="P1036" s="202">
        <v>41443</v>
      </c>
      <c r="Q1036" s="202">
        <v>42408</v>
      </c>
      <c r="R1036" s="202">
        <v>42402</v>
      </c>
      <c r="S1036" s="202">
        <v>42408</v>
      </c>
      <c r="T1036" s="28">
        <v>0.46</v>
      </c>
      <c r="U1036" s="17">
        <v>4500</v>
      </c>
      <c r="V1036" s="204" t="s">
        <v>3417</v>
      </c>
      <c r="W1036" s="205" t="s">
        <v>3403</v>
      </c>
    </row>
    <row r="1037" spans="1:23" ht="34" hidden="1" thickTop="1" thickBot="1" x14ac:dyDescent="0.25">
      <c r="A1037" s="182">
        <v>41973</v>
      </c>
      <c r="B1037" s="375">
        <v>2012</v>
      </c>
      <c r="C1037" s="288" t="s">
        <v>95</v>
      </c>
      <c r="D1037" s="60" t="s">
        <v>132</v>
      </c>
      <c r="E1037" s="60" t="s">
        <v>43</v>
      </c>
      <c r="F1037" s="288" t="s">
        <v>128</v>
      </c>
      <c r="G1037" s="27" t="s">
        <v>3418</v>
      </c>
      <c r="H1037" s="288" t="s">
        <v>3419</v>
      </c>
      <c r="I1037" s="288"/>
      <c r="J1037" s="202">
        <v>40958</v>
      </c>
      <c r="K1037" s="202">
        <v>41033</v>
      </c>
      <c r="L1037" s="193" t="s">
        <v>3420</v>
      </c>
      <c r="M1037" s="289" t="s">
        <v>3421</v>
      </c>
      <c r="N1037" s="17">
        <v>8550</v>
      </c>
      <c r="O1037" s="17">
        <v>10318</v>
      </c>
      <c r="P1037" s="202">
        <v>41067</v>
      </c>
      <c r="Q1037" s="202">
        <v>41897</v>
      </c>
      <c r="R1037" s="202">
        <v>41540</v>
      </c>
      <c r="S1037" s="202">
        <v>41997</v>
      </c>
      <c r="T1037" s="28">
        <v>0.95</v>
      </c>
      <c r="U1037" s="17"/>
      <c r="V1037" s="204"/>
      <c r="W1037" s="205"/>
    </row>
    <row r="1038" spans="1:23" ht="18" hidden="1" thickTop="1" thickBot="1" x14ac:dyDescent="0.25">
      <c r="A1038" s="182">
        <v>41973</v>
      </c>
      <c r="B1038" s="375">
        <v>2012</v>
      </c>
      <c r="C1038" s="288" t="s">
        <v>91</v>
      </c>
      <c r="D1038" s="60" t="s">
        <v>132</v>
      </c>
      <c r="E1038" s="60" t="s">
        <v>33</v>
      </c>
      <c r="F1038" s="288" t="s">
        <v>128</v>
      </c>
      <c r="G1038" s="27" t="s">
        <v>3422</v>
      </c>
      <c r="H1038" s="288" t="s">
        <v>3423</v>
      </c>
      <c r="I1038" s="288"/>
      <c r="J1038" s="202">
        <v>41381</v>
      </c>
      <c r="K1038" s="202">
        <v>41547</v>
      </c>
      <c r="L1038" s="193" t="s">
        <v>3424</v>
      </c>
      <c r="M1038" s="289" t="s">
        <v>3425</v>
      </c>
      <c r="N1038" s="17">
        <v>16327</v>
      </c>
      <c r="O1038" s="17">
        <v>16327</v>
      </c>
      <c r="P1038" s="202">
        <v>41674</v>
      </c>
      <c r="Q1038" s="202">
        <v>42450</v>
      </c>
      <c r="R1038" s="202">
        <v>42450</v>
      </c>
      <c r="S1038" s="202">
        <v>42450</v>
      </c>
      <c r="T1038" s="28">
        <v>0.06</v>
      </c>
      <c r="U1038" s="17"/>
      <c r="V1038" s="204"/>
      <c r="W1038" s="205"/>
    </row>
    <row r="1039" spans="1:23" ht="18" hidden="1" thickTop="1" thickBot="1" x14ac:dyDescent="0.25">
      <c r="A1039" s="182">
        <v>41973</v>
      </c>
      <c r="B1039" s="375">
        <v>2012</v>
      </c>
      <c r="C1039" s="288" t="s">
        <v>91</v>
      </c>
      <c r="D1039" s="60" t="s">
        <v>132</v>
      </c>
      <c r="E1039" s="60" t="s">
        <v>33</v>
      </c>
      <c r="F1039" s="288" t="s">
        <v>128</v>
      </c>
      <c r="G1039" s="27" t="s">
        <v>3426</v>
      </c>
      <c r="H1039" s="288" t="s">
        <v>3427</v>
      </c>
      <c r="I1039" s="288"/>
      <c r="J1039" s="202">
        <v>41169</v>
      </c>
      <c r="K1039" s="202">
        <v>41598</v>
      </c>
      <c r="L1039" s="193" t="s">
        <v>3428</v>
      </c>
      <c r="M1039" s="289" t="s">
        <v>3429</v>
      </c>
      <c r="N1039" s="17">
        <v>24622</v>
      </c>
      <c r="O1039" s="17">
        <v>24622</v>
      </c>
      <c r="P1039" s="202">
        <v>41653</v>
      </c>
      <c r="Q1039" s="202">
        <v>42300</v>
      </c>
      <c r="R1039" s="202">
        <v>42214</v>
      </c>
      <c r="S1039" s="202">
        <v>42214</v>
      </c>
      <c r="T1039" s="28">
        <v>0.46</v>
      </c>
      <c r="U1039" s="17">
        <v>3802</v>
      </c>
      <c r="V1039" s="204" t="s">
        <v>3430</v>
      </c>
      <c r="W1039" s="205" t="s">
        <v>3403</v>
      </c>
    </row>
    <row r="1040" spans="1:23" ht="34" hidden="1" thickTop="1" thickBot="1" x14ac:dyDescent="0.25">
      <c r="A1040" s="182">
        <v>41973</v>
      </c>
      <c r="B1040" s="375">
        <v>2012</v>
      </c>
      <c r="C1040" s="288" t="s">
        <v>94</v>
      </c>
      <c r="D1040" s="60" t="s">
        <v>132</v>
      </c>
      <c r="E1040" s="60" t="s">
        <v>33</v>
      </c>
      <c r="F1040" s="288" t="s">
        <v>128</v>
      </c>
      <c r="G1040" s="27" t="s">
        <v>3431</v>
      </c>
      <c r="H1040" s="288" t="s">
        <v>3432</v>
      </c>
      <c r="I1040" s="288"/>
      <c r="J1040" s="202">
        <v>40996</v>
      </c>
      <c r="K1040" s="202">
        <v>41061</v>
      </c>
      <c r="L1040" s="193" t="s">
        <v>3433</v>
      </c>
      <c r="M1040" s="289" t="s">
        <v>3434</v>
      </c>
      <c r="N1040" s="17">
        <v>4775</v>
      </c>
      <c r="O1040" s="17">
        <v>7240</v>
      </c>
      <c r="P1040" s="202">
        <v>41074</v>
      </c>
      <c r="Q1040" s="202">
        <v>41758</v>
      </c>
      <c r="R1040" s="202">
        <v>41472</v>
      </c>
      <c r="S1040" s="202">
        <v>41796</v>
      </c>
      <c r="T1040" s="28">
        <v>0.99</v>
      </c>
      <c r="U1040" s="17"/>
      <c r="V1040" s="204"/>
      <c r="W1040" s="205"/>
    </row>
    <row r="1041" spans="1:23" ht="34" hidden="1" thickTop="1" thickBot="1" x14ac:dyDescent="0.25">
      <c r="A1041" s="182">
        <v>41973</v>
      </c>
      <c r="B1041" s="375">
        <v>2012</v>
      </c>
      <c r="C1041" s="288" t="s">
        <v>93</v>
      </c>
      <c r="D1041" s="60" t="s">
        <v>132</v>
      </c>
      <c r="E1041" s="60" t="s">
        <v>35</v>
      </c>
      <c r="F1041" s="288" t="s">
        <v>128</v>
      </c>
      <c r="G1041" s="27" t="s">
        <v>3435</v>
      </c>
      <c r="H1041" s="288" t="s">
        <v>3436</v>
      </c>
      <c r="I1041" s="288"/>
      <c r="J1041" s="202">
        <v>40917</v>
      </c>
      <c r="K1041" s="202">
        <v>41180</v>
      </c>
      <c r="L1041" s="193" t="s">
        <v>3437</v>
      </c>
      <c r="M1041" s="289" t="s">
        <v>3438</v>
      </c>
      <c r="N1041" s="17">
        <v>26700</v>
      </c>
      <c r="O1041" s="17">
        <v>26485</v>
      </c>
      <c r="P1041" s="202">
        <v>41243</v>
      </c>
      <c r="Q1041" s="202">
        <v>42003</v>
      </c>
      <c r="R1041" s="202">
        <v>41841</v>
      </c>
      <c r="S1041" s="202">
        <v>41969</v>
      </c>
      <c r="T1041" s="28">
        <v>0.9</v>
      </c>
      <c r="U1041" s="17">
        <v>5132</v>
      </c>
      <c r="V1041" s="204" t="s">
        <v>3439</v>
      </c>
      <c r="W1041" s="205" t="s">
        <v>3403</v>
      </c>
    </row>
    <row r="1042" spans="1:23" ht="34" hidden="1" thickTop="1" thickBot="1" x14ac:dyDescent="0.25">
      <c r="A1042" s="182">
        <v>41973</v>
      </c>
      <c r="B1042" s="375">
        <v>2012</v>
      </c>
      <c r="C1042" s="288" t="s">
        <v>93</v>
      </c>
      <c r="D1042" s="60" t="s">
        <v>132</v>
      </c>
      <c r="E1042" s="60" t="s">
        <v>37</v>
      </c>
      <c r="F1042" s="288" t="s">
        <v>128</v>
      </c>
      <c r="G1042" s="27" t="s">
        <v>3440</v>
      </c>
      <c r="H1042" s="288" t="s">
        <v>3441</v>
      </c>
      <c r="I1042" s="288"/>
      <c r="J1042" s="202">
        <v>41025</v>
      </c>
      <c r="K1042" s="202">
        <v>41095</v>
      </c>
      <c r="L1042" s="193" t="s">
        <v>3442</v>
      </c>
      <c r="M1042" s="289" t="s">
        <v>3443</v>
      </c>
      <c r="N1042" s="17">
        <v>1930</v>
      </c>
      <c r="O1042" s="17">
        <v>1945</v>
      </c>
      <c r="P1042" s="202">
        <v>41093</v>
      </c>
      <c r="Q1042" s="202">
        <v>42107</v>
      </c>
      <c r="R1042" s="202">
        <v>41613</v>
      </c>
      <c r="S1042" s="202">
        <v>41759</v>
      </c>
      <c r="T1042" s="28">
        <v>0.99</v>
      </c>
      <c r="U1042" s="17"/>
      <c r="V1042" s="204"/>
      <c r="W1042" s="205"/>
    </row>
    <row r="1043" spans="1:23" ht="34" hidden="1" thickTop="1" thickBot="1" x14ac:dyDescent="0.25">
      <c r="A1043" s="182">
        <v>41973</v>
      </c>
      <c r="B1043" s="375">
        <v>2013</v>
      </c>
      <c r="C1043" s="288" t="s">
        <v>93</v>
      </c>
      <c r="D1043" s="60" t="s">
        <v>132</v>
      </c>
      <c r="E1043" s="60" t="s">
        <v>13</v>
      </c>
      <c r="F1043" s="288" t="s">
        <v>128</v>
      </c>
      <c r="G1043" s="27" t="s">
        <v>3444</v>
      </c>
      <c r="H1043" s="288" t="s">
        <v>3445</v>
      </c>
      <c r="I1043" s="288"/>
      <c r="J1043" s="202">
        <v>41214</v>
      </c>
      <c r="K1043" s="202">
        <v>41494</v>
      </c>
      <c r="L1043" s="193" t="s">
        <v>3446</v>
      </c>
      <c r="M1043" s="289" t="s">
        <v>3447</v>
      </c>
      <c r="N1043" s="17">
        <v>1322</v>
      </c>
      <c r="O1043" s="17">
        <v>1322</v>
      </c>
      <c r="P1043" s="202">
        <v>41547</v>
      </c>
      <c r="Q1043" s="202">
        <v>42220</v>
      </c>
      <c r="R1043" s="202">
        <v>41854</v>
      </c>
      <c r="S1043" s="202">
        <v>42219</v>
      </c>
      <c r="T1043" s="28">
        <v>0.06</v>
      </c>
      <c r="U1043" s="17">
        <v>400</v>
      </c>
      <c r="V1043" s="204" t="s">
        <v>3448</v>
      </c>
      <c r="W1043" s="205" t="s">
        <v>3403</v>
      </c>
    </row>
    <row r="1044" spans="1:23" ht="34" hidden="1" thickTop="1" thickBot="1" x14ac:dyDescent="0.25">
      <c r="A1044" s="182">
        <v>41973</v>
      </c>
      <c r="B1044" s="375">
        <v>2013</v>
      </c>
      <c r="C1044" s="288" t="s">
        <v>92</v>
      </c>
      <c r="D1044" s="60" t="s">
        <v>79</v>
      </c>
      <c r="E1044" s="60" t="s">
        <v>14</v>
      </c>
      <c r="F1044" s="288" t="s">
        <v>128</v>
      </c>
      <c r="G1044" s="27" t="s">
        <v>3449</v>
      </c>
      <c r="H1044" s="288" t="s">
        <v>3450</v>
      </c>
      <c r="I1044" s="288"/>
      <c r="J1044" s="202">
        <v>41395</v>
      </c>
      <c r="K1044" s="202">
        <v>41409</v>
      </c>
      <c r="L1044" s="193" t="s">
        <v>3442</v>
      </c>
      <c r="M1044" s="289" t="s">
        <v>3451</v>
      </c>
      <c r="N1044" s="17">
        <v>925</v>
      </c>
      <c r="O1044" s="17">
        <v>925</v>
      </c>
      <c r="P1044" s="202">
        <v>41426</v>
      </c>
      <c r="Q1044" s="202">
        <v>41930</v>
      </c>
      <c r="R1044" s="202">
        <v>41613</v>
      </c>
      <c r="S1044" s="202">
        <v>41633</v>
      </c>
      <c r="T1044" s="28">
        <v>0.99</v>
      </c>
      <c r="U1044" s="17"/>
      <c r="V1044" s="204"/>
      <c r="W1044" s="205"/>
    </row>
    <row r="1045" spans="1:23" ht="34" hidden="1" thickTop="1" thickBot="1" x14ac:dyDescent="0.25">
      <c r="A1045" s="182">
        <v>41973</v>
      </c>
      <c r="B1045" s="375">
        <v>2013</v>
      </c>
      <c r="C1045" s="288" t="s">
        <v>93</v>
      </c>
      <c r="D1045" s="60" t="s">
        <v>132</v>
      </c>
      <c r="E1045" s="60" t="s">
        <v>14</v>
      </c>
      <c r="F1045" s="288" t="s">
        <v>128</v>
      </c>
      <c r="G1045" s="27" t="s">
        <v>3452</v>
      </c>
      <c r="H1045" s="288" t="s">
        <v>3453</v>
      </c>
      <c r="I1045" s="288"/>
      <c r="J1045" s="202">
        <v>41417</v>
      </c>
      <c r="K1045" s="202">
        <v>41544</v>
      </c>
      <c r="L1045" s="193" t="s">
        <v>3397</v>
      </c>
      <c r="M1045" s="289" t="s">
        <v>3454</v>
      </c>
      <c r="N1045" s="17">
        <v>19513</v>
      </c>
      <c r="O1045" s="17">
        <v>19661</v>
      </c>
      <c r="P1045" s="202">
        <v>41598</v>
      </c>
      <c r="Q1045" s="202">
        <v>42811</v>
      </c>
      <c r="R1045" s="202">
        <v>42661</v>
      </c>
      <c r="S1045" s="202">
        <v>43076</v>
      </c>
      <c r="T1045" s="28">
        <v>0.26</v>
      </c>
      <c r="U1045" s="17"/>
      <c r="V1045" s="204"/>
      <c r="W1045" s="205"/>
    </row>
    <row r="1046" spans="1:23" ht="34" hidden="1" thickTop="1" thickBot="1" x14ac:dyDescent="0.25">
      <c r="A1046" s="182">
        <v>41973</v>
      </c>
      <c r="B1046" s="375">
        <v>2013</v>
      </c>
      <c r="C1046" s="288" t="s">
        <v>93</v>
      </c>
      <c r="D1046" s="60" t="s">
        <v>132</v>
      </c>
      <c r="E1046" s="60" t="s">
        <v>14</v>
      </c>
      <c r="F1046" s="288" t="s">
        <v>128</v>
      </c>
      <c r="G1046" s="27" t="s">
        <v>3455</v>
      </c>
      <c r="H1046" s="288" t="s">
        <v>3456</v>
      </c>
      <c r="I1046" s="288"/>
      <c r="J1046" s="202">
        <v>41445</v>
      </c>
      <c r="K1046" s="202">
        <v>41547</v>
      </c>
      <c r="L1046" s="193" t="s">
        <v>3457</v>
      </c>
      <c r="M1046" s="289" t="s">
        <v>3458</v>
      </c>
      <c r="N1046" s="17">
        <v>66378</v>
      </c>
      <c r="O1046" s="17">
        <v>66378</v>
      </c>
      <c r="P1046" s="202">
        <v>41654</v>
      </c>
      <c r="Q1046" s="202">
        <v>43022</v>
      </c>
      <c r="R1046" s="202">
        <v>43022</v>
      </c>
      <c r="S1046" s="202">
        <v>43023</v>
      </c>
      <c r="T1046" s="28">
        <v>0.2</v>
      </c>
      <c r="U1046" s="17"/>
      <c r="V1046" s="204"/>
      <c r="W1046" s="205"/>
    </row>
    <row r="1047" spans="1:23" ht="34" hidden="1" thickTop="1" thickBot="1" x14ac:dyDescent="0.25">
      <c r="A1047" s="182">
        <v>41973</v>
      </c>
      <c r="B1047" s="376">
        <v>2013</v>
      </c>
      <c r="C1047" s="200" t="s">
        <v>93</v>
      </c>
      <c r="D1047" s="55" t="s">
        <v>132</v>
      </c>
      <c r="E1047" s="55" t="s">
        <v>46</v>
      </c>
      <c r="F1047" s="200" t="s">
        <v>128</v>
      </c>
      <c r="G1047" s="29" t="s">
        <v>3459</v>
      </c>
      <c r="H1047" s="200" t="s">
        <v>3460</v>
      </c>
      <c r="I1047" s="200"/>
      <c r="J1047" s="202">
        <v>41486</v>
      </c>
      <c r="K1047" s="202">
        <v>41543</v>
      </c>
      <c r="L1047" s="193" t="s">
        <v>3461</v>
      </c>
      <c r="M1047" s="289" t="s">
        <v>3462</v>
      </c>
      <c r="N1047" s="17">
        <v>1800</v>
      </c>
      <c r="O1047" s="17">
        <v>1800</v>
      </c>
      <c r="P1047" s="202">
        <v>41614</v>
      </c>
      <c r="Q1047" s="202">
        <v>42122</v>
      </c>
      <c r="R1047" s="202">
        <v>42062</v>
      </c>
      <c r="S1047" s="202">
        <v>42122</v>
      </c>
      <c r="T1047" s="28">
        <v>7.0000000000000007E-2</v>
      </c>
      <c r="U1047" s="17"/>
      <c r="V1047" s="204"/>
      <c r="W1047" s="205"/>
    </row>
    <row r="1048" spans="1:23" ht="33" hidden="1" thickBot="1" x14ac:dyDescent="0.25">
      <c r="A1048" s="182">
        <v>41973</v>
      </c>
      <c r="B1048" s="377">
        <v>2013</v>
      </c>
      <c r="C1048" s="206" t="s">
        <v>93</v>
      </c>
      <c r="D1048" s="56" t="s">
        <v>132</v>
      </c>
      <c r="E1048" s="56" t="s">
        <v>16</v>
      </c>
      <c r="F1048" s="206" t="s">
        <v>128</v>
      </c>
      <c r="G1048" s="30" t="s">
        <v>3463</v>
      </c>
      <c r="H1048" s="206" t="s">
        <v>3464</v>
      </c>
      <c r="I1048" s="206"/>
      <c r="J1048" s="202">
        <v>41287</v>
      </c>
      <c r="K1048" s="202">
        <v>41487</v>
      </c>
      <c r="L1048" s="193" t="s">
        <v>3397</v>
      </c>
      <c r="M1048" s="289" t="s">
        <v>3465</v>
      </c>
      <c r="N1048" s="17">
        <v>15952</v>
      </c>
      <c r="O1048" s="17">
        <v>15952</v>
      </c>
      <c r="P1048" s="202">
        <v>41578</v>
      </c>
      <c r="Q1048" s="202">
        <v>42353</v>
      </c>
      <c r="R1048" s="202">
        <v>42261</v>
      </c>
      <c r="S1048" s="202">
        <v>42353</v>
      </c>
      <c r="T1048" s="28">
        <v>0.38</v>
      </c>
      <c r="U1048" s="17"/>
      <c r="V1048" s="204"/>
      <c r="W1048" s="205"/>
    </row>
    <row r="1049" spans="1:23" ht="33" hidden="1" thickBot="1" x14ac:dyDescent="0.25">
      <c r="A1049" s="182">
        <v>41973</v>
      </c>
      <c r="B1049" s="377">
        <v>2013</v>
      </c>
      <c r="C1049" s="206" t="s">
        <v>93</v>
      </c>
      <c r="D1049" s="56" t="s">
        <v>132</v>
      </c>
      <c r="E1049" s="56"/>
      <c r="F1049" s="206" t="s">
        <v>113</v>
      </c>
      <c r="G1049" s="30" t="s">
        <v>3466</v>
      </c>
      <c r="H1049" s="206" t="s">
        <v>3467</v>
      </c>
      <c r="I1049" s="206"/>
      <c r="J1049" s="202">
        <v>41509</v>
      </c>
      <c r="K1049" s="202">
        <v>41550</v>
      </c>
      <c r="L1049" s="193" t="s">
        <v>3468</v>
      </c>
      <c r="M1049" s="289" t="s">
        <v>3469</v>
      </c>
      <c r="N1049" s="17">
        <v>36366</v>
      </c>
      <c r="O1049" s="17">
        <v>36366</v>
      </c>
      <c r="P1049" s="202">
        <v>41575</v>
      </c>
      <c r="Q1049" s="202">
        <v>42275</v>
      </c>
      <c r="R1049" s="202">
        <v>42305</v>
      </c>
      <c r="S1049" s="202">
        <v>42305</v>
      </c>
      <c r="T1049" s="28">
        <v>0.21</v>
      </c>
      <c r="U1049" s="17"/>
      <c r="V1049" s="204"/>
      <c r="W1049" s="205"/>
    </row>
    <row r="1050" spans="1:23" ht="33" hidden="1" thickBot="1" x14ac:dyDescent="0.25">
      <c r="A1050" s="182">
        <v>41973</v>
      </c>
      <c r="B1050" s="377">
        <v>2013</v>
      </c>
      <c r="C1050" s="206" t="s">
        <v>93</v>
      </c>
      <c r="D1050" s="56" t="s">
        <v>132</v>
      </c>
      <c r="E1050" s="56"/>
      <c r="F1050" s="206" t="s">
        <v>113</v>
      </c>
      <c r="G1050" s="30" t="s">
        <v>3470</v>
      </c>
      <c r="H1050" s="206" t="s">
        <v>3471</v>
      </c>
      <c r="I1050" s="206"/>
      <c r="J1050" s="202">
        <v>41509</v>
      </c>
      <c r="K1050" s="202">
        <v>41550</v>
      </c>
      <c r="L1050" s="193" t="s">
        <v>3468</v>
      </c>
      <c r="M1050" s="289" t="s">
        <v>3472</v>
      </c>
      <c r="N1050" s="17">
        <v>1961</v>
      </c>
      <c r="O1050" s="17">
        <v>1961</v>
      </c>
      <c r="P1050" s="202">
        <v>41575</v>
      </c>
      <c r="Q1050" s="202">
        <v>42275</v>
      </c>
      <c r="R1050" s="202">
        <v>42305</v>
      </c>
      <c r="S1050" s="202">
        <v>42305</v>
      </c>
      <c r="T1050" s="28">
        <v>0.2</v>
      </c>
      <c r="U1050" s="17"/>
      <c r="V1050" s="204"/>
      <c r="W1050" s="205"/>
    </row>
    <row r="1051" spans="1:23" ht="33" hidden="1" thickBot="1" x14ac:dyDescent="0.25">
      <c r="A1051" s="182">
        <v>41973</v>
      </c>
      <c r="B1051" s="377">
        <v>2013</v>
      </c>
      <c r="C1051" s="206" t="s">
        <v>93</v>
      </c>
      <c r="D1051" s="56" t="s">
        <v>132</v>
      </c>
      <c r="E1051" s="56" t="s">
        <v>174</v>
      </c>
      <c r="F1051" s="206" t="s">
        <v>112</v>
      </c>
      <c r="G1051" s="30" t="s">
        <v>3473</v>
      </c>
      <c r="H1051" s="206" t="s">
        <v>3474</v>
      </c>
      <c r="I1051" s="206"/>
      <c r="J1051" s="202">
        <v>41445</v>
      </c>
      <c r="K1051" s="202">
        <v>41629</v>
      </c>
      <c r="L1051" s="193" t="s">
        <v>3475</v>
      </c>
      <c r="M1051" s="289" t="s">
        <v>3476</v>
      </c>
      <c r="N1051" s="17">
        <v>52364</v>
      </c>
      <c r="O1051" s="17">
        <v>52364</v>
      </c>
      <c r="P1051" s="202">
        <v>41820</v>
      </c>
      <c r="Q1051" s="202">
        <v>42501</v>
      </c>
      <c r="R1051" s="202">
        <v>42406</v>
      </c>
      <c r="S1051" s="202">
        <v>42501</v>
      </c>
      <c r="T1051" s="28">
        <v>0</v>
      </c>
      <c r="U1051" s="17"/>
      <c r="V1051" s="204"/>
      <c r="W1051" s="205"/>
    </row>
    <row r="1052" spans="1:23" ht="33" hidden="1" thickBot="1" x14ac:dyDescent="0.25">
      <c r="A1052" s="182">
        <v>41973</v>
      </c>
      <c r="B1052" s="377">
        <v>2013</v>
      </c>
      <c r="C1052" s="206" t="s">
        <v>93</v>
      </c>
      <c r="D1052" s="56" t="s">
        <v>132</v>
      </c>
      <c r="E1052" s="56" t="s">
        <v>29</v>
      </c>
      <c r="F1052" s="206" t="s">
        <v>128</v>
      </c>
      <c r="G1052" s="30" t="s">
        <v>3477</v>
      </c>
      <c r="H1052" s="206" t="s">
        <v>3478</v>
      </c>
      <c r="I1052" s="206"/>
      <c r="J1052" s="202">
        <v>41212</v>
      </c>
      <c r="K1052" s="202">
        <v>41499</v>
      </c>
      <c r="L1052" s="193" t="s">
        <v>3479</v>
      </c>
      <c r="M1052" s="289" t="s">
        <v>3480</v>
      </c>
      <c r="N1052" s="17">
        <v>4311</v>
      </c>
      <c r="O1052" s="17">
        <v>4311</v>
      </c>
      <c r="P1052" s="202">
        <v>41526</v>
      </c>
      <c r="Q1052" s="202">
        <v>42061</v>
      </c>
      <c r="R1052" s="202">
        <v>42061</v>
      </c>
      <c r="S1052" s="202">
        <v>42061</v>
      </c>
      <c r="T1052" s="28">
        <v>0.66</v>
      </c>
      <c r="U1052" s="17"/>
      <c r="V1052" s="204"/>
      <c r="W1052" s="205"/>
    </row>
    <row r="1053" spans="1:23" ht="33" hidden="1" thickBot="1" x14ac:dyDescent="0.25">
      <c r="A1053" s="182">
        <v>41973</v>
      </c>
      <c r="B1053" s="377">
        <v>2013</v>
      </c>
      <c r="C1053" s="206" t="s">
        <v>93</v>
      </c>
      <c r="D1053" s="56" t="s">
        <v>132</v>
      </c>
      <c r="E1053" s="56" t="s">
        <v>20</v>
      </c>
      <c r="F1053" s="206" t="s">
        <v>128</v>
      </c>
      <c r="G1053" s="30" t="s">
        <v>3481</v>
      </c>
      <c r="H1053" s="206" t="s">
        <v>3482</v>
      </c>
      <c r="I1053" s="206"/>
      <c r="J1053" s="202">
        <v>41332</v>
      </c>
      <c r="K1053" s="202">
        <v>41464</v>
      </c>
      <c r="L1053" s="193" t="s">
        <v>3483</v>
      </c>
      <c r="M1053" s="289" t="s">
        <v>3484</v>
      </c>
      <c r="N1053" s="17">
        <v>1494</v>
      </c>
      <c r="O1053" s="17">
        <v>1542</v>
      </c>
      <c r="P1053" s="202">
        <v>41480</v>
      </c>
      <c r="Q1053" s="202">
        <v>41925</v>
      </c>
      <c r="R1053" s="202">
        <v>41747</v>
      </c>
      <c r="S1053" s="202">
        <v>41952</v>
      </c>
      <c r="T1053" s="28">
        <v>0.95</v>
      </c>
      <c r="U1053" s="17"/>
      <c r="V1053" s="204"/>
      <c r="W1053" s="205"/>
    </row>
    <row r="1054" spans="1:23" ht="17" hidden="1" thickBot="1" x14ac:dyDescent="0.25">
      <c r="A1054" s="182">
        <v>41973</v>
      </c>
      <c r="B1054" s="377">
        <v>2013</v>
      </c>
      <c r="C1054" s="206" t="s">
        <v>91</v>
      </c>
      <c r="D1054" s="56" t="s">
        <v>132</v>
      </c>
      <c r="E1054" s="56" t="s">
        <v>33</v>
      </c>
      <c r="F1054" s="206" t="s">
        <v>128</v>
      </c>
      <c r="G1054" s="30" t="s">
        <v>3485</v>
      </c>
      <c r="H1054" s="206" t="s">
        <v>3486</v>
      </c>
      <c r="I1054" s="206"/>
      <c r="J1054" s="202">
        <v>41745</v>
      </c>
      <c r="K1054" s="202">
        <v>41901</v>
      </c>
      <c r="L1054" s="193" t="s">
        <v>3487</v>
      </c>
      <c r="M1054" s="289" t="s">
        <v>3488</v>
      </c>
      <c r="N1054" s="17">
        <v>6800</v>
      </c>
      <c r="O1054" s="17">
        <v>6800</v>
      </c>
      <c r="P1054" s="202">
        <v>41922</v>
      </c>
      <c r="Q1054" s="202">
        <v>42706</v>
      </c>
      <c r="R1054" s="202">
        <v>42706</v>
      </c>
      <c r="S1054" s="202">
        <v>42706</v>
      </c>
      <c r="T1054" s="28">
        <v>0</v>
      </c>
      <c r="U1054" s="17"/>
      <c r="V1054" s="204"/>
      <c r="W1054" s="205"/>
    </row>
    <row r="1055" spans="1:23" ht="17" hidden="1" thickBot="1" x14ac:dyDescent="0.25">
      <c r="A1055" s="182">
        <v>41973</v>
      </c>
      <c r="B1055" s="377">
        <v>2013</v>
      </c>
      <c r="C1055" s="206" t="s">
        <v>91</v>
      </c>
      <c r="D1055" s="56" t="s">
        <v>132</v>
      </c>
      <c r="E1055" s="56" t="s">
        <v>33</v>
      </c>
      <c r="F1055" s="206" t="s">
        <v>128</v>
      </c>
      <c r="G1055" s="30" t="s">
        <v>3489</v>
      </c>
      <c r="H1055" s="206" t="s">
        <v>3490</v>
      </c>
      <c r="I1055" s="206"/>
      <c r="J1055" s="202">
        <v>41487</v>
      </c>
      <c r="K1055" s="202">
        <v>41817</v>
      </c>
      <c r="L1055" s="193" t="s">
        <v>3491</v>
      </c>
      <c r="M1055" s="289" t="s">
        <v>3492</v>
      </c>
      <c r="N1055" s="17">
        <v>9600</v>
      </c>
      <c r="O1055" s="17">
        <v>9600</v>
      </c>
      <c r="P1055" s="202">
        <v>41848</v>
      </c>
      <c r="Q1055" s="202">
        <v>42435</v>
      </c>
      <c r="R1055" s="202">
        <v>42390</v>
      </c>
      <c r="S1055" s="202">
        <v>42373</v>
      </c>
      <c r="T1055" s="28">
        <v>0.01</v>
      </c>
      <c r="U1055" s="17">
        <v>5000</v>
      </c>
      <c r="V1055" s="204" t="s">
        <v>3493</v>
      </c>
      <c r="W1055" s="205" t="s">
        <v>3403</v>
      </c>
    </row>
    <row r="1056" spans="1:23" ht="33" hidden="1" thickBot="1" x14ac:dyDescent="0.25">
      <c r="A1056" s="182">
        <v>41973</v>
      </c>
      <c r="B1056" s="377">
        <v>2014</v>
      </c>
      <c r="C1056" s="206" t="s">
        <v>93</v>
      </c>
      <c r="D1056" s="56" t="s">
        <v>132</v>
      </c>
      <c r="E1056" s="56" t="s">
        <v>14</v>
      </c>
      <c r="F1056" s="206" t="s">
        <v>128</v>
      </c>
      <c r="G1056" s="30" t="s">
        <v>3494</v>
      </c>
      <c r="H1056" s="206" t="s">
        <v>3495</v>
      </c>
      <c r="I1056" s="206"/>
      <c r="J1056" s="202">
        <v>41791</v>
      </c>
      <c r="K1056" s="202">
        <v>41821</v>
      </c>
      <c r="L1056" s="193" t="s">
        <v>3496</v>
      </c>
      <c r="M1056" s="289" t="s">
        <v>3497</v>
      </c>
      <c r="N1056" s="17">
        <v>1994</v>
      </c>
      <c r="O1056" s="17">
        <v>1994</v>
      </c>
      <c r="P1056" s="202">
        <v>41820</v>
      </c>
      <c r="Q1056" s="202">
        <v>42323</v>
      </c>
      <c r="R1056" s="202">
        <v>42323</v>
      </c>
      <c r="S1056" s="202">
        <v>42323</v>
      </c>
      <c r="T1056" s="28">
        <v>0</v>
      </c>
      <c r="U1056" s="17"/>
      <c r="V1056" s="204"/>
      <c r="W1056" s="205"/>
    </row>
    <row r="1057" spans="1:23" ht="17" hidden="1" thickBot="1" x14ac:dyDescent="0.25">
      <c r="A1057" s="182">
        <v>41973</v>
      </c>
      <c r="B1057" s="377">
        <v>2014</v>
      </c>
      <c r="C1057" s="206" t="s">
        <v>91</v>
      </c>
      <c r="D1057" s="56" t="s">
        <v>132</v>
      </c>
      <c r="E1057" s="56" t="s">
        <v>14</v>
      </c>
      <c r="F1057" s="206" t="s">
        <v>128</v>
      </c>
      <c r="G1057" s="30" t="s">
        <v>3498</v>
      </c>
      <c r="H1057" s="206" t="s">
        <v>3499</v>
      </c>
      <c r="I1057" s="206"/>
      <c r="J1057" s="202">
        <v>41813</v>
      </c>
      <c r="K1057" s="202">
        <v>41887</v>
      </c>
      <c r="L1057" s="193" t="s">
        <v>3500</v>
      </c>
      <c r="M1057" s="289" t="s">
        <v>3501</v>
      </c>
      <c r="N1057" s="17">
        <v>1994</v>
      </c>
      <c r="O1057" s="17">
        <v>1994</v>
      </c>
      <c r="P1057" s="202">
        <v>41820</v>
      </c>
      <c r="Q1057" s="202">
        <v>42464</v>
      </c>
      <c r="R1057" s="202">
        <v>42323</v>
      </c>
      <c r="S1057" s="202">
        <v>42524</v>
      </c>
      <c r="T1057" s="28">
        <v>0</v>
      </c>
      <c r="U1057" s="17"/>
      <c r="V1057" s="204"/>
      <c r="W1057" s="205"/>
    </row>
    <row r="1058" spans="1:23" ht="33" hidden="1" thickBot="1" x14ac:dyDescent="0.25">
      <c r="A1058" s="182">
        <v>41973</v>
      </c>
      <c r="B1058" s="377">
        <v>2014</v>
      </c>
      <c r="C1058" s="206" t="s">
        <v>93</v>
      </c>
      <c r="D1058" s="56" t="s">
        <v>132</v>
      </c>
      <c r="E1058" s="56" t="s">
        <v>16</v>
      </c>
      <c r="F1058" s="206" t="s">
        <v>128</v>
      </c>
      <c r="G1058" s="30" t="s">
        <v>3502</v>
      </c>
      <c r="H1058" s="206" t="s">
        <v>3503</v>
      </c>
      <c r="I1058" s="206"/>
      <c r="J1058" s="202">
        <v>41726</v>
      </c>
      <c r="K1058" s="202">
        <v>41753</v>
      </c>
      <c r="L1058" s="193" t="s">
        <v>3500</v>
      </c>
      <c r="M1058" s="289" t="s">
        <v>3504</v>
      </c>
      <c r="N1058" s="17">
        <v>1994</v>
      </c>
      <c r="O1058" s="17">
        <v>1994</v>
      </c>
      <c r="P1058" s="202">
        <v>41820</v>
      </c>
      <c r="Q1058" s="202">
        <v>42323</v>
      </c>
      <c r="R1058" s="202">
        <v>42323</v>
      </c>
      <c r="S1058" s="202">
        <v>42323</v>
      </c>
      <c r="T1058" s="28">
        <v>0.02</v>
      </c>
      <c r="U1058" s="17"/>
      <c r="V1058" s="204"/>
      <c r="W1058" s="205"/>
    </row>
    <row r="1059" spans="1:23" ht="33" hidden="1" thickBot="1" x14ac:dyDescent="0.25">
      <c r="A1059" s="182">
        <v>41973</v>
      </c>
      <c r="B1059" s="377">
        <v>2014</v>
      </c>
      <c r="C1059" s="206" t="s">
        <v>93</v>
      </c>
      <c r="D1059" s="56" t="s">
        <v>132</v>
      </c>
      <c r="E1059" s="56" t="s">
        <v>16</v>
      </c>
      <c r="F1059" s="206" t="s">
        <v>128</v>
      </c>
      <c r="G1059" s="30" t="s">
        <v>3505</v>
      </c>
      <c r="H1059" s="206" t="s">
        <v>3506</v>
      </c>
      <c r="I1059" s="206"/>
      <c r="J1059" s="202">
        <v>41655</v>
      </c>
      <c r="K1059" s="202">
        <v>41746</v>
      </c>
      <c r="L1059" s="193" t="s">
        <v>3507</v>
      </c>
      <c r="M1059" s="289" t="s">
        <v>3508</v>
      </c>
      <c r="N1059" s="17">
        <v>5438</v>
      </c>
      <c r="O1059" s="17">
        <v>5438</v>
      </c>
      <c r="P1059" s="202">
        <v>41820</v>
      </c>
      <c r="Q1059" s="202">
        <v>42287</v>
      </c>
      <c r="R1059" s="202">
        <v>42287</v>
      </c>
      <c r="S1059" s="202">
        <v>42287</v>
      </c>
      <c r="T1059" s="28">
        <v>0.01</v>
      </c>
      <c r="U1059" s="17"/>
      <c r="V1059" s="204"/>
      <c r="W1059" s="205"/>
    </row>
    <row r="1060" spans="1:23" ht="33" hidden="1" thickBot="1" x14ac:dyDescent="0.25">
      <c r="A1060" s="182">
        <v>41973</v>
      </c>
      <c r="B1060" s="377">
        <v>2014</v>
      </c>
      <c r="C1060" s="206" t="s">
        <v>93</v>
      </c>
      <c r="D1060" s="56" t="s">
        <v>132</v>
      </c>
      <c r="E1060" s="56" t="s">
        <v>17</v>
      </c>
      <c r="F1060" s="206" t="s">
        <v>128</v>
      </c>
      <c r="G1060" s="30" t="s">
        <v>3509</v>
      </c>
      <c r="H1060" s="206" t="s">
        <v>3510</v>
      </c>
      <c r="I1060" s="206"/>
      <c r="J1060" s="202">
        <v>41800</v>
      </c>
      <c r="K1060" s="202">
        <v>41887</v>
      </c>
      <c r="L1060" s="193" t="s">
        <v>3511</v>
      </c>
      <c r="M1060" s="289" t="s">
        <v>3512</v>
      </c>
      <c r="N1060" s="17">
        <v>13407</v>
      </c>
      <c r="O1060" s="17">
        <v>13407</v>
      </c>
      <c r="P1060" s="202">
        <v>41901</v>
      </c>
      <c r="Q1060" s="202">
        <v>42441</v>
      </c>
      <c r="R1060" s="202">
        <v>42441</v>
      </c>
      <c r="S1060" s="202">
        <v>42440</v>
      </c>
      <c r="T1060" s="28">
        <v>0</v>
      </c>
      <c r="U1060" s="17"/>
      <c r="V1060" s="204"/>
      <c r="W1060" s="205"/>
    </row>
    <row r="1061" spans="1:23" ht="33" hidden="1" thickBot="1" x14ac:dyDescent="0.25">
      <c r="A1061" s="182">
        <v>41973</v>
      </c>
      <c r="B1061" s="377">
        <v>2014</v>
      </c>
      <c r="C1061" s="206" t="s">
        <v>93</v>
      </c>
      <c r="D1061" s="56" t="s">
        <v>132</v>
      </c>
      <c r="E1061" s="56" t="s">
        <v>17</v>
      </c>
      <c r="F1061" s="206" t="s">
        <v>128</v>
      </c>
      <c r="G1061" s="30" t="s">
        <v>3513</v>
      </c>
      <c r="H1061" s="206" t="s">
        <v>3514</v>
      </c>
      <c r="I1061" s="206"/>
      <c r="J1061" s="202">
        <v>41716</v>
      </c>
      <c r="K1061" s="202">
        <v>41743</v>
      </c>
      <c r="L1061" s="193" t="s">
        <v>3515</v>
      </c>
      <c r="M1061" s="289" t="s">
        <v>3516</v>
      </c>
      <c r="N1061" s="17">
        <v>3780</v>
      </c>
      <c r="O1061" s="17">
        <v>3780</v>
      </c>
      <c r="P1061" s="202">
        <v>41774</v>
      </c>
      <c r="Q1061" s="202">
        <v>42139</v>
      </c>
      <c r="R1061" s="202">
        <v>42139</v>
      </c>
      <c r="S1061" s="202">
        <v>42139</v>
      </c>
      <c r="T1061" s="28">
        <v>0.06</v>
      </c>
      <c r="U1061" s="17"/>
      <c r="V1061" s="204"/>
      <c r="W1061" s="205" t="s">
        <v>3517</v>
      </c>
    </row>
    <row r="1062" spans="1:23" ht="33" hidden="1" thickBot="1" x14ac:dyDescent="0.25">
      <c r="A1062" s="182">
        <v>41973</v>
      </c>
      <c r="B1062" s="377">
        <v>2014</v>
      </c>
      <c r="C1062" s="206" t="s">
        <v>93</v>
      </c>
      <c r="D1062" s="56" t="s">
        <v>132</v>
      </c>
      <c r="E1062" s="56"/>
      <c r="F1062" s="206" t="s">
        <v>116</v>
      </c>
      <c r="G1062" s="30" t="s">
        <v>3502</v>
      </c>
      <c r="H1062" s="206" t="s">
        <v>3518</v>
      </c>
      <c r="I1062" s="206"/>
      <c r="J1062" s="202">
        <v>41761</v>
      </c>
      <c r="K1062" s="202">
        <v>41849</v>
      </c>
      <c r="L1062" s="193" t="s">
        <v>3519</v>
      </c>
      <c r="M1062" s="289" t="s">
        <v>3520</v>
      </c>
      <c r="N1062" s="17">
        <v>1994</v>
      </c>
      <c r="O1062" s="17">
        <v>1994</v>
      </c>
      <c r="P1062" s="202">
        <v>41894</v>
      </c>
      <c r="Q1062" s="202">
        <v>42323</v>
      </c>
      <c r="R1062" s="202">
        <v>42323</v>
      </c>
      <c r="S1062" s="202">
        <v>42323</v>
      </c>
      <c r="T1062" s="28">
        <v>0</v>
      </c>
      <c r="U1062" s="17"/>
      <c r="V1062" s="204"/>
      <c r="W1062" s="205"/>
    </row>
    <row r="1063" spans="1:23" ht="33" hidden="1" thickBot="1" x14ac:dyDescent="0.25">
      <c r="A1063" s="182">
        <v>41973</v>
      </c>
      <c r="B1063" s="377">
        <v>2014</v>
      </c>
      <c r="C1063" s="206" t="s">
        <v>93</v>
      </c>
      <c r="D1063" s="56" t="s">
        <v>132</v>
      </c>
      <c r="E1063" s="56" t="s">
        <v>38</v>
      </c>
      <c r="F1063" s="206" t="s">
        <v>128</v>
      </c>
      <c r="G1063" s="30" t="s">
        <v>3521</v>
      </c>
      <c r="H1063" s="206" t="s">
        <v>3522</v>
      </c>
      <c r="I1063" s="206"/>
      <c r="J1063" s="202">
        <v>41828</v>
      </c>
      <c r="K1063" s="202">
        <v>41912</v>
      </c>
      <c r="L1063" s="193" t="s">
        <v>3523</v>
      </c>
      <c r="M1063" s="289" t="s">
        <v>3524</v>
      </c>
      <c r="N1063" s="17">
        <v>8637</v>
      </c>
      <c r="O1063" s="17">
        <v>8637</v>
      </c>
      <c r="P1063" s="202">
        <v>41942</v>
      </c>
      <c r="Q1063" s="202">
        <v>42536</v>
      </c>
      <c r="R1063" s="202">
        <v>42536</v>
      </c>
      <c r="S1063" s="202">
        <v>42537</v>
      </c>
      <c r="T1063" s="28">
        <v>0</v>
      </c>
      <c r="U1063" s="17"/>
      <c r="V1063" s="204"/>
      <c r="W1063" s="205"/>
    </row>
    <row r="1064" spans="1:23" ht="33" hidden="1" thickBot="1" x14ac:dyDescent="0.25">
      <c r="A1064" s="182">
        <v>41973</v>
      </c>
      <c r="B1064" s="377">
        <v>2014</v>
      </c>
      <c r="C1064" s="206" t="s">
        <v>93</v>
      </c>
      <c r="D1064" s="56" t="s">
        <v>132</v>
      </c>
      <c r="E1064" s="56" t="s">
        <v>57</v>
      </c>
      <c r="F1064" s="206" t="s">
        <v>128</v>
      </c>
      <c r="G1064" s="30" t="s">
        <v>3525</v>
      </c>
      <c r="H1064" s="206" t="s">
        <v>3526</v>
      </c>
      <c r="I1064" s="206"/>
      <c r="J1064" s="202">
        <v>41698</v>
      </c>
      <c r="K1064" s="202">
        <v>41803</v>
      </c>
      <c r="L1064" s="193" t="s">
        <v>3461</v>
      </c>
      <c r="M1064" s="289" t="s">
        <v>3527</v>
      </c>
      <c r="N1064" s="17">
        <v>4092</v>
      </c>
      <c r="O1064" s="17">
        <v>4092</v>
      </c>
      <c r="P1064" s="202">
        <v>41852</v>
      </c>
      <c r="Q1064" s="202">
        <v>42583</v>
      </c>
      <c r="R1064" s="202">
        <v>42583</v>
      </c>
      <c r="S1064" s="202">
        <v>42583</v>
      </c>
      <c r="T1064" s="28">
        <v>0</v>
      </c>
      <c r="U1064" s="17"/>
      <c r="V1064" s="204"/>
      <c r="W1064" s="205"/>
    </row>
    <row r="1065" spans="1:23" ht="33" hidden="1" thickBot="1" x14ac:dyDescent="0.25">
      <c r="A1065" s="182">
        <v>41973</v>
      </c>
      <c r="B1065" s="377">
        <v>2014</v>
      </c>
      <c r="C1065" s="206" t="s">
        <v>93</v>
      </c>
      <c r="D1065" s="56" t="s">
        <v>132</v>
      </c>
      <c r="E1065" s="56" t="s">
        <v>45</v>
      </c>
      <c r="F1065" s="206" t="s">
        <v>128</v>
      </c>
      <c r="G1065" s="30" t="s">
        <v>3528</v>
      </c>
      <c r="H1065" s="206" t="s">
        <v>3529</v>
      </c>
      <c r="I1065" s="206"/>
      <c r="J1065" s="202">
        <v>41708</v>
      </c>
      <c r="K1065" s="202">
        <v>41802</v>
      </c>
      <c r="L1065" s="193" t="s">
        <v>3530</v>
      </c>
      <c r="M1065" s="289" t="s">
        <v>3531</v>
      </c>
      <c r="N1065" s="17">
        <v>1917</v>
      </c>
      <c r="O1065" s="17">
        <v>1917</v>
      </c>
      <c r="P1065" s="202">
        <v>41831</v>
      </c>
      <c r="Q1065" s="202">
        <v>42264</v>
      </c>
      <c r="R1065" s="202">
        <v>42264</v>
      </c>
      <c r="S1065" s="202">
        <v>42264</v>
      </c>
      <c r="T1065" s="28">
        <v>0</v>
      </c>
      <c r="U1065" s="17"/>
      <c r="V1065" s="204"/>
      <c r="W1065" s="205"/>
    </row>
    <row r="1066" spans="1:23" ht="33" hidden="1" thickBot="1" x14ac:dyDescent="0.25">
      <c r="A1066" s="182">
        <v>41973</v>
      </c>
      <c r="B1066" s="377">
        <v>2014</v>
      </c>
      <c r="C1066" s="206" t="s">
        <v>93</v>
      </c>
      <c r="D1066" s="56" t="s">
        <v>132</v>
      </c>
      <c r="E1066" s="56" t="s">
        <v>45</v>
      </c>
      <c r="F1066" s="206" t="s">
        <v>128</v>
      </c>
      <c r="G1066" s="30" t="s">
        <v>3532</v>
      </c>
      <c r="H1066" s="206" t="s">
        <v>3533</v>
      </c>
      <c r="I1066" s="206"/>
      <c r="J1066" s="202">
        <v>41799</v>
      </c>
      <c r="K1066" s="202">
        <v>41933</v>
      </c>
      <c r="L1066" s="193" t="s">
        <v>3397</v>
      </c>
      <c r="M1066" s="289" t="s">
        <v>3534</v>
      </c>
      <c r="N1066" s="17">
        <v>32060</v>
      </c>
      <c r="O1066" s="17">
        <v>32060</v>
      </c>
      <c r="P1066" s="202">
        <v>41974</v>
      </c>
      <c r="Q1066" s="202">
        <v>42523</v>
      </c>
      <c r="R1066" s="202">
        <v>42523</v>
      </c>
      <c r="S1066" s="202">
        <v>42523</v>
      </c>
      <c r="T1066" s="28">
        <v>0</v>
      </c>
      <c r="U1066" s="17"/>
      <c r="V1066" s="204"/>
      <c r="W1066" s="205"/>
    </row>
    <row r="1067" spans="1:23" ht="33" hidden="1" thickBot="1" x14ac:dyDescent="0.25">
      <c r="A1067" s="182">
        <v>41973</v>
      </c>
      <c r="B1067" s="377">
        <v>2014</v>
      </c>
      <c r="C1067" s="206" t="s">
        <v>93</v>
      </c>
      <c r="D1067" s="56" t="s">
        <v>132</v>
      </c>
      <c r="E1067" s="56" t="s">
        <v>23</v>
      </c>
      <c r="F1067" s="206" t="s">
        <v>128</v>
      </c>
      <c r="G1067" s="30" t="s">
        <v>3535</v>
      </c>
      <c r="H1067" s="206" t="s">
        <v>3536</v>
      </c>
      <c r="I1067" s="206"/>
      <c r="J1067" s="202">
        <v>41829</v>
      </c>
      <c r="K1067" s="202">
        <v>41912</v>
      </c>
      <c r="L1067" s="193" t="s">
        <v>3537</v>
      </c>
      <c r="M1067" s="289" t="s">
        <v>3538</v>
      </c>
      <c r="N1067" s="17">
        <v>8749</v>
      </c>
      <c r="O1067" s="17">
        <v>8749</v>
      </c>
      <c r="P1067" s="202">
        <v>41973</v>
      </c>
      <c r="Q1067" s="202">
        <v>42482</v>
      </c>
      <c r="R1067" s="202">
        <v>42482</v>
      </c>
      <c r="S1067" s="202">
        <v>42482</v>
      </c>
      <c r="T1067" s="28">
        <v>0</v>
      </c>
      <c r="U1067" s="17"/>
      <c r="V1067" s="204"/>
      <c r="W1067" s="205"/>
    </row>
    <row r="1068" spans="1:23" ht="17" hidden="1" thickBot="1" x14ac:dyDescent="0.25">
      <c r="A1068" s="182">
        <v>41973</v>
      </c>
      <c r="B1068" s="378">
        <v>2007</v>
      </c>
      <c r="C1068" s="292" t="s">
        <v>99</v>
      </c>
      <c r="D1068" s="65" t="s">
        <v>132</v>
      </c>
      <c r="E1068" s="65" t="s">
        <v>19</v>
      </c>
      <c r="F1068" s="292" t="s">
        <v>128</v>
      </c>
      <c r="G1068" s="82" t="s">
        <v>3548</v>
      </c>
      <c r="H1068" s="293" t="s">
        <v>3549</v>
      </c>
      <c r="I1068" s="183"/>
      <c r="J1068" s="294">
        <v>39175</v>
      </c>
      <c r="K1068" s="294">
        <v>39325</v>
      </c>
      <c r="L1068" s="295" t="s">
        <v>3550</v>
      </c>
      <c r="M1068" s="296" t="s">
        <v>3551</v>
      </c>
      <c r="N1068" s="160">
        <v>16050</v>
      </c>
      <c r="O1068" s="160">
        <v>16149.241019999999</v>
      </c>
      <c r="P1068" s="294">
        <v>39342</v>
      </c>
      <c r="Q1068" s="294">
        <v>40094</v>
      </c>
      <c r="R1068" s="294">
        <v>39882</v>
      </c>
      <c r="S1068" s="294">
        <v>40151</v>
      </c>
      <c r="T1068" s="297">
        <v>0.99</v>
      </c>
      <c r="U1068" s="68"/>
      <c r="V1068" s="68"/>
      <c r="W1068" s="298"/>
    </row>
    <row r="1069" spans="1:23" ht="17" hidden="1" thickBot="1" x14ac:dyDescent="0.25">
      <c r="A1069" s="182">
        <v>41973</v>
      </c>
      <c r="B1069" s="378">
        <v>2010</v>
      </c>
      <c r="C1069" s="292" t="s">
        <v>99</v>
      </c>
      <c r="D1069" s="65" t="s">
        <v>132</v>
      </c>
      <c r="E1069" s="65"/>
      <c r="F1069" s="292" t="s">
        <v>109</v>
      </c>
      <c r="G1069" s="82" t="s">
        <v>3552</v>
      </c>
      <c r="H1069" s="293" t="s">
        <v>3553</v>
      </c>
      <c r="I1069" s="192"/>
      <c r="J1069" s="299">
        <v>40970</v>
      </c>
      <c r="K1069" s="299"/>
      <c r="L1069" s="296" t="s">
        <v>1139</v>
      </c>
      <c r="M1069" s="296" t="s">
        <v>3554</v>
      </c>
      <c r="N1069" s="160">
        <v>70600.76182</v>
      </c>
      <c r="O1069" s="160">
        <v>70600.76182</v>
      </c>
      <c r="P1069" s="299"/>
      <c r="Q1069" s="299"/>
      <c r="R1069" s="299"/>
      <c r="S1069" s="299"/>
      <c r="T1069" s="297">
        <v>0</v>
      </c>
      <c r="U1069" s="130"/>
      <c r="V1069" s="130"/>
      <c r="W1069" s="298"/>
    </row>
    <row r="1070" spans="1:23" ht="17" hidden="1" thickBot="1" x14ac:dyDescent="0.25">
      <c r="A1070" s="182">
        <v>41973</v>
      </c>
      <c r="B1070" s="378">
        <v>2010</v>
      </c>
      <c r="C1070" s="292" t="s">
        <v>99</v>
      </c>
      <c r="D1070" s="65" t="s">
        <v>132</v>
      </c>
      <c r="E1070" s="65" t="s">
        <v>17</v>
      </c>
      <c r="F1070" s="292" t="s">
        <v>128</v>
      </c>
      <c r="G1070" s="82" t="s">
        <v>3555</v>
      </c>
      <c r="H1070" s="293" t="s">
        <v>3556</v>
      </c>
      <c r="I1070" s="284"/>
      <c r="J1070" s="300">
        <v>40599</v>
      </c>
      <c r="K1070" s="300">
        <v>40697</v>
      </c>
      <c r="L1070" s="301" t="s">
        <v>3557</v>
      </c>
      <c r="M1070" s="302" t="s">
        <v>3558</v>
      </c>
      <c r="N1070" s="160">
        <v>19764</v>
      </c>
      <c r="O1070" s="160">
        <v>20538.225999999999</v>
      </c>
      <c r="P1070" s="300">
        <v>41122</v>
      </c>
      <c r="Q1070" s="300">
        <v>41852</v>
      </c>
      <c r="R1070" s="300">
        <v>41622</v>
      </c>
      <c r="S1070" s="300">
        <v>41859</v>
      </c>
      <c r="T1070" s="303">
        <v>0.98</v>
      </c>
      <c r="U1070" s="131"/>
      <c r="V1070" s="131"/>
      <c r="W1070" s="298"/>
    </row>
    <row r="1071" spans="1:23" ht="17" hidden="1" thickBot="1" x14ac:dyDescent="0.25">
      <c r="A1071" s="182">
        <v>41973</v>
      </c>
      <c r="B1071" s="378">
        <v>2010</v>
      </c>
      <c r="C1071" s="292" t="s">
        <v>99</v>
      </c>
      <c r="D1071" s="65" t="s">
        <v>132</v>
      </c>
      <c r="E1071" s="65"/>
      <c r="F1071" s="292" t="s">
        <v>109</v>
      </c>
      <c r="G1071" s="82" t="s">
        <v>3559</v>
      </c>
      <c r="H1071" s="293" t="s">
        <v>3560</v>
      </c>
      <c r="I1071" s="183"/>
      <c r="J1071" s="300">
        <v>40448</v>
      </c>
      <c r="K1071" s="300">
        <v>40617</v>
      </c>
      <c r="L1071" s="301" t="s">
        <v>1142</v>
      </c>
      <c r="M1071" s="302" t="s">
        <v>3561</v>
      </c>
      <c r="N1071" s="160">
        <v>15509.45901</v>
      </c>
      <c r="O1071" s="160">
        <v>17705.00963</v>
      </c>
      <c r="P1071" s="300">
        <v>40672</v>
      </c>
      <c r="Q1071" s="300">
        <v>41530</v>
      </c>
      <c r="R1071" s="300">
        <v>41293</v>
      </c>
      <c r="S1071" s="300">
        <v>41542</v>
      </c>
      <c r="T1071" s="303">
        <v>0.99</v>
      </c>
      <c r="U1071" s="68"/>
      <c r="V1071" s="68"/>
      <c r="W1071" s="298"/>
    </row>
    <row r="1072" spans="1:23" ht="16" hidden="1" x14ac:dyDescent="0.2">
      <c r="A1072" s="182">
        <v>41973</v>
      </c>
      <c r="B1072" s="443">
        <v>2010</v>
      </c>
      <c r="C1072" s="445" t="s">
        <v>99</v>
      </c>
      <c r="D1072" s="447" t="s">
        <v>132</v>
      </c>
      <c r="E1072" s="447"/>
      <c r="F1072" s="445" t="s">
        <v>109</v>
      </c>
      <c r="G1072" s="449" t="s">
        <v>3562</v>
      </c>
      <c r="H1072" s="451" t="s">
        <v>3563</v>
      </c>
      <c r="I1072" s="453"/>
      <c r="J1072" s="304">
        <v>41344</v>
      </c>
      <c r="K1072" s="304">
        <v>41470</v>
      </c>
      <c r="L1072" s="305" t="s">
        <v>3564</v>
      </c>
      <c r="M1072" s="306" t="s">
        <v>3565</v>
      </c>
      <c r="N1072" s="307">
        <v>46694.923280000003</v>
      </c>
      <c r="O1072" s="307">
        <v>48009.609920000003</v>
      </c>
      <c r="P1072" s="304">
        <v>41484</v>
      </c>
      <c r="Q1072" s="304"/>
      <c r="R1072" s="304">
        <v>42124</v>
      </c>
      <c r="S1072" s="304">
        <v>42185</v>
      </c>
      <c r="T1072" s="308">
        <v>0.59</v>
      </c>
      <c r="U1072" s="432"/>
      <c r="V1072" s="432"/>
      <c r="W1072" s="309"/>
    </row>
    <row r="1073" spans="1:23" ht="16" hidden="1" x14ac:dyDescent="0.2">
      <c r="A1073" s="182">
        <v>41973</v>
      </c>
      <c r="B1073" s="444"/>
      <c r="C1073" s="446"/>
      <c r="D1073" s="448"/>
      <c r="E1073" s="448"/>
      <c r="F1073" s="446"/>
      <c r="G1073" s="450"/>
      <c r="H1073" s="452"/>
      <c r="I1073" s="455"/>
      <c r="J1073" s="310">
        <v>41344</v>
      </c>
      <c r="K1073" s="310">
        <v>41470</v>
      </c>
      <c r="L1073" s="311" t="s">
        <v>3564</v>
      </c>
      <c r="M1073" s="312" t="s">
        <v>3566</v>
      </c>
      <c r="N1073" s="16">
        <v>0</v>
      </c>
      <c r="O1073" s="16">
        <v>513.91334999999992</v>
      </c>
      <c r="P1073" s="310">
        <v>41484</v>
      </c>
      <c r="Q1073" s="310"/>
      <c r="R1073" s="310">
        <v>42124</v>
      </c>
      <c r="S1073" s="310">
        <v>42185</v>
      </c>
      <c r="T1073" s="313">
        <v>0.59</v>
      </c>
      <c r="U1073" s="433"/>
      <c r="V1073" s="433"/>
      <c r="W1073" s="309"/>
    </row>
    <row r="1074" spans="1:23" ht="17" hidden="1" thickBot="1" x14ac:dyDescent="0.25">
      <c r="A1074" s="182">
        <v>41973</v>
      </c>
      <c r="B1074" s="444"/>
      <c r="C1074" s="446"/>
      <c r="D1074" s="448"/>
      <c r="E1074" s="448"/>
      <c r="F1074" s="446"/>
      <c r="G1074" s="450"/>
      <c r="H1074" s="452"/>
      <c r="I1074" s="455"/>
      <c r="J1074" s="314">
        <v>41344</v>
      </c>
      <c r="K1074" s="314">
        <v>41470</v>
      </c>
      <c r="L1074" s="315" t="s">
        <v>3564</v>
      </c>
      <c r="M1074" s="316" t="s">
        <v>3567</v>
      </c>
      <c r="N1074" s="15">
        <v>0</v>
      </c>
      <c r="O1074" s="15">
        <v>0</v>
      </c>
      <c r="P1074" s="314">
        <v>41484</v>
      </c>
      <c r="Q1074" s="314"/>
      <c r="R1074" s="314">
        <v>42124</v>
      </c>
      <c r="S1074" s="314">
        <v>42185</v>
      </c>
      <c r="T1074" s="317">
        <v>0.59</v>
      </c>
      <c r="U1074" s="433"/>
      <c r="V1074" s="433"/>
      <c r="W1074" s="318"/>
    </row>
    <row r="1075" spans="1:23" ht="17" hidden="1" thickBot="1" x14ac:dyDescent="0.25">
      <c r="A1075" s="182">
        <v>41973</v>
      </c>
      <c r="B1075" s="443">
        <v>2010</v>
      </c>
      <c r="C1075" s="445" t="s">
        <v>99</v>
      </c>
      <c r="D1075" s="447" t="s">
        <v>132</v>
      </c>
      <c r="E1075" s="447"/>
      <c r="F1075" s="445" t="s">
        <v>106</v>
      </c>
      <c r="G1075" s="449" t="s">
        <v>3568</v>
      </c>
      <c r="H1075" s="451" t="s">
        <v>3569</v>
      </c>
      <c r="I1075" s="457"/>
      <c r="J1075" s="304">
        <v>40731</v>
      </c>
      <c r="K1075" s="304">
        <v>40886</v>
      </c>
      <c r="L1075" s="305" t="s">
        <v>3570</v>
      </c>
      <c r="M1075" s="306" t="s">
        <v>3571</v>
      </c>
      <c r="N1075" s="150">
        <v>31414.633579999998</v>
      </c>
      <c r="O1075" s="150">
        <v>32854</v>
      </c>
      <c r="P1075" s="304">
        <v>40926</v>
      </c>
      <c r="Q1075" s="304">
        <v>41824</v>
      </c>
      <c r="R1075" s="304">
        <v>41746</v>
      </c>
      <c r="S1075" s="304">
        <v>41824</v>
      </c>
      <c r="T1075" s="308">
        <v>0.99</v>
      </c>
      <c r="U1075" s="432"/>
      <c r="V1075" s="432"/>
      <c r="W1075" s="309"/>
    </row>
    <row r="1076" spans="1:23" ht="17" hidden="1" thickBot="1" x14ac:dyDescent="0.25">
      <c r="A1076" s="182">
        <v>41973</v>
      </c>
      <c r="B1076" s="444"/>
      <c r="C1076" s="446"/>
      <c r="D1076" s="448"/>
      <c r="E1076" s="448"/>
      <c r="F1076" s="446"/>
      <c r="G1076" s="450"/>
      <c r="H1076" s="452"/>
      <c r="I1076" s="457"/>
      <c r="J1076" s="314">
        <v>40731</v>
      </c>
      <c r="K1076" s="314">
        <v>41078</v>
      </c>
      <c r="L1076" s="315" t="s">
        <v>3572</v>
      </c>
      <c r="M1076" s="316" t="s">
        <v>3573</v>
      </c>
      <c r="N1076" s="102">
        <v>1652.18534</v>
      </c>
      <c r="O1076" s="102">
        <v>1719.19469</v>
      </c>
      <c r="P1076" s="314">
        <v>41095</v>
      </c>
      <c r="Q1076" s="314">
        <v>41248</v>
      </c>
      <c r="R1076" s="314">
        <v>42208</v>
      </c>
      <c r="S1076" s="314">
        <v>41278</v>
      </c>
      <c r="T1076" s="317">
        <v>0.95</v>
      </c>
      <c r="U1076" s="433"/>
      <c r="V1076" s="433"/>
      <c r="W1076" s="318"/>
    </row>
    <row r="1077" spans="1:23" ht="16" hidden="1" thickBot="1" x14ac:dyDescent="0.25">
      <c r="A1077" s="182">
        <v>41973</v>
      </c>
      <c r="B1077" s="443">
        <v>2011</v>
      </c>
      <c r="C1077" s="445" t="s">
        <v>99</v>
      </c>
      <c r="D1077" s="447" t="s">
        <v>132</v>
      </c>
      <c r="E1077" s="447"/>
      <c r="F1077" s="445" t="s">
        <v>109</v>
      </c>
      <c r="G1077" s="449" t="s">
        <v>3574</v>
      </c>
      <c r="H1077" s="451" t="s">
        <v>3575</v>
      </c>
      <c r="I1077" s="457"/>
      <c r="J1077" s="304">
        <v>41344</v>
      </c>
      <c r="K1077" s="304">
        <v>41470</v>
      </c>
      <c r="L1077" s="319" t="s">
        <v>3564</v>
      </c>
      <c r="M1077" s="306" t="s">
        <v>3576</v>
      </c>
      <c r="N1077" s="307">
        <v>41869.32213</v>
      </c>
      <c r="O1077" s="307">
        <v>43600</v>
      </c>
      <c r="P1077" s="304">
        <v>41484</v>
      </c>
      <c r="Q1077" s="304"/>
      <c r="R1077" s="304">
        <v>42124</v>
      </c>
      <c r="S1077" s="304">
        <v>42184</v>
      </c>
      <c r="T1077" s="308">
        <v>0.61</v>
      </c>
      <c r="U1077" s="432"/>
      <c r="V1077" s="432"/>
      <c r="W1077" s="309"/>
    </row>
    <row r="1078" spans="1:23" ht="16" hidden="1" thickBot="1" x14ac:dyDescent="0.25">
      <c r="A1078" s="182">
        <v>41973</v>
      </c>
      <c r="B1078" s="444"/>
      <c r="C1078" s="446"/>
      <c r="D1078" s="448"/>
      <c r="E1078" s="448"/>
      <c r="F1078" s="446"/>
      <c r="G1078" s="450"/>
      <c r="H1078" s="452"/>
      <c r="I1078" s="457"/>
      <c r="J1078" s="310">
        <v>41344</v>
      </c>
      <c r="K1078" s="310">
        <v>41470</v>
      </c>
      <c r="L1078" s="320" t="s">
        <v>3564</v>
      </c>
      <c r="M1078" s="312" t="s">
        <v>3577</v>
      </c>
      <c r="N1078" s="16">
        <v>0</v>
      </c>
      <c r="O1078" s="16">
        <v>0</v>
      </c>
      <c r="P1078" s="310">
        <v>41484</v>
      </c>
      <c r="Q1078" s="310"/>
      <c r="R1078" s="310">
        <v>42124</v>
      </c>
      <c r="S1078" s="310">
        <v>42184</v>
      </c>
      <c r="T1078" s="313">
        <v>0.61</v>
      </c>
      <c r="U1078" s="433"/>
      <c r="V1078" s="433"/>
      <c r="W1078" s="309"/>
    </row>
    <row r="1079" spans="1:23" ht="16" hidden="1" thickBot="1" x14ac:dyDescent="0.25">
      <c r="A1079" s="182">
        <v>41973</v>
      </c>
      <c r="B1079" s="444"/>
      <c r="C1079" s="446"/>
      <c r="D1079" s="448"/>
      <c r="E1079" s="448"/>
      <c r="F1079" s="446"/>
      <c r="G1079" s="450"/>
      <c r="H1079" s="452"/>
      <c r="I1079" s="457"/>
      <c r="J1079" s="314">
        <v>41344</v>
      </c>
      <c r="K1079" s="314">
        <v>41470</v>
      </c>
      <c r="L1079" s="321" t="s">
        <v>3564</v>
      </c>
      <c r="M1079" s="316" t="s">
        <v>3578</v>
      </c>
      <c r="N1079" s="15">
        <v>0</v>
      </c>
      <c r="O1079" s="15">
        <v>292.87435999999997</v>
      </c>
      <c r="P1079" s="314">
        <v>41484</v>
      </c>
      <c r="Q1079" s="314"/>
      <c r="R1079" s="314">
        <v>42124</v>
      </c>
      <c r="S1079" s="314">
        <v>42184</v>
      </c>
      <c r="T1079" s="317">
        <v>0.61</v>
      </c>
      <c r="U1079" s="433"/>
      <c r="V1079" s="433"/>
      <c r="W1079" s="318"/>
    </row>
    <row r="1080" spans="1:23" ht="17" hidden="1" thickBot="1" x14ac:dyDescent="0.25">
      <c r="A1080" s="182">
        <v>41973</v>
      </c>
      <c r="B1080" s="378">
        <v>2011</v>
      </c>
      <c r="C1080" s="292" t="s">
        <v>99</v>
      </c>
      <c r="D1080" s="65" t="s">
        <v>132</v>
      </c>
      <c r="E1080" s="65" t="s">
        <v>24</v>
      </c>
      <c r="F1080" s="292" t="s">
        <v>128</v>
      </c>
      <c r="G1080" s="82" t="s">
        <v>3579</v>
      </c>
      <c r="H1080" s="293" t="s">
        <v>3580</v>
      </c>
      <c r="I1080" s="192"/>
      <c r="J1080" s="300">
        <v>40742</v>
      </c>
      <c r="K1080" s="300">
        <v>40836</v>
      </c>
      <c r="L1080" s="322" t="s">
        <v>3581</v>
      </c>
      <c r="M1080" s="323" t="s">
        <v>3582</v>
      </c>
      <c r="N1080" s="160">
        <v>23974</v>
      </c>
      <c r="O1080" s="160">
        <v>26098</v>
      </c>
      <c r="P1080" s="300">
        <v>40875</v>
      </c>
      <c r="Q1080" s="300">
        <v>41715</v>
      </c>
      <c r="R1080" s="300">
        <v>41910</v>
      </c>
      <c r="S1080" s="300">
        <v>41715</v>
      </c>
      <c r="T1080" s="317">
        <v>0.99</v>
      </c>
      <c r="U1080" s="68"/>
      <c r="V1080" s="68"/>
      <c r="W1080" s="298"/>
    </row>
    <row r="1081" spans="1:23" ht="16" hidden="1" thickBot="1" x14ac:dyDescent="0.25">
      <c r="A1081" s="182">
        <v>41973</v>
      </c>
      <c r="B1081" s="443">
        <v>2011</v>
      </c>
      <c r="C1081" s="445" t="s">
        <v>99</v>
      </c>
      <c r="D1081" s="447" t="s">
        <v>132</v>
      </c>
      <c r="E1081" s="447"/>
      <c r="F1081" s="445" t="s">
        <v>106</v>
      </c>
      <c r="G1081" s="449" t="s">
        <v>3583</v>
      </c>
      <c r="H1081" s="451" t="s">
        <v>3584</v>
      </c>
      <c r="I1081" s="457"/>
      <c r="J1081" s="304">
        <v>41017</v>
      </c>
      <c r="K1081" s="304">
        <v>40886</v>
      </c>
      <c r="L1081" s="319" t="s">
        <v>3570</v>
      </c>
      <c r="M1081" s="306" t="s">
        <v>3585</v>
      </c>
      <c r="N1081" s="307">
        <v>26260</v>
      </c>
      <c r="O1081" s="307">
        <v>26929</v>
      </c>
      <c r="P1081" s="304">
        <v>40926</v>
      </c>
      <c r="Q1081" s="304">
        <v>41824</v>
      </c>
      <c r="R1081" s="304">
        <v>41746</v>
      </c>
      <c r="S1081" s="304">
        <v>41824</v>
      </c>
      <c r="T1081" s="308">
        <v>0.99</v>
      </c>
      <c r="U1081" s="432"/>
      <c r="V1081" s="432"/>
      <c r="W1081" s="309"/>
    </row>
    <row r="1082" spans="1:23" ht="16" hidden="1" thickBot="1" x14ac:dyDescent="0.25">
      <c r="A1082" s="182">
        <v>41973</v>
      </c>
      <c r="B1082" s="444"/>
      <c r="C1082" s="446"/>
      <c r="D1082" s="448"/>
      <c r="E1082" s="448"/>
      <c r="F1082" s="446"/>
      <c r="G1082" s="450"/>
      <c r="H1082" s="452"/>
      <c r="I1082" s="457"/>
      <c r="J1082" s="310">
        <v>41017</v>
      </c>
      <c r="K1082" s="310">
        <v>41078</v>
      </c>
      <c r="L1082" s="320" t="s">
        <v>3572</v>
      </c>
      <c r="M1082" s="312" t="s">
        <v>3586</v>
      </c>
      <c r="N1082" s="16">
        <v>5843</v>
      </c>
      <c r="O1082" s="16">
        <v>6002</v>
      </c>
      <c r="P1082" s="310">
        <v>41095</v>
      </c>
      <c r="Q1082" s="310">
        <v>41248</v>
      </c>
      <c r="R1082" s="310">
        <v>42208</v>
      </c>
      <c r="S1082" s="310">
        <v>41278</v>
      </c>
      <c r="T1082" s="313">
        <v>0.95</v>
      </c>
      <c r="U1082" s="433"/>
      <c r="V1082" s="433"/>
      <c r="W1082" s="309"/>
    </row>
    <row r="1083" spans="1:23" ht="16" hidden="1" thickBot="1" x14ac:dyDescent="0.25">
      <c r="A1083" s="182">
        <v>41973</v>
      </c>
      <c r="B1083" s="444"/>
      <c r="C1083" s="446"/>
      <c r="D1083" s="448"/>
      <c r="E1083" s="448"/>
      <c r="F1083" s="446"/>
      <c r="G1083" s="450"/>
      <c r="H1083" s="452"/>
      <c r="I1083" s="457"/>
      <c r="J1083" s="314">
        <v>41017</v>
      </c>
      <c r="K1083" s="314">
        <v>41110</v>
      </c>
      <c r="L1083" s="321" t="s">
        <v>3587</v>
      </c>
      <c r="M1083" s="316" t="s">
        <v>3588</v>
      </c>
      <c r="N1083" s="15">
        <v>28674</v>
      </c>
      <c r="O1083" s="15">
        <v>28948</v>
      </c>
      <c r="P1083" s="314">
        <v>41122</v>
      </c>
      <c r="Q1083" s="314"/>
      <c r="R1083" s="314">
        <v>42017</v>
      </c>
      <c r="S1083" s="314">
        <v>41992</v>
      </c>
      <c r="T1083" s="98">
        <v>0.87</v>
      </c>
      <c r="U1083" s="433"/>
      <c r="V1083" s="433"/>
      <c r="W1083" s="318"/>
    </row>
    <row r="1084" spans="1:23" ht="17" hidden="1" thickBot="1" x14ac:dyDescent="0.25">
      <c r="A1084" s="182">
        <v>41973</v>
      </c>
      <c r="B1084" s="378">
        <v>2011</v>
      </c>
      <c r="C1084" s="292" t="s">
        <v>99</v>
      </c>
      <c r="D1084" s="65" t="s">
        <v>132</v>
      </c>
      <c r="E1084" s="65" t="s">
        <v>20</v>
      </c>
      <c r="F1084" s="292" t="s">
        <v>128</v>
      </c>
      <c r="G1084" s="82" t="s">
        <v>3589</v>
      </c>
      <c r="H1084" s="293" t="s">
        <v>3590</v>
      </c>
      <c r="I1084" s="192"/>
      <c r="J1084" s="300">
        <v>40984</v>
      </c>
      <c r="K1084" s="300">
        <v>41072</v>
      </c>
      <c r="L1084" s="322" t="s">
        <v>324</v>
      </c>
      <c r="M1084" s="323" t="s">
        <v>3591</v>
      </c>
      <c r="N1084" s="160">
        <v>50968</v>
      </c>
      <c r="O1084" s="160">
        <v>51394</v>
      </c>
      <c r="P1084" s="300">
        <v>41108</v>
      </c>
      <c r="Q1084" s="300"/>
      <c r="R1084" s="300">
        <v>41748</v>
      </c>
      <c r="S1084" s="300">
        <v>42124</v>
      </c>
      <c r="T1084" s="66">
        <v>0.56000000000000005</v>
      </c>
      <c r="U1084" s="68"/>
      <c r="V1084" s="68"/>
      <c r="W1084" s="324"/>
    </row>
    <row r="1085" spans="1:23" ht="17" hidden="1" thickBot="1" x14ac:dyDescent="0.25">
      <c r="A1085" s="182">
        <v>41973</v>
      </c>
      <c r="B1085" s="378">
        <v>2011</v>
      </c>
      <c r="C1085" s="292" t="s">
        <v>99</v>
      </c>
      <c r="D1085" s="65" t="s">
        <v>132</v>
      </c>
      <c r="E1085" s="65" t="s">
        <v>22</v>
      </c>
      <c r="F1085" s="292" t="s">
        <v>128</v>
      </c>
      <c r="G1085" s="82" t="s">
        <v>3592</v>
      </c>
      <c r="H1085" s="293" t="s">
        <v>3593</v>
      </c>
      <c r="I1085" s="183"/>
      <c r="J1085" s="300">
        <v>41089</v>
      </c>
      <c r="K1085" s="300">
        <v>41181</v>
      </c>
      <c r="L1085" s="322" t="s">
        <v>3594</v>
      </c>
      <c r="M1085" s="325" t="s">
        <v>3595</v>
      </c>
      <c r="N1085" s="160">
        <v>42297</v>
      </c>
      <c r="O1085" s="160">
        <v>43397</v>
      </c>
      <c r="P1085" s="300">
        <v>41181</v>
      </c>
      <c r="Q1085" s="300"/>
      <c r="R1085" s="300">
        <v>41912</v>
      </c>
      <c r="S1085" s="300">
        <v>42156</v>
      </c>
      <c r="T1085" s="66">
        <v>0.78</v>
      </c>
      <c r="U1085" s="67"/>
      <c r="V1085" s="67"/>
      <c r="W1085" s="324"/>
    </row>
    <row r="1086" spans="1:23" ht="17" hidden="1" thickBot="1" x14ac:dyDescent="0.25">
      <c r="A1086" s="182">
        <v>41973</v>
      </c>
      <c r="B1086" s="378">
        <v>2011</v>
      </c>
      <c r="C1086" s="292" t="s">
        <v>99</v>
      </c>
      <c r="D1086" s="65" t="s">
        <v>132</v>
      </c>
      <c r="E1086" s="65" t="s">
        <v>20</v>
      </c>
      <c r="F1086" s="292" t="s">
        <v>128</v>
      </c>
      <c r="G1086" s="82" t="s">
        <v>3596</v>
      </c>
      <c r="H1086" s="293" t="s">
        <v>3597</v>
      </c>
      <c r="I1086" s="183"/>
      <c r="J1086" s="300">
        <v>41053</v>
      </c>
      <c r="K1086" s="300">
        <v>41136</v>
      </c>
      <c r="L1086" s="322" t="s">
        <v>3011</v>
      </c>
      <c r="M1086" s="323" t="s">
        <v>3598</v>
      </c>
      <c r="N1086" s="160">
        <v>14851</v>
      </c>
      <c r="O1086" s="160">
        <v>16356</v>
      </c>
      <c r="P1086" s="300">
        <v>41164</v>
      </c>
      <c r="Q1086" s="300">
        <v>41876</v>
      </c>
      <c r="R1086" s="300">
        <v>41732</v>
      </c>
      <c r="S1086" s="300">
        <v>41835</v>
      </c>
      <c r="T1086" s="66">
        <v>0.99</v>
      </c>
      <c r="U1086" s="67"/>
      <c r="V1086" s="67"/>
      <c r="W1086" s="298"/>
    </row>
    <row r="1087" spans="1:23" ht="17" hidden="1" thickBot="1" x14ac:dyDescent="0.25">
      <c r="A1087" s="182">
        <v>41973</v>
      </c>
      <c r="B1087" s="378">
        <v>2011</v>
      </c>
      <c r="C1087" s="292" t="s">
        <v>99</v>
      </c>
      <c r="D1087" s="65" t="s">
        <v>132</v>
      </c>
      <c r="E1087" s="65" t="s">
        <v>20</v>
      </c>
      <c r="F1087" s="292" t="s">
        <v>128</v>
      </c>
      <c r="G1087" s="82" t="s">
        <v>3599</v>
      </c>
      <c r="H1087" s="293" t="s">
        <v>3600</v>
      </c>
      <c r="I1087" s="192"/>
      <c r="J1087" s="300">
        <v>41053</v>
      </c>
      <c r="K1087" s="300">
        <v>41136</v>
      </c>
      <c r="L1087" s="322" t="s">
        <v>3011</v>
      </c>
      <c r="M1087" s="323" t="s">
        <v>3601</v>
      </c>
      <c r="N1087" s="160">
        <v>16413</v>
      </c>
      <c r="O1087" s="160">
        <v>17049</v>
      </c>
      <c r="P1087" s="300">
        <v>41164</v>
      </c>
      <c r="Q1087" s="300">
        <v>41876</v>
      </c>
      <c r="R1087" s="300">
        <v>41732</v>
      </c>
      <c r="S1087" s="300">
        <v>41835</v>
      </c>
      <c r="T1087" s="66">
        <v>0.99</v>
      </c>
      <c r="U1087" s="67"/>
      <c r="V1087" s="67"/>
      <c r="W1087" s="298"/>
    </row>
    <row r="1088" spans="1:23" ht="17" hidden="1" thickBot="1" x14ac:dyDescent="0.25">
      <c r="A1088" s="182">
        <v>41973</v>
      </c>
      <c r="B1088" s="378">
        <v>2012</v>
      </c>
      <c r="C1088" s="292" t="s">
        <v>99</v>
      </c>
      <c r="D1088" s="65" t="s">
        <v>132</v>
      </c>
      <c r="E1088" s="65"/>
      <c r="F1088" s="292" t="s">
        <v>116</v>
      </c>
      <c r="G1088" s="82" t="s">
        <v>3602</v>
      </c>
      <c r="H1088" s="293" t="s">
        <v>3603</v>
      </c>
      <c r="I1088" s="192"/>
      <c r="J1088" s="326">
        <v>41208</v>
      </c>
      <c r="K1088" s="326">
        <v>41332</v>
      </c>
      <c r="L1088" s="327" t="s">
        <v>3604</v>
      </c>
      <c r="M1088" s="328" t="s">
        <v>3605</v>
      </c>
      <c r="N1088" s="329">
        <v>9644</v>
      </c>
      <c r="O1088" s="329">
        <v>9723</v>
      </c>
      <c r="P1088" s="326">
        <v>41359</v>
      </c>
      <c r="Q1088" s="326"/>
      <c r="R1088" s="326">
        <v>42210</v>
      </c>
      <c r="S1088" s="326">
        <v>42295</v>
      </c>
      <c r="T1088" s="66">
        <v>0.87</v>
      </c>
      <c r="U1088" s="67"/>
      <c r="V1088" s="67"/>
      <c r="W1088" s="298"/>
    </row>
    <row r="1089" spans="1:23" hidden="1" x14ac:dyDescent="0.2">
      <c r="A1089" s="182">
        <v>41973</v>
      </c>
      <c r="B1089" s="443">
        <v>2012</v>
      </c>
      <c r="C1089" s="445" t="s">
        <v>99</v>
      </c>
      <c r="D1089" s="447" t="s">
        <v>132</v>
      </c>
      <c r="E1089" s="447"/>
      <c r="F1089" s="445" t="s">
        <v>109</v>
      </c>
      <c r="G1089" s="449" t="s">
        <v>3606</v>
      </c>
      <c r="H1089" s="451" t="s">
        <v>3607</v>
      </c>
      <c r="I1089" s="453"/>
      <c r="J1089" s="330">
        <v>41432</v>
      </c>
      <c r="K1089" s="330">
        <v>41543</v>
      </c>
      <c r="L1089" s="89" t="s">
        <v>1130</v>
      </c>
      <c r="M1089" s="331" t="s">
        <v>3608</v>
      </c>
      <c r="N1089" s="150">
        <v>575</v>
      </c>
      <c r="O1089" s="150">
        <v>575</v>
      </c>
      <c r="P1089" s="330">
        <v>41575</v>
      </c>
      <c r="Q1089" s="330"/>
      <c r="R1089" s="330">
        <v>42075</v>
      </c>
      <c r="S1089" s="330">
        <v>42153</v>
      </c>
      <c r="T1089" s="66">
        <v>0.32</v>
      </c>
      <c r="U1089" s="432"/>
      <c r="V1089" s="432"/>
      <c r="W1089" s="309"/>
    </row>
    <row r="1090" spans="1:23" ht="16" hidden="1" thickBot="1" x14ac:dyDescent="0.25">
      <c r="A1090" s="182">
        <v>41973</v>
      </c>
      <c r="B1090" s="444"/>
      <c r="C1090" s="446"/>
      <c r="D1090" s="448"/>
      <c r="E1090" s="448"/>
      <c r="F1090" s="446"/>
      <c r="G1090" s="450"/>
      <c r="H1090" s="452"/>
      <c r="I1090" s="454"/>
      <c r="J1090" s="314">
        <v>41432</v>
      </c>
      <c r="K1090" s="314">
        <v>41543</v>
      </c>
      <c r="L1090" s="321" t="s">
        <v>1130</v>
      </c>
      <c r="M1090" s="332" t="s">
        <v>3609</v>
      </c>
      <c r="N1090" s="102">
        <v>11783.77167</v>
      </c>
      <c r="O1090" s="102">
        <v>11856</v>
      </c>
      <c r="P1090" s="314">
        <v>41575</v>
      </c>
      <c r="Q1090" s="314"/>
      <c r="R1090" s="314">
        <v>42075</v>
      </c>
      <c r="S1090" s="314">
        <v>42153</v>
      </c>
      <c r="T1090" s="98">
        <v>0.32</v>
      </c>
      <c r="U1090" s="433"/>
      <c r="V1090" s="433"/>
      <c r="W1090" s="318"/>
    </row>
    <row r="1091" spans="1:23" ht="17" hidden="1" thickBot="1" x14ac:dyDescent="0.25">
      <c r="A1091" s="182">
        <v>41973</v>
      </c>
      <c r="B1091" s="378">
        <v>2012</v>
      </c>
      <c r="C1091" s="292" t="s">
        <v>99</v>
      </c>
      <c r="D1091" s="65" t="s">
        <v>132</v>
      </c>
      <c r="E1091" s="65"/>
      <c r="F1091" s="292" t="s">
        <v>117</v>
      </c>
      <c r="G1091" s="82" t="s">
        <v>3610</v>
      </c>
      <c r="H1091" s="293" t="s">
        <v>3611</v>
      </c>
      <c r="I1091" s="192"/>
      <c r="J1091" s="300">
        <v>41432</v>
      </c>
      <c r="K1091" s="300">
        <v>41547</v>
      </c>
      <c r="L1091" s="322" t="s">
        <v>3186</v>
      </c>
      <c r="M1091" s="302" t="s">
        <v>3612</v>
      </c>
      <c r="N1091" s="160">
        <v>29187</v>
      </c>
      <c r="O1091" s="160">
        <v>29847</v>
      </c>
      <c r="P1091" s="300">
        <v>41547</v>
      </c>
      <c r="Q1091" s="300"/>
      <c r="R1091" s="300">
        <v>42347</v>
      </c>
      <c r="S1091" s="300">
        <v>42430</v>
      </c>
      <c r="T1091" s="66">
        <v>0.2</v>
      </c>
      <c r="U1091" s="68"/>
      <c r="V1091" s="68"/>
      <c r="W1091" s="298"/>
    </row>
    <row r="1092" spans="1:23" hidden="1" x14ac:dyDescent="0.2">
      <c r="A1092" s="182">
        <v>41973</v>
      </c>
      <c r="B1092" s="443">
        <v>2013</v>
      </c>
      <c r="C1092" s="445" t="s">
        <v>99</v>
      </c>
      <c r="D1092" s="447" t="s">
        <v>132</v>
      </c>
      <c r="E1092" s="447" t="s">
        <v>17</v>
      </c>
      <c r="F1092" s="445" t="s">
        <v>128</v>
      </c>
      <c r="G1092" s="449" t="s">
        <v>3613</v>
      </c>
      <c r="H1092" s="451" t="s">
        <v>3614</v>
      </c>
      <c r="I1092" s="453"/>
      <c r="J1092" s="330">
        <v>41347</v>
      </c>
      <c r="K1092" s="330">
        <v>41586</v>
      </c>
      <c r="L1092" s="89" t="s">
        <v>1625</v>
      </c>
      <c r="M1092" s="331" t="s">
        <v>3615</v>
      </c>
      <c r="N1092" s="150">
        <v>32987</v>
      </c>
      <c r="O1092" s="150">
        <v>32987</v>
      </c>
      <c r="P1092" s="330">
        <v>41619</v>
      </c>
      <c r="Q1092" s="330"/>
      <c r="R1092" s="330">
        <v>42349</v>
      </c>
      <c r="S1092" s="330">
        <v>42385</v>
      </c>
      <c r="T1092" s="66">
        <v>0.2</v>
      </c>
      <c r="U1092" s="432"/>
      <c r="V1092" s="432"/>
      <c r="W1092" s="309"/>
    </row>
    <row r="1093" spans="1:23" ht="17" hidden="1" thickBot="1" x14ac:dyDescent="0.25">
      <c r="A1093" s="182">
        <v>41973</v>
      </c>
      <c r="B1093" s="444"/>
      <c r="C1093" s="446"/>
      <c r="D1093" s="448"/>
      <c r="E1093" s="448"/>
      <c r="F1093" s="446"/>
      <c r="G1093" s="450"/>
      <c r="H1093" s="452"/>
      <c r="I1093" s="454"/>
      <c r="J1093" s="333">
        <v>41347</v>
      </c>
      <c r="K1093" s="333">
        <v>41586</v>
      </c>
      <c r="L1093" s="334" t="s">
        <v>1625</v>
      </c>
      <c r="M1093" s="316" t="s">
        <v>3616</v>
      </c>
      <c r="N1093" s="102">
        <v>0</v>
      </c>
      <c r="O1093" s="102">
        <v>0</v>
      </c>
      <c r="P1093" s="333">
        <v>41619</v>
      </c>
      <c r="Q1093" s="333"/>
      <c r="R1093" s="333">
        <v>42349</v>
      </c>
      <c r="S1093" s="333">
        <v>42385</v>
      </c>
      <c r="T1093" s="132">
        <v>0.2</v>
      </c>
      <c r="U1093" s="433"/>
      <c r="V1093" s="433"/>
      <c r="W1093" s="318"/>
    </row>
    <row r="1094" spans="1:23" ht="17" hidden="1" thickBot="1" x14ac:dyDescent="0.25">
      <c r="A1094" s="182">
        <v>41973</v>
      </c>
      <c r="B1094" s="378">
        <v>2013</v>
      </c>
      <c r="C1094" s="292" t="s">
        <v>99</v>
      </c>
      <c r="D1094" s="65" t="s">
        <v>132</v>
      </c>
      <c r="E1094" s="65" t="s">
        <v>44</v>
      </c>
      <c r="F1094" s="292" t="s">
        <v>128</v>
      </c>
      <c r="G1094" s="82" t="s">
        <v>3617</v>
      </c>
      <c r="H1094" s="293" t="s">
        <v>3618</v>
      </c>
      <c r="I1094" s="192"/>
      <c r="J1094" s="300">
        <v>41213</v>
      </c>
      <c r="K1094" s="300">
        <v>41628</v>
      </c>
      <c r="L1094" s="322" t="s">
        <v>3619</v>
      </c>
      <c r="M1094" s="302" t="s">
        <v>3620</v>
      </c>
      <c r="N1094" s="160">
        <v>31687</v>
      </c>
      <c r="O1094" s="160">
        <v>31994</v>
      </c>
      <c r="P1094" s="300">
        <v>41681</v>
      </c>
      <c r="Q1094" s="300"/>
      <c r="R1094" s="300">
        <v>42481</v>
      </c>
      <c r="S1094" s="300">
        <v>42601</v>
      </c>
      <c r="T1094" s="133">
        <v>0.21</v>
      </c>
      <c r="U1094" s="68"/>
      <c r="V1094" s="68"/>
      <c r="W1094" s="298"/>
    </row>
    <row r="1095" spans="1:23" ht="17" hidden="1" thickBot="1" x14ac:dyDescent="0.25">
      <c r="A1095" s="182">
        <v>41973</v>
      </c>
      <c r="B1095" s="378">
        <v>2013</v>
      </c>
      <c r="C1095" s="292" t="s">
        <v>99</v>
      </c>
      <c r="D1095" s="65" t="s">
        <v>132</v>
      </c>
      <c r="E1095" s="65" t="s">
        <v>19</v>
      </c>
      <c r="F1095" s="292" t="s">
        <v>128</v>
      </c>
      <c r="G1095" s="82" t="s">
        <v>3621</v>
      </c>
      <c r="H1095" s="335" t="s">
        <v>3622</v>
      </c>
      <c r="I1095" s="192"/>
      <c r="J1095" s="300">
        <v>41347</v>
      </c>
      <c r="K1095" s="300">
        <v>41605</v>
      </c>
      <c r="L1095" s="322" t="s">
        <v>3623</v>
      </c>
      <c r="M1095" s="302" t="s">
        <v>3624</v>
      </c>
      <c r="N1095" s="160">
        <v>39362</v>
      </c>
      <c r="O1095" s="160">
        <v>39373</v>
      </c>
      <c r="P1095" s="300">
        <v>41725</v>
      </c>
      <c r="Q1095" s="300"/>
      <c r="R1095" s="300">
        <v>42355</v>
      </c>
      <c r="S1095" s="300">
        <v>42444</v>
      </c>
      <c r="T1095" s="98">
        <v>0.1</v>
      </c>
      <c r="U1095" s="68"/>
      <c r="V1095" s="68"/>
      <c r="W1095" s="298"/>
    </row>
    <row r="1096" spans="1:23" ht="17" hidden="1" thickBot="1" x14ac:dyDescent="0.25">
      <c r="A1096" s="182">
        <v>41973</v>
      </c>
      <c r="B1096" s="378">
        <v>2012</v>
      </c>
      <c r="C1096" s="292" t="s">
        <v>99</v>
      </c>
      <c r="D1096" s="65" t="s">
        <v>132</v>
      </c>
      <c r="E1096" s="65" t="s">
        <v>19</v>
      </c>
      <c r="F1096" s="292" t="s">
        <v>128</v>
      </c>
      <c r="G1096" s="82" t="s">
        <v>3625</v>
      </c>
      <c r="H1096" s="335" t="s">
        <v>3626</v>
      </c>
      <c r="I1096" s="192"/>
      <c r="J1096" s="300">
        <v>41337</v>
      </c>
      <c r="K1096" s="300">
        <v>41691</v>
      </c>
      <c r="L1096" s="322" t="s">
        <v>3627</v>
      </c>
      <c r="M1096" s="302" t="s">
        <v>3628</v>
      </c>
      <c r="N1096" s="160">
        <v>32685</v>
      </c>
      <c r="O1096" s="160">
        <v>32821</v>
      </c>
      <c r="P1096" s="300">
        <v>41709</v>
      </c>
      <c r="Q1096" s="300"/>
      <c r="R1096" s="300">
        <v>42319</v>
      </c>
      <c r="S1096" s="300">
        <v>42399</v>
      </c>
      <c r="T1096" s="66">
        <v>0.09</v>
      </c>
      <c r="U1096" s="68"/>
      <c r="V1096" s="68"/>
      <c r="W1096" s="298"/>
    </row>
    <row r="1097" spans="1:23" hidden="1" x14ac:dyDescent="0.2">
      <c r="A1097" s="182">
        <v>41973</v>
      </c>
      <c r="B1097" s="443">
        <v>2013</v>
      </c>
      <c r="C1097" s="445" t="s">
        <v>99</v>
      </c>
      <c r="D1097" s="447" t="s">
        <v>132</v>
      </c>
      <c r="E1097" s="447"/>
      <c r="F1097" s="445" t="s">
        <v>109</v>
      </c>
      <c r="G1097" s="449" t="s">
        <v>3629</v>
      </c>
      <c r="H1097" s="451" t="s">
        <v>3630</v>
      </c>
      <c r="I1097" s="453"/>
      <c r="J1097" s="330">
        <v>41912</v>
      </c>
      <c r="K1097" s="330">
        <v>41705</v>
      </c>
      <c r="L1097" s="89" t="s">
        <v>1139</v>
      </c>
      <c r="M1097" s="331" t="s">
        <v>3631</v>
      </c>
      <c r="N1097" s="150">
        <v>0</v>
      </c>
      <c r="O1097" s="150">
        <v>0</v>
      </c>
      <c r="P1097" s="330">
        <v>41722</v>
      </c>
      <c r="Q1097" s="330">
        <v>41862</v>
      </c>
      <c r="R1097" s="330">
        <v>41872</v>
      </c>
      <c r="S1097" s="330">
        <v>41881</v>
      </c>
      <c r="T1097" s="66">
        <v>0.12</v>
      </c>
      <c r="U1097" s="432"/>
      <c r="V1097" s="432"/>
      <c r="W1097" s="309"/>
    </row>
    <row r="1098" spans="1:23" hidden="1" x14ac:dyDescent="0.2">
      <c r="A1098" s="182">
        <v>41973</v>
      </c>
      <c r="B1098" s="444"/>
      <c r="C1098" s="446"/>
      <c r="D1098" s="448"/>
      <c r="E1098" s="448"/>
      <c r="F1098" s="446"/>
      <c r="G1098" s="450"/>
      <c r="H1098" s="452"/>
      <c r="I1098" s="455"/>
      <c r="J1098" s="310">
        <v>41912</v>
      </c>
      <c r="K1098" s="310">
        <v>41810</v>
      </c>
      <c r="L1098" s="320" t="s">
        <v>1139</v>
      </c>
      <c r="M1098" s="312" t="s">
        <v>3632</v>
      </c>
      <c r="N1098" s="16">
        <v>662</v>
      </c>
      <c r="O1098" s="16">
        <v>662</v>
      </c>
      <c r="P1098" s="310">
        <v>41912</v>
      </c>
      <c r="Q1098" s="310"/>
      <c r="R1098" s="310">
        <v>41975</v>
      </c>
      <c r="S1098" s="310">
        <v>42035</v>
      </c>
      <c r="T1098" s="98">
        <v>0.12</v>
      </c>
      <c r="U1098" s="433"/>
      <c r="V1098" s="433"/>
      <c r="W1098" s="309"/>
    </row>
    <row r="1099" spans="1:23" ht="17" hidden="1" thickBot="1" x14ac:dyDescent="0.25">
      <c r="A1099" s="182">
        <v>41973</v>
      </c>
      <c r="B1099" s="444"/>
      <c r="C1099" s="446"/>
      <c r="D1099" s="448"/>
      <c r="E1099" s="448"/>
      <c r="F1099" s="446"/>
      <c r="G1099" s="450"/>
      <c r="H1099" s="456"/>
      <c r="I1099" s="454"/>
      <c r="J1099" s="314">
        <v>41912</v>
      </c>
      <c r="K1099" s="314" t="s">
        <v>10</v>
      </c>
      <c r="L1099" s="321" t="s">
        <v>1139</v>
      </c>
      <c r="M1099" s="316" t="s">
        <v>3633</v>
      </c>
      <c r="N1099" s="102">
        <v>48926.016859999996</v>
      </c>
      <c r="O1099" s="102">
        <v>48954.454920000004</v>
      </c>
      <c r="P1099" s="314" t="s">
        <v>10</v>
      </c>
      <c r="Q1099" s="314"/>
      <c r="R1099" s="314">
        <v>42847</v>
      </c>
      <c r="S1099" s="314">
        <v>42877</v>
      </c>
      <c r="T1099" s="98">
        <v>0</v>
      </c>
      <c r="U1099" s="433"/>
      <c r="V1099" s="433"/>
      <c r="W1099" s="318"/>
    </row>
    <row r="1100" spans="1:23" ht="65" hidden="1" thickBot="1" x14ac:dyDescent="0.25">
      <c r="A1100" s="182">
        <v>41973</v>
      </c>
      <c r="B1100" s="378">
        <v>2012</v>
      </c>
      <c r="C1100" s="292" t="s">
        <v>99</v>
      </c>
      <c r="D1100" s="65" t="s">
        <v>132</v>
      </c>
      <c r="E1100" s="65" t="s">
        <v>20</v>
      </c>
      <c r="F1100" s="292" t="s">
        <v>128</v>
      </c>
      <c r="G1100" s="82" t="s">
        <v>3634</v>
      </c>
      <c r="H1100" s="336" t="s">
        <v>3635</v>
      </c>
      <c r="I1100" s="192"/>
      <c r="J1100" s="300">
        <v>41368</v>
      </c>
      <c r="K1100" s="300">
        <v>41694</v>
      </c>
      <c r="L1100" s="322" t="s">
        <v>3636</v>
      </c>
      <c r="M1100" s="325" t="s">
        <v>3637</v>
      </c>
      <c r="N1100" s="160">
        <v>23339</v>
      </c>
      <c r="O1100" s="160">
        <v>23372</v>
      </c>
      <c r="P1100" s="300">
        <v>41694</v>
      </c>
      <c r="Q1100" s="300">
        <v>42522</v>
      </c>
      <c r="R1100" s="300">
        <v>42522</v>
      </c>
      <c r="S1100" s="300">
        <v>42875</v>
      </c>
      <c r="T1100" s="66">
        <v>0.21</v>
      </c>
      <c r="U1100" s="68"/>
      <c r="V1100" s="68"/>
      <c r="W1100" s="298" t="s">
        <v>3638</v>
      </c>
    </row>
    <row r="1101" spans="1:23" hidden="1" x14ac:dyDescent="0.2">
      <c r="A1101" s="182">
        <v>41973</v>
      </c>
      <c r="B1101" s="443">
        <v>2013</v>
      </c>
      <c r="C1101" s="445" t="s">
        <v>99</v>
      </c>
      <c r="D1101" s="447" t="s">
        <v>132</v>
      </c>
      <c r="E1101" s="447"/>
      <c r="F1101" s="445" t="s">
        <v>116</v>
      </c>
      <c r="G1101" s="449" t="s">
        <v>3639</v>
      </c>
      <c r="H1101" s="451" t="s">
        <v>3640</v>
      </c>
      <c r="I1101" s="453"/>
      <c r="J1101" s="330">
        <v>41438</v>
      </c>
      <c r="K1101" s="330">
        <v>41808</v>
      </c>
      <c r="L1101" s="89" t="s">
        <v>3641</v>
      </c>
      <c r="M1101" s="150" t="s">
        <v>3642</v>
      </c>
      <c r="N1101" s="150">
        <v>1475</v>
      </c>
      <c r="O1101" s="121">
        <v>1475</v>
      </c>
      <c r="P1101" s="330">
        <v>41827</v>
      </c>
      <c r="Q1101" s="330"/>
      <c r="R1101" s="330">
        <v>42667</v>
      </c>
      <c r="S1101" s="330">
        <v>42736</v>
      </c>
      <c r="T1101" s="66">
        <v>0.02</v>
      </c>
      <c r="U1101" s="432"/>
      <c r="V1101" s="432"/>
      <c r="W1101" s="309"/>
    </row>
    <row r="1102" spans="1:23" ht="32" hidden="1" x14ac:dyDescent="0.2">
      <c r="A1102" s="182">
        <v>41973</v>
      </c>
      <c r="B1102" s="444"/>
      <c r="C1102" s="446"/>
      <c r="D1102" s="448"/>
      <c r="E1102" s="448"/>
      <c r="F1102" s="446"/>
      <c r="G1102" s="450"/>
      <c r="H1102" s="452"/>
      <c r="I1102" s="455"/>
      <c r="J1102" s="337">
        <v>41438</v>
      </c>
      <c r="K1102" s="337">
        <v>41808</v>
      </c>
      <c r="L1102" s="338" t="s">
        <v>3641</v>
      </c>
      <c r="M1102" s="339" t="s">
        <v>3643</v>
      </c>
      <c r="N1102" s="109">
        <v>2469</v>
      </c>
      <c r="O1102" s="109">
        <v>2469</v>
      </c>
      <c r="P1102" s="337">
        <v>41827</v>
      </c>
      <c r="Q1102" s="337"/>
      <c r="R1102" s="337">
        <v>42667</v>
      </c>
      <c r="S1102" s="337">
        <v>42736</v>
      </c>
      <c r="T1102" s="98">
        <v>0.02</v>
      </c>
      <c r="U1102" s="433"/>
      <c r="V1102" s="433"/>
      <c r="W1102" s="309"/>
    </row>
    <row r="1103" spans="1:23" ht="16" hidden="1" x14ac:dyDescent="0.2">
      <c r="A1103" s="182">
        <v>41973</v>
      </c>
      <c r="B1103" s="444"/>
      <c r="C1103" s="446"/>
      <c r="D1103" s="448"/>
      <c r="E1103" s="448"/>
      <c r="F1103" s="446"/>
      <c r="G1103" s="450"/>
      <c r="H1103" s="452"/>
      <c r="I1103" s="455"/>
      <c r="J1103" s="337">
        <v>41438</v>
      </c>
      <c r="K1103" s="337">
        <v>41808</v>
      </c>
      <c r="L1103" s="338" t="s">
        <v>3641</v>
      </c>
      <c r="M1103" s="339" t="s">
        <v>3644</v>
      </c>
      <c r="N1103" s="109">
        <v>4612</v>
      </c>
      <c r="O1103" s="109">
        <v>4612</v>
      </c>
      <c r="P1103" s="337">
        <v>41827</v>
      </c>
      <c r="Q1103" s="337"/>
      <c r="R1103" s="337">
        <v>42667</v>
      </c>
      <c r="S1103" s="337">
        <v>42736</v>
      </c>
      <c r="T1103" s="98">
        <v>0.02</v>
      </c>
      <c r="U1103" s="433"/>
      <c r="V1103" s="433"/>
      <c r="W1103" s="309"/>
    </row>
    <row r="1104" spans="1:23" ht="33" hidden="1" thickBot="1" x14ac:dyDescent="0.25">
      <c r="A1104" s="182">
        <v>41973</v>
      </c>
      <c r="B1104" s="444"/>
      <c r="C1104" s="446"/>
      <c r="D1104" s="448"/>
      <c r="E1104" s="448"/>
      <c r="F1104" s="446"/>
      <c r="G1104" s="450"/>
      <c r="H1104" s="452"/>
      <c r="I1104" s="454"/>
      <c r="J1104" s="333">
        <v>41438</v>
      </c>
      <c r="K1104" s="333">
        <v>41808</v>
      </c>
      <c r="L1104" s="334" t="s">
        <v>3641</v>
      </c>
      <c r="M1104" s="340" t="s">
        <v>3645</v>
      </c>
      <c r="N1104" s="102">
        <v>62418</v>
      </c>
      <c r="O1104" s="102">
        <v>62418</v>
      </c>
      <c r="P1104" s="333">
        <v>41827</v>
      </c>
      <c r="Q1104" s="333"/>
      <c r="R1104" s="333">
        <v>42667</v>
      </c>
      <c r="S1104" s="333">
        <v>42736</v>
      </c>
      <c r="T1104" s="98">
        <v>0.02</v>
      </c>
      <c r="U1104" s="433"/>
      <c r="V1104" s="433"/>
      <c r="W1104" s="318"/>
    </row>
    <row r="1105" spans="1:23" ht="16" hidden="1" x14ac:dyDescent="0.2">
      <c r="A1105" s="182">
        <v>41973</v>
      </c>
      <c r="B1105" s="443">
        <v>2012</v>
      </c>
      <c r="C1105" s="445" t="s">
        <v>99</v>
      </c>
      <c r="D1105" s="447" t="s">
        <v>132</v>
      </c>
      <c r="E1105" s="447"/>
      <c r="F1105" s="445" t="s">
        <v>109</v>
      </c>
      <c r="G1105" s="449" t="s">
        <v>3646</v>
      </c>
      <c r="H1105" s="451" t="s">
        <v>3647</v>
      </c>
      <c r="I1105" s="453"/>
      <c r="J1105" s="330">
        <v>41717</v>
      </c>
      <c r="K1105" s="330">
        <v>41780</v>
      </c>
      <c r="L1105" s="89" t="s">
        <v>3648</v>
      </c>
      <c r="M1105" s="341" t="s">
        <v>3649</v>
      </c>
      <c r="N1105" s="307">
        <v>283</v>
      </c>
      <c r="O1105" s="307">
        <v>283</v>
      </c>
      <c r="P1105" s="330">
        <v>41795</v>
      </c>
      <c r="Q1105" s="330"/>
      <c r="R1105" s="330">
        <v>42273</v>
      </c>
      <c r="S1105" s="330">
        <v>42318</v>
      </c>
      <c r="T1105" s="66">
        <v>0.22</v>
      </c>
      <c r="U1105" s="432"/>
      <c r="V1105" s="432"/>
      <c r="W1105" s="309"/>
    </row>
    <row r="1106" spans="1:23" ht="17" hidden="1" thickBot="1" x14ac:dyDescent="0.25">
      <c r="A1106" s="182">
        <v>41973</v>
      </c>
      <c r="B1106" s="444"/>
      <c r="C1106" s="446"/>
      <c r="D1106" s="448"/>
      <c r="E1106" s="448"/>
      <c r="F1106" s="446"/>
      <c r="G1106" s="450"/>
      <c r="H1106" s="452"/>
      <c r="I1106" s="454"/>
      <c r="J1106" s="333">
        <v>41717</v>
      </c>
      <c r="K1106" s="333">
        <v>41780</v>
      </c>
      <c r="L1106" s="334" t="s">
        <v>3648</v>
      </c>
      <c r="M1106" s="342" t="s">
        <v>3650</v>
      </c>
      <c r="N1106" s="109">
        <v>5366</v>
      </c>
      <c r="O1106" s="109">
        <v>5401</v>
      </c>
      <c r="P1106" s="333">
        <v>41795</v>
      </c>
      <c r="Q1106" s="333"/>
      <c r="R1106" s="333">
        <v>42273</v>
      </c>
      <c r="S1106" s="333">
        <v>42318</v>
      </c>
      <c r="T1106" s="98">
        <v>0.22</v>
      </c>
      <c r="U1106" s="433"/>
      <c r="V1106" s="433"/>
      <c r="W1106" s="318"/>
    </row>
    <row r="1107" spans="1:23" ht="33" hidden="1" thickBot="1" x14ac:dyDescent="0.25">
      <c r="A1107" s="182">
        <v>41973</v>
      </c>
      <c r="B1107" s="378">
        <v>2014</v>
      </c>
      <c r="C1107" s="292" t="s">
        <v>99</v>
      </c>
      <c r="D1107" s="65" t="s">
        <v>132</v>
      </c>
      <c r="E1107" s="65" t="s">
        <v>17</v>
      </c>
      <c r="F1107" s="292" t="s">
        <v>128</v>
      </c>
      <c r="G1107" s="82" t="s">
        <v>3651</v>
      </c>
      <c r="H1107" s="293" t="s">
        <v>3652</v>
      </c>
      <c r="I1107" s="192"/>
      <c r="J1107" s="299">
        <v>41809</v>
      </c>
      <c r="K1107" s="299">
        <v>41874</v>
      </c>
      <c r="L1107" s="295" t="s">
        <v>3653</v>
      </c>
      <c r="M1107" s="325" t="s">
        <v>3654</v>
      </c>
      <c r="N1107" s="121">
        <v>4897</v>
      </c>
      <c r="O1107" s="121">
        <v>4897</v>
      </c>
      <c r="P1107" s="299">
        <v>41940</v>
      </c>
      <c r="Q1107" s="299"/>
      <c r="R1107" s="299">
        <v>42390</v>
      </c>
      <c r="S1107" s="299">
        <v>42480</v>
      </c>
      <c r="T1107" s="66">
        <v>0</v>
      </c>
      <c r="U1107" s="68"/>
      <c r="V1107" s="68"/>
      <c r="W1107" s="298"/>
    </row>
    <row r="1108" spans="1:23" ht="17" hidden="1" thickBot="1" x14ac:dyDescent="0.25">
      <c r="A1108" s="182">
        <v>41973</v>
      </c>
      <c r="B1108" s="378">
        <v>2014</v>
      </c>
      <c r="C1108" s="292" t="s">
        <v>99</v>
      </c>
      <c r="D1108" s="65" t="s">
        <v>132</v>
      </c>
      <c r="E1108" s="65" t="s">
        <v>19</v>
      </c>
      <c r="F1108" s="292" t="s">
        <v>128</v>
      </c>
      <c r="G1108" s="82" t="s">
        <v>3655</v>
      </c>
      <c r="H1108" s="293" t="s">
        <v>3656</v>
      </c>
      <c r="I1108" s="192"/>
      <c r="J1108" s="299">
        <v>41768</v>
      </c>
      <c r="K1108" s="299">
        <v>41837</v>
      </c>
      <c r="L1108" s="295" t="s">
        <v>3657</v>
      </c>
      <c r="M1108" s="325" t="s">
        <v>3658</v>
      </c>
      <c r="N1108" s="121">
        <v>34748</v>
      </c>
      <c r="O1108" s="121">
        <v>34795</v>
      </c>
      <c r="P1108" s="299">
        <v>41857</v>
      </c>
      <c r="Q1108" s="299"/>
      <c r="R1108" s="299">
        <v>42457</v>
      </c>
      <c r="S1108" s="299">
        <v>42517</v>
      </c>
      <c r="T1108" s="66">
        <v>0.08</v>
      </c>
      <c r="U1108" s="68"/>
      <c r="V1108" s="68"/>
      <c r="W1108" s="298"/>
    </row>
    <row r="1109" spans="1:23" ht="17" hidden="1" thickBot="1" x14ac:dyDescent="0.25">
      <c r="A1109" s="182">
        <v>41973</v>
      </c>
      <c r="B1109" s="378">
        <v>2014</v>
      </c>
      <c r="C1109" s="292" t="s">
        <v>99</v>
      </c>
      <c r="D1109" s="65" t="s">
        <v>132</v>
      </c>
      <c r="E1109" s="65" t="s">
        <v>17</v>
      </c>
      <c r="F1109" s="292" t="s">
        <v>128</v>
      </c>
      <c r="G1109" s="82" t="s">
        <v>3659</v>
      </c>
      <c r="H1109" s="293" t="s">
        <v>3660</v>
      </c>
      <c r="I1109" s="192"/>
      <c r="J1109" s="299">
        <v>41842</v>
      </c>
      <c r="K1109" s="299">
        <v>41892</v>
      </c>
      <c r="L1109" s="295" t="s">
        <v>3661</v>
      </c>
      <c r="M1109" s="325" t="s">
        <v>3662</v>
      </c>
      <c r="N1109" s="121">
        <v>40073</v>
      </c>
      <c r="O1109" s="121">
        <v>40073</v>
      </c>
      <c r="P1109" s="299">
        <v>41927</v>
      </c>
      <c r="Q1109" s="299"/>
      <c r="R1109" s="299">
        <v>42627</v>
      </c>
      <c r="S1109" s="299">
        <v>42717</v>
      </c>
      <c r="T1109" s="66">
        <v>0.01</v>
      </c>
      <c r="U1109" s="68"/>
      <c r="V1109" s="68"/>
      <c r="W1109" s="298"/>
    </row>
    <row r="1110" spans="1:23" ht="17" hidden="1" thickBot="1" x14ac:dyDescent="0.25">
      <c r="A1110" s="182">
        <v>41973</v>
      </c>
      <c r="B1110" s="378">
        <v>2014</v>
      </c>
      <c r="C1110" s="292" t="s">
        <v>99</v>
      </c>
      <c r="D1110" s="65" t="s">
        <v>132</v>
      </c>
      <c r="E1110" s="65"/>
      <c r="F1110" s="292" t="s">
        <v>117</v>
      </c>
      <c r="G1110" s="82" t="s">
        <v>3663</v>
      </c>
      <c r="H1110" s="293" t="s">
        <v>3664</v>
      </c>
      <c r="I1110" s="192"/>
      <c r="J1110" s="299">
        <v>41852</v>
      </c>
      <c r="K1110" s="299">
        <v>41908</v>
      </c>
      <c r="L1110" s="295" t="s">
        <v>3665</v>
      </c>
      <c r="M1110" s="325" t="s">
        <v>3666</v>
      </c>
      <c r="N1110" s="121">
        <v>28954</v>
      </c>
      <c r="O1110" s="121">
        <v>28954</v>
      </c>
      <c r="P1110" s="299">
        <v>41911</v>
      </c>
      <c r="Q1110" s="299"/>
      <c r="R1110" s="299">
        <v>42646</v>
      </c>
      <c r="S1110" s="299">
        <v>42714</v>
      </c>
      <c r="T1110" s="66">
        <v>0</v>
      </c>
      <c r="U1110" s="68"/>
      <c r="V1110" s="68"/>
      <c r="W1110" s="298"/>
    </row>
    <row r="1111" spans="1:23" ht="17" hidden="1" thickBot="1" x14ac:dyDescent="0.25">
      <c r="A1111" s="182">
        <v>41973</v>
      </c>
      <c r="B1111" s="378">
        <v>2014</v>
      </c>
      <c r="C1111" s="292" t="s">
        <v>99</v>
      </c>
      <c r="D1111" s="65" t="s">
        <v>132</v>
      </c>
      <c r="E1111" s="65"/>
      <c r="F1111" s="292" t="s">
        <v>116</v>
      </c>
      <c r="G1111" s="82" t="s">
        <v>3667</v>
      </c>
      <c r="H1111" s="293" t="s">
        <v>3668</v>
      </c>
      <c r="I1111" s="192"/>
      <c r="J1111" s="299">
        <v>41444</v>
      </c>
      <c r="K1111" s="299">
        <v>41908</v>
      </c>
      <c r="L1111" s="295" t="s">
        <v>3669</v>
      </c>
      <c r="M1111" s="325" t="s">
        <v>3670</v>
      </c>
      <c r="N1111" s="121">
        <v>95476</v>
      </c>
      <c r="O1111" s="121">
        <v>95476</v>
      </c>
      <c r="P1111" s="299">
        <v>41943</v>
      </c>
      <c r="Q1111" s="299"/>
      <c r="R1111" s="299">
        <v>42704</v>
      </c>
      <c r="S1111" s="299">
        <v>42784</v>
      </c>
      <c r="T1111" s="66">
        <v>0</v>
      </c>
      <c r="U1111" s="68"/>
      <c r="V1111" s="68"/>
      <c r="W1111" s="298"/>
    </row>
    <row r="1112" spans="1:23" ht="17" hidden="1" thickBot="1" x14ac:dyDescent="0.25">
      <c r="A1112" s="182">
        <v>41973</v>
      </c>
      <c r="B1112" s="378">
        <v>2014</v>
      </c>
      <c r="C1112" s="292" t="s">
        <v>99</v>
      </c>
      <c r="D1112" s="65" t="s">
        <v>132</v>
      </c>
      <c r="E1112" s="65" t="s">
        <v>17</v>
      </c>
      <c r="F1112" s="292" t="s">
        <v>128</v>
      </c>
      <c r="G1112" s="82" t="s">
        <v>3671</v>
      </c>
      <c r="H1112" s="293" t="s">
        <v>3672</v>
      </c>
      <c r="I1112" s="192"/>
      <c r="J1112" s="299">
        <v>41809</v>
      </c>
      <c r="K1112" s="299">
        <v>41909</v>
      </c>
      <c r="L1112" s="295" t="s">
        <v>3673</v>
      </c>
      <c r="M1112" s="325" t="s">
        <v>3674</v>
      </c>
      <c r="N1112" s="121">
        <v>31791</v>
      </c>
      <c r="O1112" s="121">
        <v>31791</v>
      </c>
      <c r="P1112" s="299"/>
      <c r="Q1112" s="299"/>
      <c r="R1112" s="299">
        <v>42661</v>
      </c>
      <c r="S1112" s="299">
        <v>42751</v>
      </c>
      <c r="T1112" s="66">
        <v>0</v>
      </c>
      <c r="U1112" s="68"/>
      <c r="V1112" s="68"/>
      <c r="W1112" s="298"/>
    </row>
    <row r="1113" spans="1:23" ht="17" hidden="1" thickBot="1" x14ac:dyDescent="0.25">
      <c r="A1113" s="182">
        <v>41973</v>
      </c>
      <c r="B1113" s="378">
        <v>2014</v>
      </c>
      <c r="C1113" s="292" t="s">
        <v>99</v>
      </c>
      <c r="D1113" s="65" t="s">
        <v>132</v>
      </c>
      <c r="E1113" s="65" t="s">
        <v>19</v>
      </c>
      <c r="F1113" s="292" t="s">
        <v>128</v>
      </c>
      <c r="G1113" s="82" t="s">
        <v>3675</v>
      </c>
      <c r="H1113" s="293" t="s">
        <v>3676</v>
      </c>
      <c r="I1113" s="192"/>
      <c r="J1113" s="299">
        <v>41810</v>
      </c>
      <c r="K1113" s="299">
        <v>41943</v>
      </c>
      <c r="L1113" s="295" t="s">
        <v>3677</v>
      </c>
      <c r="M1113" s="325" t="s">
        <v>3678</v>
      </c>
      <c r="N1113" s="121">
        <v>55931</v>
      </c>
      <c r="O1113" s="121">
        <v>55931</v>
      </c>
      <c r="P1113" s="299"/>
      <c r="Q1113" s="299"/>
      <c r="R1113" s="299">
        <v>42854</v>
      </c>
      <c r="S1113" s="299">
        <v>42854</v>
      </c>
      <c r="T1113" s="66">
        <v>0</v>
      </c>
      <c r="U1113" s="68"/>
      <c r="V1113" s="68"/>
      <c r="W1113" s="298"/>
    </row>
    <row r="1114" spans="1:23" ht="17" hidden="1" thickBot="1" x14ac:dyDescent="0.25">
      <c r="A1114" s="182">
        <v>41973</v>
      </c>
      <c r="B1114" s="379">
        <v>2014</v>
      </c>
      <c r="C1114" s="343" t="s">
        <v>99</v>
      </c>
      <c r="D1114" s="94" t="s">
        <v>132</v>
      </c>
      <c r="E1114" s="94" t="s">
        <v>20</v>
      </c>
      <c r="F1114" s="343" t="s">
        <v>128</v>
      </c>
      <c r="G1114" s="134" t="s">
        <v>3679</v>
      </c>
      <c r="H1114" s="335" t="s">
        <v>3680</v>
      </c>
      <c r="I1114" s="192"/>
      <c r="J1114" s="299">
        <v>41891</v>
      </c>
      <c r="K1114" s="299">
        <v>41969</v>
      </c>
      <c r="L1114" s="295" t="s">
        <v>3681</v>
      </c>
      <c r="M1114" s="325" t="s">
        <v>3682</v>
      </c>
      <c r="N1114" s="33">
        <v>32124</v>
      </c>
      <c r="O1114" s="33">
        <v>32124</v>
      </c>
      <c r="P1114" s="299"/>
      <c r="Q1114" s="299"/>
      <c r="R1114" s="299">
        <v>42689</v>
      </c>
      <c r="S1114" s="299">
        <v>42689</v>
      </c>
      <c r="T1114" s="133">
        <v>0</v>
      </c>
      <c r="U1114" s="130"/>
      <c r="V1114" s="130"/>
      <c r="W1114" s="298"/>
    </row>
    <row r="1115" spans="1:23" ht="16" hidden="1" x14ac:dyDescent="0.2">
      <c r="A1115" s="182">
        <v>41973</v>
      </c>
      <c r="B1115" s="364">
        <v>2012</v>
      </c>
      <c r="C1115" s="183" t="s">
        <v>98</v>
      </c>
      <c r="D1115" s="61" t="s">
        <v>132</v>
      </c>
      <c r="E1115" s="61" t="s">
        <v>22</v>
      </c>
      <c r="F1115" s="183" t="s">
        <v>128</v>
      </c>
      <c r="G1115" s="61" t="s">
        <v>3696</v>
      </c>
      <c r="H1115" s="184" t="s">
        <v>3697</v>
      </c>
      <c r="I1115" s="183"/>
      <c r="J1115" s="215">
        <v>41173</v>
      </c>
      <c r="K1115" s="215">
        <v>41362</v>
      </c>
      <c r="L1115" s="280" t="s">
        <v>1322</v>
      </c>
      <c r="M1115" s="272"/>
      <c r="N1115" s="121">
        <v>25149</v>
      </c>
      <c r="O1115" s="121">
        <v>28406</v>
      </c>
      <c r="P1115" s="215">
        <v>41394</v>
      </c>
      <c r="Q1115" s="215">
        <v>41908</v>
      </c>
      <c r="R1115" s="215">
        <v>41842</v>
      </c>
      <c r="S1115" s="215">
        <v>41907</v>
      </c>
      <c r="T1115" s="122">
        <v>0.99</v>
      </c>
      <c r="U1115" s="34"/>
      <c r="V1115" s="118"/>
      <c r="W1115" s="274" t="s">
        <v>3698</v>
      </c>
    </row>
    <row r="1116" spans="1:23" ht="33" hidden="1" thickBot="1" x14ac:dyDescent="0.25">
      <c r="A1116" s="182">
        <v>41973</v>
      </c>
      <c r="B1116" s="365">
        <v>2012</v>
      </c>
      <c r="C1116" s="192" t="s">
        <v>98</v>
      </c>
      <c r="D1116" s="30" t="s">
        <v>132</v>
      </c>
      <c r="E1116" s="30" t="s">
        <v>22</v>
      </c>
      <c r="F1116" s="192" t="s">
        <v>128</v>
      </c>
      <c r="G1116" s="30" t="s">
        <v>3699</v>
      </c>
      <c r="H1116" s="193" t="s">
        <v>3700</v>
      </c>
      <c r="I1116" s="192"/>
      <c r="J1116" s="202">
        <v>41296</v>
      </c>
      <c r="K1116" s="202">
        <v>41470</v>
      </c>
      <c r="L1116" s="192" t="s">
        <v>3701</v>
      </c>
      <c r="M1116" s="286"/>
      <c r="N1116" s="33">
        <v>2967</v>
      </c>
      <c r="O1116" s="33">
        <v>2967</v>
      </c>
      <c r="P1116" s="202">
        <v>41487</v>
      </c>
      <c r="Q1116" s="202"/>
      <c r="R1116" s="202">
        <v>41852</v>
      </c>
      <c r="S1116" s="202">
        <v>41992</v>
      </c>
      <c r="T1116" s="126">
        <v>0.72</v>
      </c>
      <c r="U1116" s="90"/>
      <c r="V1116" s="127"/>
      <c r="W1116" s="287" t="s">
        <v>3702</v>
      </c>
    </row>
    <row r="1117" spans="1:23" ht="33" hidden="1" thickBot="1" x14ac:dyDescent="0.25">
      <c r="A1117" s="182">
        <v>41973</v>
      </c>
      <c r="B1117" s="380">
        <v>2009</v>
      </c>
      <c r="C1117" s="241" t="s">
        <v>87</v>
      </c>
      <c r="D1117" s="59" t="s">
        <v>79</v>
      </c>
      <c r="E1117" s="59"/>
      <c r="F1117" s="241" t="s">
        <v>125</v>
      </c>
      <c r="G1117" s="62" t="s">
        <v>154</v>
      </c>
      <c r="H1117" s="241" t="s">
        <v>3703</v>
      </c>
      <c r="I1117" s="241"/>
      <c r="J1117" s="87">
        <v>40801</v>
      </c>
      <c r="K1117" s="87">
        <v>40835</v>
      </c>
      <c r="L1117" s="138" t="s">
        <v>3704</v>
      </c>
      <c r="M1117" s="198" t="s">
        <v>3705</v>
      </c>
      <c r="N1117" s="344">
        <v>1885</v>
      </c>
      <c r="O1117" s="344">
        <v>1900</v>
      </c>
      <c r="P1117" s="87">
        <v>40842</v>
      </c>
      <c r="Q1117" s="87">
        <v>41575</v>
      </c>
      <c r="R1117" s="87">
        <v>40908</v>
      </c>
      <c r="S1117" s="87">
        <v>41593</v>
      </c>
      <c r="T1117" s="25">
        <v>1</v>
      </c>
      <c r="U1117" s="344"/>
      <c r="V1117" s="116"/>
      <c r="W1117" s="234"/>
    </row>
    <row r="1118" spans="1:23" ht="17" hidden="1" thickBot="1" x14ac:dyDescent="0.25">
      <c r="A1118" s="182">
        <v>41973</v>
      </c>
      <c r="B1118" s="381">
        <v>2009</v>
      </c>
      <c r="C1118" s="206" t="s">
        <v>87</v>
      </c>
      <c r="D1118" s="56" t="s">
        <v>79</v>
      </c>
      <c r="E1118" s="56" t="s">
        <v>12</v>
      </c>
      <c r="F1118" s="206" t="s">
        <v>128</v>
      </c>
      <c r="G1118" s="30" t="s">
        <v>159</v>
      </c>
      <c r="H1118" s="206" t="s">
        <v>3706</v>
      </c>
      <c r="I1118" s="206"/>
      <c r="J1118" s="72">
        <v>41306</v>
      </c>
      <c r="K1118" s="72">
        <v>41354</v>
      </c>
      <c r="L1118" s="83" t="s">
        <v>3707</v>
      </c>
      <c r="M1118" s="345" t="s">
        <v>3708</v>
      </c>
      <c r="N1118" s="187">
        <v>1564</v>
      </c>
      <c r="O1118" s="187">
        <v>1207</v>
      </c>
      <c r="P1118" s="72">
        <v>41355</v>
      </c>
      <c r="Q1118" s="72">
        <v>41458</v>
      </c>
      <c r="R1118" s="72">
        <v>41455</v>
      </c>
      <c r="S1118" s="72">
        <v>41458</v>
      </c>
      <c r="T1118" s="18">
        <v>1</v>
      </c>
      <c r="U1118" s="187"/>
      <c r="V1118" s="90"/>
      <c r="W1118" s="205"/>
    </row>
    <row r="1119" spans="1:23" ht="17" hidden="1" thickBot="1" x14ac:dyDescent="0.25">
      <c r="A1119" s="182">
        <v>41973</v>
      </c>
      <c r="B1119" s="381">
        <v>2010</v>
      </c>
      <c r="C1119" s="206" t="s">
        <v>87</v>
      </c>
      <c r="D1119" s="56" t="s">
        <v>79</v>
      </c>
      <c r="E1119" s="56" t="s">
        <v>12</v>
      </c>
      <c r="F1119" s="206" t="s">
        <v>128</v>
      </c>
      <c r="G1119" s="30" t="s">
        <v>159</v>
      </c>
      <c r="H1119" s="206" t="s">
        <v>3706</v>
      </c>
      <c r="I1119" s="206"/>
      <c r="J1119" s="72">
        <v>41306</v>
      </c>
      <c r="K1119" s="72">
        <v>41354</v>
      </c>
      <c r="L1119" s="83" t="s">
        <v>3707</v>
      </c>
      <c r="M1119" s="345" t="s">
        <v>3708</v>
      </c>
      <c r="N1119" s="187">
        <v>1564</v>
      </c>
      <c r="O1119" s="187">
        <v>243</v>
      </c>
      <c r="P1119" s="72">
        <v>41355</v>
      </c>
      <c r="Q1119" s="72">
        <v>41458</v>
      </c>
      <c r="R1119" s="72">
        <v>41455</v>
      </c>
      <c r="S1119" s="72">
        <v>41458</v>
      </c>
      <c r="T1119" s="18">
        <v>1</v>
      </c>
      <c r="U1119" s="187"/>
      <c r="V1119" s="90"/>
      <c r="W1119" s="205"/>
    </row>
    <row r="1120" spans="1:23" ht="17" hidden="1" thickBot="1" x14ac:dyDescent="0.25">
      <c r="A1120" s="182">
        <v>41973</v>
      </c>
      <c r="B1120" s="381">
        <v>2010</v>
      </c>
      <c r="C1120" s="206" t="s">
        <v>87</v>
      </c>
      <c r="D1120" s="56" t="s">
        <v>79</v>
      </c>
      <c r="E1120" s="56"/>
      <c r="F1120" s="206" t="s">
        <v>119</v>
      </c>
      <c r="G1120" s="30" t="s">
        <v>158</v>
      </c>
      <c r="H1120" s="206" t="s">
        <v>3709</v>
      </c>
      <c r="I1120" s="206"/>
      <c r="J1120" s="72">
        <v>41722</v>
      </c>
      <c r="K1120" s="72">
        <v>41768</v>
      </c>
      <c r="L1120" s="83" t="s">
        <v>3710</v>
      </c>
      <c r="M1120" s="345" t="s">
        <v>3711</v>
      </c>
      <c r="N1120" s="187">
        <v>1832</v>
      </c>
      <c r="O1120" s="187">
        <v>1832</v>
      </c>
      <c r="P1120" s="72">
        <v>41807</v>
      </c>
      <c r="Q1120" s="72">
        <v>41984</v>
      </c>
      <c r="R1120" s="72">
        <v>41984</v>
      </c>
      <c r="S1120" s="72">
        <v>41984</v>
      </c>
      <c r="T1120" s="18">
        <v>0.82</v>
      </c>
      <c r="U1120" s="187"/>
      <c r="V1120" s="90"/>
      <c r="W1120" s="205"/>
    </row>
    <row r="1121" spans="1:23" ht="17" hidden="1" thickBot="1" x14ac:dyDescent="0.25">
      <c r="A1121" s="182">
        <v>41973</v>
      </c>
      <c r="B1121" s="381">
        <v>2010</v>
      </c>
      <c r="C1121" s="206" t="s">
        <v>87</v>
      </c>
      <c r="D1121" s="56" t="s">
        <v>132</v>
      </c>
      <c r="E1121" s="56" t="s">
        <v>22</v>
      </c>
      <c r="F1121" s="206" t="s">
        <v>128</v>
      </c>
      <c r="G1121" s="30" t="s">
        <v>160</v>
      </c>
      <c r="H1121" s="206" t="s">
        <v>3712</v>
      </c>
      <c r="I1121" s="152"/>
      <c r="J1121" s="72">
        <v>40260</v>
      </c>
      <c r="K1121" s="72">
        <v>40359</v>
      </c>
      <c r="L1121" s="83" t="s">
        <v>1271</v>
      </c>
      <c r="M1121" s="345" t="s">
        <v>3713</v>
      </c>
      <c r="N1121" s="187">
        <v>18813</v>
      </c>
      <c r="O1121" s="187">
        <v>18748</v>
      </c>
      <c r="P1121" s="72">
        <v>40374</v>
      </c>
      <c r="Q1121" s="72">
        <v>41194</v>
      </c>
      <c r="R1121" s="72">
        <v>41213</v>
      </c>
      <c r="S1121" s="72">
        <v>41213</v>
      </c>
      <c r="T1121" s="18">
        <v>1</v>
      </c>
      <c r="U1121" s="187">
        <v>5700</v>
      </c>
      <c r="V1121" s="135" t="s">
        <v>3714</v>
      </c>
      <c r="W1121" s="205" t="s">
        <v>5144</v>
      </c>
    </row>
    <row r="1122" spans="1:23" ht="16" hidden="1" x14ac:dyDescent="0.2">
      <c r="A1122" s="182">
        <v>41973</v>
      </c>
      <c r="B1122" s="434">
        <v>2010</v>
      </c>
      <c r="C1122" s="436" t="s">
        <v>87</v>
      </c>
      <c r="D1122" s="438" t="s">
        <v>132</v>
      </c>
      <c r="E1122" s="438" t="s">
        <v>18</v>
      </c>
      <c r="F1122" s="436" t="s">
        <v>128</v>
      </c>
      <c r="G1122" s="440" t="s">
        <v>165</v>
      </c>
      <c r="H1122" s="436" t="s">
        <v>3715</v>
      </c>
      <c r="I1122" s="221"/>
      <c r="J1122" s="88">
        <v>40724</v>
      </c>
      <c r="K1122" s="88">
        <v>40758</v>
      </c>
      <c r="L1122" s="346" t="s">
        <v>3716</v>
      </c>
      <c r="M1122" s="226" t="s">
        <v>3717</v>
      </c>
      <c r="N1122" s="347">
        <v>294</v>
      </c>
      <c r="O1122" s="347">
        <v>294</v>
      </c>
      <c r="P1122" s="88">
        <v>40794</v>
      </c>
      <c r="Q1122" s="88">
        <v>40865</v>
      </c>
      <c r="R1122" s="88">
        <v>40865</v>
      </c>
      <c r="S1122" s="88">
        <v>40865</v>
      </c>
      <c r="T1122" s="22">
        <v>1</v>
      </c>
      <c r="U1122" s="347"/>
      <c r="V1122" s="419"/>
      <c r="W1122" s="225" t="s">
        <v>3718</v>
      </c>
    </row>
    <row r="1123" spans="1:23" ht="17" hidden="1" thickBot="1" x14ac:dyDescent="0.25">
      <c r="A1123" s="182">
        <v>41973</v>
      </c>
      <c r="B1123" s="435"/>
      <c r="C1123" s="437"/>
      <c r="D1123" s="439"/>
      <c r="E1123" s="439"/>
      <c r="F1123" s="437"/>
      <c r="G1123" s="441"/>
      <c r="H1123" s="437"/>
      <c r="I1123" s="241"/>
      <c r="J1123" s="87">
        <v>40927</v>
      </c>
      <c r="K1123" s="87">
        <v>41064</v>
      </c>
      <c r="L1123" s="85" t="s">
        <v>3719</v>
      </c>
      <c r="M1123" s="198" t="s">
        <v>3469</v>
      </c>
      <c r="N1123" s="344">
        <v>59616</v>
      </c>
      <c r="O1123" s="344">
        <v>69657</v>
      </c>
      <c r="P1123" s="87">
        <v>41094</v>
      </c>
      <c r="Q1123" s="87">
        <v>41515</v>
      </c>
      <c r="R1123" s="87">
        <v>41529</v>
      </c>
      <c r="S1123" s="87">
        <v>41585</v>
      </c>
      <c r="T1123" s="25">
        <v>1</v>
      </c>
      <c r="U1123" s="344"/>
      <c r="V1123" s="442"/>
      <c r="W1123" s="234" t="s">
        <v>3720</v>
      </c>
    </row>
    <row r="1124" spans="1:23" ht="17" hidden="1" thickBot="1" x14ac:dyDescent="0.25">
      <c r="A1124" s="182">
        <v>41973</v>
      </c>
      <c r="B1124" s="381">
        <v>2012</v>
      </c>
      <c r="C1124" s="206" t="s">
        <v>87</v>
      </c>
      <c r="D1124" s="56" t="s">
        <v>132</v>
      </c>
      <c r="E1124" s="56" t="s">
        <v>48</v>
      </c>
      <c r="F1124" s="206" t="s">
        <v>128</v>
      </c>
      <c r="G1124" s="30" t="s">
        <v>153</v>
      </c>
      <c r="H1124" s="206" t="s">
        <v>3721</v>
      </c>
      <c r="I1124" s="206"/>
      <c r="J1124" s="72">
        <v>40945</v>
      </c>
      <c r="K1124" s="72">
        <v>41078</v>
      </c>
      <c r="L1124" s="348" t="s">
        <v>3722</v>
      </c>
      <c r="M1124" s="345" t="s">
        <v>3723</v>
      </c>
      <c r="N1124" s="187">
        <v>51330</v>
      </c>
      <c r="O1124" s="187">
        <v>59842</v>
      </c>
      <c r="P1124" s="72">
        <v>41100</v>
      </c>
      <c r="Q1124" s="72">
        <v>41816</v>
      </c>
      <c r="R1124" s="72">
        <v>41830</v>
      </c>
      <c r="S1124" s="72">
        <v>41927</v>
      </c>
      <c r="T1124" s="18">
        <v>1</v>
      </c>
      <c r="U1124" s="187"/>
      <c r="V1124" s="90"/>
      <c r="W1124" s="205"/>
    </row>
    <row r="1125" spans="1:23" ht="17" hidden="1" thickBot="1" x14ac:dyDescent="0.25">
      <c r="A1125" s="182">
        <v>41973</v>
      </c>
      <c r="B1125" s="381">
        <v>2013</v>
      </c>
      <c r="C1125" s="206" t="s">
        <v>87</v>
      </c>
      <c r="D1125" s="56" t="s">
        <v>132</v>
      </c>
      <c r="E1125" s="56" t="s">
        <v>24</v>
      </c>
      <c r="F1125" s="206" t="s">
        <v>128</v>
      </c>
      <c r="G1125" s="30" t="s">
        <v>145</v>
      </c>
      <c r="H1125" s="206" t="s">
        <v>3724</v>
      </c>
      <c r="I1125" s="206"/>
      <c r="J1125" s="72">
        <v>41347</v>
      </c>
      <c r="K1125" s="72">
        <v>41432</v>
      </c>
      <c r="L1125" s="348" t="s">
        <v>3725</v>
      </c>
      <c r="M1125" s="345" t="s">
        <v>3726</v>
      </c>
      <c r="N1125" s="187">
        <v>12584</v>
      </c>
      <c r="O1125" s="187">
        <v>15270</v>
      </c>
      <c r="P1125" s="72">
        <v>41496</v>
      </c>
      <c r="Q1125" s="72"/>
      <c r="R1125" s="72">
        <v>41971</v>
      </c>
      <c r="S1125" s="72">
        <v>41999</v>
      </c>
      <c r="T1125" s="18">
        <v>0.96</v>
      </c>
      <c r="U1125" s="187"/>
      <c r="V1125" s="90"/>
      <c r="W1125" s="205" t="s">
        <v>3727</v>
      </c>
    </row>
    <row r="1126" spans="1:23" ht="17" hidden="1" thickBot="1" x14ac:dyDescent="0.25">
      <c r="A1126" s="182">
        <v>41973</v>
      </c>
      <c r="B1126" s="381">
        <v>2013</v>
      </c>
      <c r="C1126" s="206" t="s">
        <v>87</v>
      </c>
      <c r="D1126" s="56" t="s">
        <v>132</v>
      </c>
      <c r="E1126" s="56"/>
      <c r="F1126" s="206" t="s">
        <v>122</v>
      </c>
      <c r="G1126" s="30" t="s">
        <v>141</v>
      </c>
      <c r="H1126" s="206" t="s">
        <v>3728</v>
      </c>
      <c r="I1126" s="206"/>
      <c r="J1126" s="72">
        <v>41313</v>
      </c>
      <c r="K1126" s="72">
        <v>41464</v>
      </c>
      <c r="L1126" s="348" t="s">
        <v>3729</v>
      </c>
      <c r="M1126" s="345" t="s">
        <v>3730</v>
      </c>
      <c r="N1126" s="187">
        <v>118300</v>
      </c>
      <c r="O1126" s="187">
        <v>81785</v>
      </c>
      <c r="P1126" s="72">
        <v>41486</v>
      </c>
      <c r="Q1126" s="72"/>
      <c r="R1126" s="72">
        <v>42246</v>
      </c>
      <c r="S1126" s="72">
        <v>42411</v>
      </c>
      <c r="T1126" s="18">
        <v>0.5</v>
      </c>
      <c r="U1126" s="187"/>
      <c r="V1126" s="90"/>
      <c r="W1126" s="205" t="s">
        <v>5145</v>
      </c>
    </row>
    <row r="1127" spans="1:23" ht="17" hidden="1" thickBot="1" x14ac:dyDescent="0.25">
      <c r="A1127" s="182">
        <v>41973</v>
      </c>
      <c r="B1127" s="381">
        <v>2014</v>
      </c>
      <c r="C1127" s="206" t="s">
        <v>87</v>
      </c>
      <c r="D1127" s="56" t="s">
        <v>132</v>
      </c>
      <c r="E1127" s="56"/>
      <c r="F1127" s="206" t="s">
        <v>122</v>
      </c>
      <c r="G1127" s="30" t="s">
        <v>166</v>
      </c>
      <c r="H1127" s="206" t="s">
        <v>3731</v>
      </c>
      <c r="I1127" s="30">
        <v>630</v>
      </c>
      <c r="J1127" s="72">
        <v>41313</v>
      </c>
      <c r="K1127" s="72">
        <v>41464</v>
      </c>
      <c r="L1127" s="348" t="s">
        <v>3729</v>
      </c>
      <c r="M1127" s="345" t="s">
        <v>3730</v>
      </c>
      <c r="N1127" s="187">
        <v>118300</v>
      </c>
      <c r="O1127" s="187">
        <v>28946</v>
      </c>
      <c r="P1127" s="72">
        <v>41486</v>
      </c>
      <c r="Q1127" s="72"/>
      <c r="R1127" s="72">
        <v>42246</v>
      </c>
      <c r="S1127" s="72">
        <v>42411</v>
      </c>
      <c r="T1127" s="18">
        <v>0.5</v>
      </c>
      <c r="U1127" s="187"/>
      <c r="V1127" s="90"/>
      <c r="W1127" s="205" t="s">
        <v>5145</v>
      </c>
    </row>
    <row r="1128" spans="1:23" ht="17" hidden="1" thickBot="1" x14ac:dyDescent="0.25">
      <c r="A1128" s="182">
        <v>41973</v>
      </c>
      <c r="B1128" s="381">
        <v>2014</v>
      </c>
      <c r="C1128" s="206" t="s">
        <v>87</v>
      </c>
      <c r="D1128" s="56" t="s">
        <v>132</v>
      </c>
      <c r="E1128" s="56" t="s">
        <v>12</v>
      </c>
      <c r="F1128" s="206" t="s">
        <v>128</v>
      </c>
      <c r="G1128" s="30" t="s">
        <v>149</v>
      </c>
      <c r="H1128" s="206" t="s">
        <v>3732</v>
      </c>
      <c r="I1128" s="206"/>
      <c r="J1128" s="72">
        <v>41661</v>
      </c>
      <c r="K1128" s="72">
        <v>41733</v>
      </c>
      <c r="L1128" s="348" t="s">
        <v>3733</v>
      </c>
      <c r="M1128" s="345" t="s">
        <v>3734</v>
      </c>
      <c r="N1128" s="187">
        <v>13300</v>
      </c>
      <c r="O1128" s="187">
        <v>13300</v>
      </c>
      <c r="P1128" s="72">
        <v>41827</v>
      </c>
      <c r="Q1128" s="72"/>
      <c r="R1128" s="72">
        <v>42375</v>
      </c>
      <c r="S1128" s="72">
        <v>42375</v>
      </c>
      <c r="T1128" s="18">
        <v>0.28000000000000003</v>
      </c>
      <c r="U1128" s="187"/>
      <c r="V1128" s="90"/>
      <c r="W1128" s="205" t="s">
        <v>3727</v>
      </c>
    </row>
    <row r="1129" spans="1:23" ht="17" hidden="1" thickBot="1" x14ac:dyDescent="0.25">
      <c r="A1129" s="182">
        <v>41973</v>
      </c>
      <c r="B1129" s="381">
        <v>2014</v>
      </c>
      <c r="C1129" s="206" t="s">
        <v>87</v>
      </c>
      <c r="D1129" s="56" t="s">
        <v>132</v>
      </c>
      <c r="E1129" s="56"/>
      <c r="F1129" s="206" t="s">
        <v>116</v>
      </c>
      <c r="G1129" s="30" t="s">
        <v>3735</v>
      </c>
      <c r="H1129" s="206" t="s">
        <v>3736</v>
      </c>
      <c r="I1129" s="206"/>
      <c r="J1129" s="72">
        <v>41691</v>
      </c>
      <c r="K1129" s="72">
        <v>41761</v>
      </c>
      <c r="L1129" s="348" t="s">
        <v>3737</v>
      </c>
      <c r="M1129" s="345" t="s">
        <v>3738</v>
      </c>
      <c r="N1129" s="187">
        <v>12991</v>
      </c>
      <c r="O1129" s="187">
        <v>12991</v>
      </c>
      <c r="P1129" s="72">
        <v>41786</v>
      </c>
      <c r="Q1129" s="72"/>
      <c r="R1129" s="72">
        <v>42013</v>
      </c>
      <c r="S1129" s="72">
        <v>42013</v>
      </c>
      <c r="T1129" s="18">
        <v>0.82</v>
      </c>
      <c r="U1129" s="187"/>
      <c r="V1129" s="90"/>
      <c r="W1129" s="205" t="s">
        <v>5145</v>
      </c>
    </row>
    <row r="1130" spans="1:23" ht="17" hidden="1" thickBot="1" x14ac:dyDescent="0.25">
      <c r="A1130" s="182">
        <v>41973</v>
      </c>
      <c r="B1130" s="381">
        <v>2014</v>
      </c>
      <c r="C1130" s="206" t="s">
        <v>87</v>
      </c>
      <c r="D1130" s="56" t="s">
        <v>132</v>
      </c>
      <c r="E1130" s="56" t="s">
        <v>12</v>
      </c>
      <c r="F1130" s="206" t="s">
        <v>128</v>
      </c>
      <c r="G1130" s="30" t="s">
        <v>167</v>
      </c>
      <c r="H1130" s="206" t="s">
        <v>3739</v>
      </c>
      <c r="I1130" s="206"/>
      <c r="J1130" s="72">
        <v>41662</v>
      </c>
      <c r="K1130" s="72">
        <v>41775</v>
      </c>
      <c r="L1130" s="348" t="s">
        <v>1234</v>
      </c>
      <c r="M1130" s="345" t="s">
        <v>3740</v>
      </c>
      <c r="N1130" s="187">
        <v>42838</v>
      </c>
      <c r="O1130" s="187">
        <v>42838</v>
      </c>
      <c r="P1130" s="72">
        <v>41786</v>
      </c>
      <c r="Q1130" s="72"/>
      <c r="R1130" s="72">
        <v>42521</v>
      </c>
      <c r="S1130" s="72">
        <v>42521</v>
      </c>
      <c r="T1130" s="18">
        <v>0.05</v>
      </c>
      <c r="U1130" s="187"/>
      <c r="V1130" s="90"/>
      <c r="W1130" s="205" t="s">
        <v>3741</v>
      </c>
    </row>
    <row r="1131" spans="1:23" ht="17" hidden="1" thickBot="1" x14ac:dyDescent="0.25">
      <c r="A1131" s="349">
        <v>41973</v>
      </c>
      <c r="B1131" s="382">
        <v>2011</v>
      </c>
      <c r="C1131" s="79" t="s">
        <v>84</v>
      </c>
      <c r="D1131" s="79" t="s">
        <v>132</v>
      </c>
      <c r="E1131" s="79" t="s">
        <v>20</v>
      </c>
      <c r="F1131" s="79" t="s">
        <v>128</v>
      </c>
      <c r="G1131" s="79" t="s">
        <v>3761</v>
      </c>
      <c r="H1131" s="80" t="s">
        <v>3762</v>
      </c>
      <c r="I1131" s="79"/>
      <c r="J1131" s="197">
        <v>40513</v>
      </c>
      <c r="K1131" s="197">
        <v>40696</v>
      </c>
      <c r="L1131" s="62" t="s">
        <v>3763</v>
      </c>
      <c r="M1131" s="31" t="s">
        <v>3764</v>
      </c>
      <c r="N1131" s="114">
        <v>42882</v>
      </c>
      <c r="O1131" s="114">
        <v>42014</v>
      </c>
      <c r="P1131" s="197">
        <v>40710</v>
      </c>
      <c r="Q1131" s="197">
        <v>42094</v>
      </c>
      <c r="R1131" s="197">
        <v>41462</v>
      </c>
      <c r="S1131" s="197"/>
      <c r="T1131" s="220">
        <v>0.82</v>
      </c>
      <c r="U1131" s="114"/>
      <c r="V1131" s="117"/>
      <c r="W1131" s="199"/>
    </row>
    <row r="1132" spans="1:23" ht="17" hidden="1" thickBot="1" x14ac:dyDescent="0.25">
      <c r="A1132" s="349">
        <v>41973</v>
      </c>
      <c r="B1132" s="382">
        <v>2011</v>
      </c>
      <c r="C1132" s="79" t="s">
        <v>84</v>
      </c>
      <c r="D1132" s="79" t="s">
        <v>132</v>
      </c>
      <c r="E1132" s="79" t="s">
        <v>20</v>
      </c>
      <c r="F1132" s="79" t="s">
        <v>128</v>
      </c>
      <c r="G1132" s="79" t="s">
        <v>3765</v>
      </c>
      <c r="H1132" s="80" t="s">
        <v>3766</v>
      </c>
      <c r="I1132" s="79"/>
      <c r="J1132" s="197">
        <v>40472</v>
      </c>
      <c r="K1132" s="197">
        <v>40696</v>
      </c>
      <c r="L1132" s="62" t="s">
        <v>3767</v>
      </c>
      <c r="M1132" s="31" t="s">
        <v>3768</v>
      </c>
      <c r="N1132" s="114">
        <v>4779</v>
      </c>
      <c r="O1132" s="114">
        <v>4779</v>
      </c>
      <c r="P1132" s="197">
        <v>40710</v>
      </c>
      <c r="Q1132" s="197">
        <v>41662</v>
      </c>
      <c r="R1132" s="197">
        <v>41100</v>
      </c>
      <c r="S1132" s="197"/>
      <c r="T1132" s="220">
        <v>0.97</v>
      </c>
      <c r="U1132" s="114"/>
      <c r="V1132" s="117"/>
      <c r="W1132" s="199"/>
    </row>
    <row r="1133" spans="1:23" ht="17" hidden="1" thickBot="1" x14ac:dyDescent="0.25">
      <c r="A1133" s="349">
        <v>41973</v>
      </c>
      <c r="B1133" s="382">
        <v>2011</v>
      </c>
      <c r="C1133" s="79" t="s">
        <v>84</v>
      </c>
      <c r="D1133" s="79" t="s">
        <v>132</v>
      </c>
      <c r="E1133" s="79" t="s">
        <v>20</v>
      </c>
      <c r="F1133" s="79" t="s">
        <v>128</v>
      </c>
      <c r="G1133" s="79" t="s">
        <v>3769</v>
      </c>
      <c r="H1133" s="80" t="s">
        <v>3770</v>
      </c>
      <c r="I1133" s="79"/>
      <c r="J1133" s="197"/>
      <c r="K1133" s="197">
        <v>40725</v>
      </c>
      <c r="L1133" s="62" t="s">
        <v>3771</v>
      </c>
      <c r="M1133" s="31" t="s">
        <v>3772</v>
      </c>
      <c r="N1133" s="114">
        <v>4002</v>
      </c>
      <c r="O1133" s="114">
        <v>3706</v>
      </c>
      <c r="P1133" s="197">
        <v>40739</v>
      </c>
      <c r="Q1133" s="197"/>
      <c r="R1133" s="197"/>
      <c r="S1133" s="197"/>
      <c r="T1133" s="220">
        <v>0.93</v>
      </c>
      <c r="U1133" s="114"/>
      <c r="V1133" s="117"/>
      <c r="W1133" s="199"/>
    </row>
    <row r="1134" spans="1:23" ht="17" hidden="1" thickBot="1" x14ac:dyDescent="0.25">
      <c r="A1134" s="349">
        <v>41973</v>
      </c>
      <c r="B1134" s="382">
        <v>2011</v>
      </c>
      <c r="C1134" s="79" t="s">
        <v>84</v>
      </c>
      <c r="D1134" s="79" t="s">
        <v>132</v>
      </c>
      <c r="E1134" s="79" t="s">
        <v>20</v>
      </c>
      <c r="F1134" s="79" t="s">
        <v>128</v>
      </c>
      <c r="G1134" s="79" t="s">
        <v>3773</v>
      </c>
      <c r="H1134" s="80" t="s">
        <v>3774</v>
      </c>
      <c r="I1134" s="79"/>
      <c r="J1134" s="197">
        <v>40576</v>
      </c>
      <c r="K1134" s="197">
        <v>40695</v>
      </c>
      <c r="L1134" s="62" t="s">
        <v>3775</v>
      </c>
      <c r="M1134" s="31" t="s">
        <v>3776</v>
      </c>
      <c r="N1134" s="114">
        <v>5850</v>
      </c>
      <c r="O1134" s="114">
        <v>7300</v>
      </c>
      <c r="P1134" s="197">
        <v>40709</v>
      </c>
      <c r="Q1134" s="197">
        <v>41557</v>
      </c>
      <c r="R1134" s="197">
        <v>41238</v>
      </c>
      <c r="S1134" s="197">
        <v>41557</v>
      </c>
      <c r="T1134" s="220">
        <v>1</v>
      </c>
      <c r="U1134" s="114"/>
      <c r="V1134" s="117"/>
      <c r="W1134" s="199"/>
    </row>
    <row r="1135" spans="1:23" ht="17" hidden="1" thickBot="1" x14ac:dyDescent="0.25">
      <c r="A1135" s="349">
        <v>41973</v>
      </c>
      <c r="B1135" s="382">
        <v>2011</v>
      </c>
      <c r="C1135" s="79" t="s">
        <v>84</v>
      </c>
      <c r="D1135" s="79" t="s">
        <v>132</v>
      </c>
      <c r="E1135" s="79" t="s">
        <v>14</v>
      </c>
      <c r="F1135" s="79" t="s">
        <v>128</v>
      </c>
      <c r="G1135" s="79" t="s">
        <v>3777</v>
      </c>
      <c r="H1135" s="80" t="s">
        <v>3778</v>
      </c>
      <c r="I1135" s="79"/>
      <c r="J1135" s="197">
        <v>40501</v>
      </c>
      <c r="K1135" s="197">
        <v>40697</v>
      </c>
      <c r="L1135" s="62" t="s">
        <v>3779</v>
      </c>
      <c r="M1135" s="31" t="s">
        <v>3780</v>
      </c>
      <c r="N1135" s="114">
        <v>9928</v>
      </c>
      <c r="O1135" s="114">
        <v>9373</v>
      </c>
      <c r="P1135" s="197">
        <v>40711</v>
      </c>
      <c r="Q1135" s="197">
        <v>41075</v>
      </c>
      <c r="R1135" s="197">
        <v>41077</v>
      </c>
      <c r="S1135" s="197"/>
      <c r="T1135" s="220">
        <v>0.98</v>
      </c>
      <c r="U1135" s="114"/>
      <c r="V1135" s="117"/>
      <c r="W1135" s="199"/>
    </row>
    <row r="1136" spans="1:23" ht="17" hidden="1" thickBot="1" x14ac:dyDescent="0.25">
      <c r="A1136" s="349">
        <v>41973</v>
      </c>
      <c r="B1136" s="382">
        <v>2011</v>
      </c>
      <c r="C1136" s="79" t="s">
        <v>84</v>
      </c>
      <c r="D1136" s="79" t="s">
        <v>132</v>
      </c>
      <c r="E1136" s="79" t="s">
        <v>22</v>
      </c>
      <c r="F1136" s="79" t="s">
        <v>128</v>
      </c>
      <c r="G1136" s="79" t="s">
        <v>3781</v>
      </c>
      <c r="H1136" s="80" t="s">
        <v>3782</v>
      </c>
      <c r="I1136" s="79"/>
      <c r="J1136" s="197">
        <v>41050</v>
      </c>
      <c r="K1136" s="197">
        <v>41177</v>
      </c>
      <c r="L1136" s="62" t="s">
        <v>3783</v>
      </c>
      <c r="M1136" s="31" t="s">
        <v>3784</v>
      </c>
      <c r="N1136" s="114">
        <v>31343</v>
      </c>
      <c r="O1136" s="114">
        <v>29407</v>
      </c>
      <c r="P1136" s="197">
        <v>41191</v>
      </c>
      <c r="Q1136" s="197">
        <v>42006</v>
      </c>
      <c r="R1136" s="197">
        <v>41867</v>
      </c>
      <c r="S1136" s="197">
        <v>42006</v>
      </c>
      <c r="T1136" s="220">
        <v>0.97</v>
      </c>
      <c r="U1136" s="114">
        <v>-3531</v>
      </c>
      <c r="V1136" s="117" t="s">
        <v>3785</v>
      </c>
      <c r="W1136" s="199"/>
    </row>
    <row r="1137" spans="1:23" ht="17" hidden="1" thickBot="1" x14ac:dyDescent="0.25">
      <c r="A1137" s="349">
        <v>41973</v>
      </c>
      <c r="B1137" s="382">
        <v>2011</v>
      </c>
      <c r="C1137" s="79" t="s">
        <v>84</v>
      </c>
      <c r="D1137" s="79" t="s">
        <v>132</v>
      </c>
      <c r="E1137" s="79" t="s">
        <v>22</v>
      </c>
      <c r="F1137" s="79" t="s">
        <v>128</v>
      </c>
      <c r="G1137" s="79" t="s">
        <v>3786</v>
      </c>
      <c r="H1137" s="80" t="s">
        <v>3787</v>
      </c>
      <c r="I1137" s="79"/>
      <c r="J1137" s="197">
        <v>40714</v>
      </c>
      <c r="K1137" s="197">
        <v>41243</v>
      </c>
      <c r="L1137" s="62" t="s">
        <v>3788</v>
      </c>
      <c r="M1137" s="31" t="s">
        <v>3789</v>
      </c>
      <c r="N1137" s="114">
        <v>45465</v>
      </c>
      <c r="O1137" s="114">
        <v>34560</v>
      </c>
      <c r="P1137" s="197">
        <v>41257</v>
      </c>
      <c r="Q1137" s="197">
        <v>42996</v>
      </c>
      <c r="R1137" s="197">
        <v>42680</v>
      </c>
      <c r="S1137" s="197">
        <v>42680</v>
      </c>
      <c r="T1137" s="220">
        <v>0.3</v>
      </c>
      <c r="U1137" s="114">
        <v>-8039</v>
      </c>
      <c r="V1137" s="117" t="s">
        <v>3785</v>
      </c>
      <c r="W1137" s="199"/>
    </row>
    <row r="1138" spans="1:23" ht="17" hidden="1" thickBot="1" x14ac:dyDescent="0.25">
      <c r="A1138" s="349">
        <v>41973</v>
      </c>
      <c r="B1138" s="382">
        <v>2011</v>
      </c>
      <c r="C1138" s="79" t="s">
        <v>84</v>
      </c>
      <c r="D1138" s="79" t="s">
        <v>132</v>
      </c>
      <c r="E1138" s="79" t="s">
        <v>22</v>
      </c>
      <c r="F1138" s="79" t="s">
        <v>128</v>
      </c>
      <c r="G1138" s="79" t="s">
        <v>3790</v>
      </c>
      <c r="H1138" s="80" t="s">
        <v>3791</v>
      </c>
      <c r="I1138" s="79"/>
      <c r="J1138" s="197">
        <v>40648</v>
      </c>
      <c r="K1138" s="197">
        <v>40816</v>
      </c>
      <c r="L1138" s="62" t="s">
        <v>3792</v>
      </c>
      <c r="M1138" s="31" t="s">
        <v>3793</v>
      </c>
      <c r="N1138" s="114">
        <v>34087</v>
      </c>
      <c r="O1138" s="114">
        <v>31012</v>
      </c>
      <c r="P1138" s="197">
        <v>40830</v>
      </c>
      <c r="Q1138" s="197">
        <v>41543</v>
      </c>
      <c r="R1138" s="197">
        <v>41495</v>
      </c>
      <c r="S1138" s="197">
        <v>41759</v>
      </c>
      <c r="T1138" s="220">
        <v>1</v>
      </c>
      <c r="U1138" s="114"/>
      <c r="V1138" s="117"/>
      <c r="W1138" s="199"/>
    </row>
    <row r="1139" spans="1:23" ht="17" hidden="1" thickBot="1" x14ac:dyDescent="0.25">
      <c r="A1139" s="349">
        <v>41973</v>
      </c>
      <c r="B1139" s="382">
        <v>2011</v>
      </c>
      <c r="C1139" s="79" t="s">
        <v>84</v>
      </c>
      <c r="D1139" s="79" t="s">
        <v>132</v>
      </c>
      <c r="E1139" s="79" t="s">
        <v>22</v>
      </c>
      <c r="F1139" s="79" t="s">
        <v>128</v>
      </c>
      <c r="G1139" s="79" t="s">
        <v>3794</v>
      </c>
      <c r="H1139" s="80" t="s">
        <v>3795</v>
      </c>
      <c r="I1139" s="79"/>
      <c r="J1139" s="197">
        <v>40583</v>
      </c>
      <c r="K1139" s="197">
        <v>40714</v>
      </c>
      <c r="L1139" s="62" t="s">
        <v>3796</v>
      </c>
      <c r="M1139" s="31" t="s">
        <v>3797</v>
      </c>
      <c r="N1139" s="114">
        <v>6836</v>
      </c>
      <c r="O1139" s="114">
        <v>6730</v>
      </c>
      <c r="P1139" s="197">
        <v>40728</v>
      </c>
      <c r="Q1139" s="197">
        <v>41477</v>
      </c>
      <c r="R1139" s="197">
        <v>41264</v>
      </c>
      <c r="S1139" s="197"/>
      <c r="T1139" s="220">
        <v>0.96</v>
      </c>
      <c r="U1139" s="114"/>
      <c r="V1139" s="117"/>
      <c r="W1139" s="199"/>
    </row>
    <row r="1140" spans="1:23" ht="17" hidden="1" thickBot="1" x14ac:dyDescent="0.25">
      <c r="A1140" s="349">
        <v>41973</v>
      </c>
      <c r="B1140" s="382">
        <v>2011</v>
      </c>
      <c r="C1140" s="79" t="s">
        <v>84</v>
      </c>
      <c r="D1140" s="79" t="s">
        <v>132</v>
      </c>
      <c r="E1140" s="79" t="s">
        <v>18</v>
      </c>
      <c r="F1140" s="79" t="s">
        <v>128</v>
      </c>
      <c r="G1140" s="79" t="s">
        <v>3798</v>
      </c>
      <c r="H1140" s="80" t="s">
        <v>3799</v>
      </c>
      <c r="I1140" s="79"/>
      <c r="J1140" s="197">
        <v>40549</v>
      </c>
      <c r="K1140" s="197">
        <v>40710</v>
      </c>
      <c r="L1140" s="62" t="s">
        <v>3800</v>
      </c>
      <c r="M1140" s="31" t="s">
        <v>3801</v>
      </c>
      <c r="N1140" s="114">
        <v>28891</v>
      </c>
      <c r="O1140" s="114">
        <v>28105</v>
      </c>
      <c r="P1140" s="197">
        <v>40724</v>
      </c>
      <c r="Q1140" s="197">
        <v>41732</v>
      </c>
      <c r="R1140" s="197">
        <v>41340</v>
      </c>
      <c r="S1140" s="197"/>
      <c r="T1140" s="220">
        <v>0.96</v>
      </c>
      <c r="U1140" s="114"/>
      <c r="V1140" s="117"/>
      <c r="W1140" s="199"/>
    </row>
    <row r="1141" spans="1:23" ht="17" hidden="1" thickBot="1" x14ac:dyDescent="0.25">
      <c r="A1141" s="349">
        <v>41973</v>
      </c>
      <c r="B1141" s="382">
        <v>2011</v>
      </c>
      <c r="C1141" s="79" t="s">
        <v>84</v>
      </c>
      <c r="D1141" s="79" t="s">
        <v>132</v>
      </c>
      <c r="E1141" s="79" t="s">
        <v>18</v>
      </c>
      <c r="F1141" s="79" t="s">
        <v>128</v>
      </c>
      <c r="G1141" s="79" t="s">
        <v>3802</v>
      </c>
      <c r="H1141" s="80" t="s">
        <v>3803</v>
      </c>
      <c r="I1141" s="79"/>
      <c r="J1141" s="197">
        <v>40581</v>
      </c>
      <c r="K1141" s="197">
        <v>40724</v>
      </c>
      <c r="L1141" s="62" t="s">
        <v>3804</v>
      </c>
      <c r="M1141" s="31" t="s">
        <v>3805</v>
      </c>
      <c r="N1141" s="114">
        <v>16634</v>
      </c>
      <c r="O1141" s="114">
        <v>15083</v>
      </c>
      <c r="P1141" s="197">
        <v>40738</v>
      </c>
      <c r="Q1141" s="197">
        <v>42034</v>
      </c>
      <c r="R1141" s="197">
        <v>41594</v>
      </c>
      <c r="S1141" s="197"/>
      <c r="T1141" s="220">
        <v>0.79</v>
      </c>
      <c r="U1141" s="114"/>
      <c r="V1141" s="117"/>
      <c r="W1141" s="199"/>
    </row>
    <row r="1142" spans="1:23" ht="17" hidden="1" thickBot="1" x14ac:dyDescent="0.25">
      <c r="A1142" s="349">
        <v>41973</v>
      </c>
      <c r="B1142" s="382">
        <v>2011</v>
      </c>
      <c r="C1142" s="79" t="s">
        <v>84</v>
      </c>
      <c r="D1142" s="79" t="s">
        <v>132</v>
      </c>
      <c r="E1142" s="79" t="s">
        <v>18</v>
      </c>
      <c r="F1142" s="79" t="s">
        <v>128</v>
      </c>
      <c r="G1142" s="79" t="s">
        <v>3806</v>
      </c>
      <c r="H1142" s="80" t="s">
        <v>3762</v>
      </c>
      <c r="I1142" s="79"/>
      <c r="J1142" s="197">
        <v>40592</v>
      </c>
      <c r="K1142" s="197">
        <v>40786</v>
      </c>
      <c r="L1142" s="62" t="s">
        <v>3807</v>
      </c>
      <c r="M1142" s="31" t="s">
        <v>3808</v>
      </c>
      <c r="N1142" s="114">
        <v>62691</v>
      </c>
      <c r="O1142" s="114">
        <v>60611</v>
      </c>
      <c r="P1142" s="197">
        <v>40800</v>
      </c>
      <c r="Q1142" s="197">
        <v>42094</v>
      </c>
      <c r="R1142" s="197">
        <v>41872</v>
      </c>
      <c r="S1142" s="197">
        <v>41984</v>
      </c>
      <c r="T1142" s="220">
        <v>0.92</v>
      </c>
      <c r="U1142" s="114">
        <v>-17925</v>
      </c>
      <c r="V1142" s="117" t="s">
        <v>3809</v>
      </c>
      <c r="W1142" s="199"/>
    </row>
    <row r="1143" spans="1:23" ht="17" hidden="1" thickBot="1" x14ac:dyDescent="0.25">
      <c r="A1143" s="349">
        <v>41973</v>
      </c>
      <c r="B1143" s="382">
        <v>2011</v>
      </c>
      <c r="C1143" s="79" t="s">
        <v>84</v>
      </c>
      <c r="D1143" s="79" t="s">
        <v>132</v>
      </c>
      <c r="E1143" s="79" t="s">
        <v>14</v>
      </c>
      <c r="F1143" s="79" t="s">
        <v>128</v>
      </c>
      <c r="G1143" s="79" t="s">
        <v>3810</v>
      </c>
      <c r="H1143" s="80" t="s">
        <v>3811</v>
      </c>
      <c r="I1143" s="79"/>
      <c r="J1143" s="197">
        <v>40700</v>
      </c>
      <c r="K1143" s="197">
        <v>40808</v>
      </c>
      <c r="L1143" s="62" t="s">
        <v>3812</v>
      </c>
      <c r="M1143" s="31" t="s">
        <v>3813</v>
      </c>
      <c r="N1143" s="114">
        <v>52425</v>
      </c>
      <c r="O1143" s="114">
        <v>50438</v>
      </c>
      <c r="P1143" s="197">
        <v>40822</v>
      </c>
      <c r="Q1143" s="197">
        <v>42158</v>
      </c>
      <c r="R1143" s="197">
        <v>41538</v>
      </c>
      <c r="S1143" s="197">
        <v>42158</v>
      </c>
      <c r="T1143" s="220">
        <v>0.89</v>
      </c>
      <c r="U1143" s="114"/>
      <c r="V1143" s="117"/>
      <c r="W1143" s="199"/>
    </row>
    <row r="1144" spans="1:23" ht="17" hidden="1" thickBot="1" x14ac:dyDescent="0.25">
      <c r="A1144" s="349">
        <v>41973</v>
      </c>
      <c r="B1144" s="382">
        <v>2011</v>
      </c>
      <c r="C1144" s="79" t="s">
        <v>84</v>
      </c>
      <c r="D1144" s="79" t="s">
        <v>132</v>
      </c>
      <c r="E1144" s="79" t="s">
        <v>14</v>
      </c>
      <c r="F1144" s="79" t="s">
        <v>128</v>
      </c>
      <c r="G1144" s="79" t="s">
        <v>3814</v>
      </c>
      <c r="H1144" s="80" t="s">
        <v>3815</v>
      </c>
      <c r="I1144" s="79" t="s">
        <v>3816</v>
      </c>
      <c r="J1144" s="197">
        <v>40480</v>
      </c>
      <c r="K1144" s="197">
        <v>40480</v>
      </c>
      <c r="L1144" s="62" t="s">
        <v>3817</v>
      </c>
      <c r="M1144" s="31" t="s">
        <v>3818</v>
      </c>
      <c r="N1144" s="114">
        <v>29295</v>
      </c>
      <c r="O1144" s="114">
        <v>25314</v>
      </c>
      <c r="P1144" s="197">
        <v>40494</v>
      </c>
      <c r="Q1144" s="197">
        <v>42052</v>
      </c>
      <c r="R1144" s="197">
        <v>41194</v>
      </c>
      <c r="S1144" s="197">
        <v>42237</v>
      </c>
      <c r="T1144" s="220">
        <v>0.52</v>
      </c>
      <c r="U1144" s="114"/>
      <c r="V1144" s="117"/>
      <c r="W1144" s="199"/>
    </row>
    <row r="1145" spans="1:23" ht="17" hidden="1" thickBot="1" x14ac:dyDescent="0.25">
      <c r="A1145" s="349">
        <v>41973</v>
      </c>
      <c r="B1145" s="382">
        <v>2011</v>
      </c>
      <c r="C1145" s="79" t="s">
        <v>84</v>
      </c>
      <c r="D1145" s="79" t="s">
        <v>132</v>
      </c>
      <c r="E1145" s="79" t="s">
        <v>14</v>
      </c>
      <c r="F1145" s="79" t="s">
        <v>128</v>
      </c>
      <c r="G1145" s="79" t="s">
        <v>3819</v>
      </c>
      <c r="H1145" s="80" t="s">
        <v>3820</v>
      </c>
      <c r="I1145" s="79"/>
      <c r="J1145" s="197">
        <v>41080</v>
      </c>
      <c r="K1145" s="197">
        <v>41181</v>
      </c>
      <c r="L1145" s="62" t="s">
        <v>3821</v>
      </c>
      <c r="M1145" s="31" t="s">
        <v>3822</v>
      </c>
      <c r="N1145" s="114">
        <v>98236</v>
      </c>
      <c r="O1145" s="114">
        <v>83152</v>
      </c>
      <c r="P1145" s="197">
        <v>41195</v>
      </c>
      <c r="Q1145" s="197">
        <v>42710</v>
      </c>
      <c r="R1145" s="197">
        <v>42382</v>
      </c>
      <c r="S1145" s="197">
        <v>42382</v>
      </c>
      <c r="T1145" s="220">
        <v>0.31</v>
      </c>
      <c r="U1145" s="114"/>
      <c r="V1145" s="117"/>
      <c r="W1145" s="199"/>
    </row>
    <row r="1146" spans="1:23" ht="17" hidden="1" thickBot="1" x14ac:dyDescent="0.25">
      <c r="A1146" s="349">
        <v>41973</v>
      </c>
      <c r="B1146" s="382">
        <v>2011</v>
      </c>
      <c r="C1146" s="79" t="s">
        <v>84</v>
      </c>
      <c r="D1146" s="79" t="s">
        <v>132</v>
      </c>
      <c r="E1146" s="79" t="s">
        <v>14</v>
      </c>
      <c r="F1146" s="79" t="s">
        <v>128</v>
      </c>
      <c r="G1146" s="79" t="s">
        <v>3823</v>
      </c>
      <c r="H1146" s="80" t="s">
        <v>3824</v>
      </c>
      <c r="I1146" s="79"/>
      <c r="J1146" s="197">
        <v>40717</v>
      </c>
      <c r="K1146" s="197">
        <v>40815</v>
      </c>
      <c r="L1146" s="62" t="s">
        <v>3788</v>
      </c>
      <c r="M1146" s="31" t="s">
        <v>3825</v>
      </c>
      <c r="N1146" s="114">
        <v>36173</v>
      </c>
      <c r="O1146" s="114">
        <v>33961</v>
      </c>
      <c r="P1146" s="197">
        <v>40829</v>
      </c>
      <c r="Q1146" s="197">
        <v>41795</v>
      </c>
      <c r="R1146" s="197">
        <v>41560</v>
      </c>
      <c r="S1146" s="197"/>
      <c r="T1146" s="220">
        <v>0.99</v>
      </c>
      <c r="U1146" s="114"/>
      <c r="V1146" s="117"/>
      <c r="W1146" s="199"/>
    </row>
    <row r="1147" spans="1:23" ht="17" hidden="1" thickBot="1" x14ac:dyDescent="0.25">
      <c r="A1147" s="349">
        <v>41973</v>
      </c>
      <c r="B1147" s="382">
        <v>2011</v>
      </c>
      <c r="C1147" s="79" t="s">
        <v>84</v>
      </c>
      <c r="D1147" s="79" t="s">
        <v>132</v>
      </c>
      <c r="E1147" s="79" t="s">
        <v>14</v>
      </c>
      <c r="F1147" s="79" t="s">
        <v>128</v>
      </c>
      <c r="G1147" s="79" t="s">
        <v>3826</v>
      </c>
      <c r="H1147" s="80" t="s">
        <v>3827</v>
      </c>
      <c r="I1147" s="79"/>
      <c r="J1147" s="197">
        <v>40717</v>
      </c>
      <c r="K1147" s="197">
        <v>40815</v>
      </c>
      <c r="L1147" s="62" t="s">
        <v>3788</v>
      </c>
      <c r="M1147" s="31" t="s">
        <v>3825</v>
      </c>
      <c r="N1147" s="114">
        <v>41889</v>
      </c>
      <c r="O1147" s="114">
        <v>39164</v>
      </c>
      <c r="P1147" s="197">
        <v>40829</v>
      </c>
      <c r="Q1147" s="197">
        <v>41795</v>
      </c>
      <c r="R1147" s="197">
        <v>41560</v>
      </c>
      <c r="S1147" s="197"/>
      <c r="T1147" s="220">
        <v>0.99</v>
      </c>
      <c r="U1147" s="114"/>
      <c r="V1147" s="117"/>
      <c r="W1147" s="199"/>
    </row>
    <row r="1148" spans="1:23" ht="17" hidden="1" thickBot="1" x14ac:dyDescent="0.25">
      <c r="A1148" s="349">
        <v>41973</v>
      </c>
      <c r="B1148" s="382">
        <v>2011</v>
      </c>
      <c r="C1148" s="79" t="s">
        <v>84</v>
      </c>
      <c r="D1148" s="79" t="s">
        <v>132</v>
      </c>
      <c r="E1148" s="79" t="s">
        <v>14</v>
      </c>
      <c r="F1148" s="79" t="s">
        <v>128</v>
      </c>
      <c r="G1148" s="79" t="s">
        <v>3828</v>
      </c>
      <c r="H1148" s="80" t="s">
        <v>3778</v>
      </c>
      <c r="I1148" s="79"/>
      <c r="J1148" s="197">
        <v>40653</v>
      </c>
      <c r="K1148" s="197">
        <v>40750</v>
      </c>
      <c r="L1148" s="62" t="s">
        <v>3829</v>
      </c>
      <c r="M1148" s="31" t="s">
        <v>3830</v>
      </c>
      <c r="N1148" s="114">
        <v>9779</v>
      </c>
      <c r="O1148" s="114">
        <v>9567</v>
      </c>
      <c r="P1148" s="197">
        <v>40764</v>
      </c>
      <c r="Q1148" s="197">
        <v>41446</v>
      </c>
      <c r="R1148" s="197">
        <v>41125</v>
      </c>
      <c r="S1148" s="197">
        <v>41655</v>
      </c>
      <c r="T1148" s="220">
        <v>1</v>
      </c>
      <c r="U1148" s="114"/>
      <c r="V1148" s="117"/>
      <c r="W1148" s="199"/>
    </row>
    <row r="1149" spans="1:23" ht="17" hidden="1" thickBot="1" x14ac:dyDescent="0.25">
      <c r="A1149" s="349">
        <v>41973</v>
      </c>
      <c r="B1149" s="382">
        <v>2011</v>
      </c>
      <c r="C1149" s="79" t="s">
        <v>84</v>
      </c>
      <c r="D1149" s="79" t="s">
        <v>132</v>
      </c>
      <c r="E1149" s="79" t="s">
        <v>14</v>
      </c>
      <c r="F1149" s="79" t="s">
        <v>128</v>
      </c>
      <c r="G1149" s="79" t="s">
        <v>3831</v>
      </c>
      <c r="H1149" s="80" t="s">
        <v>3832</v>
      </c>
      <c r="I1149" s="79"/>
      <c r="J1149" s="197">
        <v>40632</v>
      </c>
      <c r="K1149" s="197">
        <v>40701</v>
      </c>
      <c r="L1149" s="62" t="s">
        <v>3833</v>
      </c>
      <c r="M1149" s="31" t="s">
        <v>3834</v>
      </c>
      <c r="N1149" s="114">
        <v>3760</v>
      </c>
      <c r="O1149" s="114">
        <v>3188</v>
      </c>
      <c r="P1149" s="197">
        <v>40715</v>
      </c>
      <c r="Q1149" s="197">
        <v>41939</v>
      </c>
      <c r="R1149" s="197">
        <v>41096</v>
      </c>
      <c r="S1149" s="197">
        <v>42025</v>
      </c>
      <c r="T1149" s="220">
        <v>0.85</v>
      </c>
      <c r="U1149" s="114"/>
      <c r="V1149" s="117"/>
      <c r="W1149" s="199"/>
    </row>
    <row r="1150" spans="1:23" ht="17" hidden="1" thickBot="1" x14ac:dyDescent="0.25">
      <c r="A1150" s="349">
        <v>41973</v>
      </c>
      <c r="B1150" s="382">
        <v>2011</v>
      </c>
      <c r="C1150" s="79" t="s">
        <v>84</v>
      </c>
      <c r="D1150" s="79" t="s">
        <v>132</v>
      </c>
      <c r="E1150" s="79" t="s">
        <v>35</v>
      </c>
      <c r="F1150" s="79" t="s">
        <v>128</v>
      </c>
      <c r="G1150" s="79" t="s">
        <v>3835</v>
      </c>
      <c r="H1150" s="80" t="s">
        <v>3836</v>
      </c>
      <c r="I1150" s="79"/>
      <c r="J1150" s="197">
        <v>40634</v>
      </c>
      <c r="K1150" s="197">
        <v>40793</v>
      </c>
      <c r="L1150" s="62" t="s">
        <v>3837</v>
      </c>
      <c r="M1150" s="31" t="s">
        <v>3838</v>
      </c>
      <c r="N1150" s="114">
        <v>14780</v>
      </c>
      <c r="O1150" s="114">
        <v>14868</v>
      </c>
      <c r="P1150" s="197">
        <v>40807</v>
      </c>
      <c r="Q1150" s="197">
        <v>41418</v>
      </c>
      <c r="R1150" s="197">
        <v>41433</v>
      </c>
      <c r="S1150" s="197">
        <v>41471</v>
      </c>
      <c r="T1150" s="220">
        <v>1</v>
      </c>
      <c r="U1150" s="114"/>
      <c r="V1150" s="117"/>
      <c r="W1150" s="199"/>
    </row>
    <row r="1151" spans="1:23" ht="17" hidden="1" thickBot="1" x14ac:dyDescent="0.25">
      <c r="A1151" s="349">
        <v>41973</v>
      </c>
      <c r="B1151" s="382">
        <v>2011</v>
      </c>
      <c r="C1151" s="79" t="s">
        <v>84</v>
      </c>
      <c r="D1151" s="79" t="s">
        <v>132</v>
      </c>
      <c r="E1151" s="79" t="s">
        <v>35</v>
      </c>
      <c r="F1151" s="79" t="s">
        <v>128</v>
      </c>
      <c r="G1151" s="79" t="s">
        <v>3839</v>
      </c>
      <c r="H1151" s="80" t="s">
        <v>3840</v>
      </c>
      <c r="I1151" s="79"/>
      <c r="J1151" s="197">
        <v>40476</v>
      </c>
      <c r="K1151" s="197">
        <v>40700</v>
      </c>
      <c r="L1151" s="62" t="s">
        <v>3841</v>
      </c>
      <c r="M1151" s="31" t="s">
        <v>3842</v>
      </c>
      <c r="N1151" s="114">
        <v>40940</v>
      </c>
      <c r="O1151" s="114">
        <v>38701</v>
      </c>
      <c r="P1151" s="197">
        <v>40714</v>
      </c>
      <c r="Q1151" s="197">
        <v>41807</v>
      </c>
      <c r="R1151" s="197">
        <v>41709</v>
      </c>
      <c r="S1151" s="197"/>
      <c r="T1151" s="220">
        <v>0.99</v>
      </c>
      <c r="U1151" s="114"/>
      <c r="V1151" s="117"/>
      <c r="W1151" s="199"/>
    </row>
    <row r="1152" spans="1:23" ht="17" hidden="1" thickBot="1" x14ac:dyDescent="0.25">
      <c r="A1152" s="349">
        <v>41973</v>
      </c>
      <c r="B1152" s="382">
        <v>2011</v>
      </c>
      <c r="C1152" s="79" t="s">
        <v>84</v>
      </c>
      <c r="D1152" s="79" t="s">
        <v>132</v>
      </c>
      <c r="E1152" s="79" t="s">
        <v>35</v>
      </c>
      <c r="F1152" s="79" t="s">
        <v>128</v>
      </c>
      <c r="G1152" s="79" t="s">
        <v>3843</v>
      </c>
      <c r="H1152" s="80" t="s">
        <v>3844</v>
      </c>
      <c r="I1152" s="79"/>
      <c r="J1152" s="197">
        <v>40476</v>
      </c>
      <c r="K1152" s="197">
        <v>40700</v>
      </c>
      <c r="L1152" s="62" t="s">
        <v>3841</v>
      </c>
      <c r="M1152" s="31" t="s">
        <v>3842</v>
      </c>
      <c r="N1152" s="114">
        <v>45398</v>
      </c>
      <c r="O1152" s="114">
        <v>45872</v>
      </c>
      <c r="P1152" s="197">
        <v>40714</v>
      </c>
      <c r="Q1152" s="197">
        <v>41807</v>
      </c>
      <c r="R1152" s="197">
        <v>41709</v>
      </c>
      <c r="S1152" s="197">
        <v>41799</v>
      </c>
      <c r="T1152" s="220">
        <v>1</v>
      </c>
      <c r="U1152" s="114"/>
      <c r="V1152" s="117"/>
      <c r="W1152" s="199"/>
    </row>
    <row r="1153" spans="1:23" ht="17" hidden="1" thickBot="1" x14ac:dyDescent="0.25">
      <c r="A1153" s="349">
        <v>41973</v>
      </c>
      <c r="B1153" s="382">
        <v>2011</v>
      </c>
      <c r="C1153" s="79" t="s">
        <v>85</v>
      </c>
      <c r="D1153" s="79" t="s">
        <v>78</v>
      </c>
      <c r="E1153" s="79"/>
      <c r="F1153" s="79" t="s">
        <v>116</v>
      </c>
      <c r="G1153" s="79" t="s">
        <v>3845</v>
      </c>
      <c r="H1153" s="80" t="s">
        <v>3846</v>
      </c>
      <c r="I1153" s="79"/>
      <c r="J1153" s="197">
        <v>40689</v>
      </c>
      <c r="K1153" s="197">
        <v>40808</v>
      </c>
      <c r="L1153" s="62" t="s">
        <v>3847</v>
      </c>
      <c r="M1153" s="31" t="s">
        <v>3848</v>
      </c>
      <c r="N1153" s="114">
        <v>11626</v>
      </c>
      <c r="O1153" s="114">
        <v>11102</v>
      </c>
      <c r="P1153" s="197">
        <v>40822</v>
      </c>
      <c r="Q1153" s="197">
        <v>41333</v>
      </c>
      <c r="R1153" s="197">
        <v>41288</v>
      </c>
      <c r="S1153" s="197">
        <v>41333</v>
      </c>
      <c r="T1153" s="220">
        <v>1</v>
      </c>
      <c r="U1153" s="114"/>
      <c r="V1153" s="117"/>
      <c r="W1153" s="199"/>
    </row>
    <row r="1154" spans="1:23" ht="17" hidden="1" thickBot="1" x14ac:dyDescent="0.25">
      <c r="A1154" s="349">
        <v>41973</v>
      </c>
      <c r="B1154" s="382">
        <v>2011</v>
      </c>
      <c r="C1154" s="79" t="s">
        <v>84</v>
      </c>
      <c r="D1154" s="79" t="s">
        <v>132</v>
      </c>
      <c r="E1154" s="79" t="s">
        <v>13</v>
      </c>
      <c r="F1154" s="79" t="s">
        <v>128</v>
      </c>
      <c r="G1154" s="79" t="s">
        <v>3849</v>
      </c>
      <c r="H1154" s="80" t="s">
        <v>3850</v>
      </c>
      <c r="I1154" s="79"/>
      <c r="J1154" s="197">
        <v>40466</v>
      </c>
      <c r="K1154" s="197">
        <v>40703</v>
      </c>
      <c r="L1154" s="62" t="s">
        <v>3138</v>
      </c>
      <c r="M1154" s="31" t="s">
        <v>3851</v>
      </c>
      <c r="N1154" s="114">
        <v>30492</v>
      </c>
      <c r="O1154" s="114">
        <v>29300</v>
      </c>
      <c r="P1154" s="197">
        <v>40717</v>
      </c>
      <c r="Q1154" s="197">
        <v>41613</v>
      </c>
      <c r="R1154" s="197">
        <v>41190</v>
      </c>
      <c r="S1154" s="197"/>
      <c r="T1154" s="220">
        <v>0.98</v>
      </c>
      <c r="U1154" s="114"/>
      <c r="V1154" s="117"/>
      <c r="W1154" s="199"/>
    </row>
    <row r="1155" spans="1:23" ht="17" hidden="1" thickBot="1" x14ac:dyDescent="0.25">
      <c r="A1155" s="349">
        <v>41973</v>
      </c>
      <c r="B1155" s="382">
        <v>2011</v>
      </c>
      <c r="C1155" s="79" t="s">
        <v>84</v>
      </c>
      <c r="D1155" s="79" t="s">
        <v>132</v>
      </c>
      <c r="E1155" s="79" t="s">
        <v>13</v>
      </c>
      <c r="F1155" s="79" t="s">
        <v>128</v>
      </c>
      <c r="G1155" s="79" t="s">
        <v>3852</v>
      </c>
      <c r="H1155" s="80" t="s">
        <v>3853</v>
      </c>
      <c r="I1155" s="79"/>
      <c r="J1155" s="197">
        <v>40466</v>
      </c>
      <c r="K1155" s="197">
        <v>40703</v>
      </c>
      <c r="L1155" s="62" t="s">
        <v>3138</v>
      </c>
      <c r="M1155" s="31" t="s">
        <v>3851</v>
      </c>
      <c r="N1155" s="114">
        <v>47715</v>
      </c>
      <c r="O1155" s="114">
        <v>46237</v>
      </c>
      <c r="P1155" s="197">
        <v>40717</v>
      </c>
      <c r="Q1155" s="197">
        <v>41613</v>
      </c>
      <c r="R1155" s="197">
        <v>41190</v>
      </c>
      <c r="S1155" s="197"/>
      <c r="T1155" s="220">
        <v>0.99</v>
      </c>
      <c r="U1155" s="114"/>
      <c r="V1155" s="117"/>
      <c r="W1155" s="199"/>
    </row>
    <row r="1156" spans="1:23" ht="17" hidden="1" thickBot="1" x14ac:dyDescent="0.25">
      <c r="A1156" s="349">
        <v>41973</v>
      </c>
      <c r="B1156" s="382">
        <v>2011</v>
      </c>
      <c r="C1156" s="79" t="s">
        <v>84</v>
      </c>
      <c r="D1156" s="79" t="s">
        <v>132</v>
      </c>
      <c r="E1156" s="79" t="s">
        <v>13</v>
      </c>
      <c r="F1156" s="79" t="s">
        <v>128</v>
      </c>
      <c r="G1156" s="79" t="s">
        <v>3854</v>
      </c>
      <c r="H1156" s="80" t="s">
        <v>3855</v>
      </c>
      <c r="I1156" s="79"/>
      <c r="J1156" s="197">
        <v>40550</v>
      </c>
      <c r="K1156" s="197">
        <v>40697</v>
      </c>
      <c r="L1156" s="62" t="s">
        <v>3856</v>
      </c>
      <c r="M1156" s="31" t="s">
        <v>3857</v>
      </c>
      <c r="N1156" s="114">
        <v>26438</v>
      </c>
      <c r="O1156" s="114">
        <v>23252</v>
      </c>
      <c r="P1156" s="197">
        <v>40711</v>
      </c>
      <c r="Q1156" s="197">
        <v>41338</v>
      </c>
      <c r="R1156" s="197">
        <v>41062</v>
      </c>
      <c r="S1156" s="197"/>
      <c r="T1156" s="220">
        <v>0.99</v>
      </c>
      <c r="U1156" s="114"/>
      <c r="V1156" s="117"/>
      <c r="W1156" s="199"/>
    </row>
    <row r="1157" spans="1:23" ht="17" hidden="1" thickBot="1" x14ac:dyDescent="0.25">
      <c r="A1157" s="349">
        <v>41973</v>
      </c>
      <c r="B1157" s="382">
        <v>2011</v>
      </c>
      <c r="C1157" s="79" t="s">
        <v>84</v>
      </c>
      <c r="D1157" s="79" t="s">
        <v>132</v>
      </c>
      <c r="E1157" s="79" t="s">
        <v>13</v>
      </c>
      <c r="F1157" s="79" t="s">
        <v>128</v>
      </c>
      <c r="G1157" s="79" t="s">
        <v>3858</v>
      </c>
      <c r="H1157" s="80" t="s">
        <v>3859</v>
      </c>
      <c r="I1157" s="79"/>
      <c r="J1157" s="197">
        <v>40478</v>
      </c>
      <c r="K1157" s="197">
        <v>40701</v>
      </c>
      <c r="L1157" s="62" t="s">
        <v>3138</v>
      </c>
      <c r="M1157" s="31" t="s">
        <v>3860</v>
      </c>
      <c r="N1157" s="114">
        <v>40106</v>
      </c>
      <c r="O1157" s="114">
        <v>36761</v>
      </c>
      <c r="P1157" s="197">
        <v>40715</v>
      </c>
      <c r="Q1157" s="197">
        <v>41439</v>
      </c>
      <c r="R1157" s="197">
        <v>41098</v>
      </c>
      <c r="S1157" s="197"/>
      <c r="T1157" s="220">
        <v>0.99</v>
      </c>
      <c r="U1157" s="114"/>
      <c r="V1157" s="117"/>
      <c r="W1157" s="199"/>
    </row>
    <row r="1158" spans="1:23" ht="17" hidden="1" thickBot="1" x14ac:dyDescent="0.25">
      <c r="A1158" s="349">
        <v>41973</v>
      </c>
      <c r="B1158" s="382">
        <v>2011</v>
      </c>
      <c r="C1158" s="79" t="s">
        <v>84</v>
      </c>
      <c r="D1158" s="79" t="s">
        <v>132</v>
      </c>
      <c r="E1158" s="79" t="s">
        <v>13</v>
      </c>
      <c r="F1158" s="79" t="s">
        <v>128</v>
      </c>
      <c r="G1158" s="79" t="s">
        <v>3861</v>
      </c>
      <c r="H1158" s="80" t="s">
        <v>3862</v>
      </c>
      <c r="I1158" s="79"/>
      <c r="J1158" s="197">
        <v>40633</v>
      </c>
      <c r="K1158" s="197">
        <v>40751</v>
      </c>
      <c r="L1158" s="62" t="s">
        <v>3841</v>
      </c>
      <c r="M1158" s="31" t="s">
        <v>3863</v>
      </c>
      <c r="N1158" s="114">
        <v>19793</v>
      </c>
      <c r="O1158" s="114">
        <v>16188</v>
      </c>
      <c r="P1158" s="197">
        <v>40765</v>
      </c>
      <c r="Q1158" s="197">
        <v>41257</v>
      </c>
      <c r="R1158" s="197">
        <v>41115</v>
      </c>
      <c r="S1158" s="197"/>
      <c r="T1158" s="220">
        <v>0.99</v>
      </c>
      <c r="U1158" s="114"/>
      <c r="V1158" s="117"/>
      <c r="W1158" s="199"/>
    </row>
    <row r="1159" spans="1:23" ht="17" hidden="1" thickBot="1" x14ac:dyDescent="0.25">
      <c r="A1159" s="349">
        <v>41973</v>
      </c>
      <c r="B1159" s="382">
        <v>2011</v>
      </c>
      <c r="C1159" s="79" t="s">
        <v>84</v>
      </c>
      <c r="D1159" s="79" t="s">
        <v>132</v>
      </c>
      <c r="E1159" s="79" t="s">
        <v>13</v>
      </c>
      <c r="F1159" s="79" t="s">
        <v>128</v>
      </c>
      <c r="G1159" s="79" t="s">
        <v>3864</v>
      </c>
      <c r="H1159" s="80" t="s">
        <v>3865</v>
      </c>
      <c r="I1159" s="79"/>
      <c r="J1159" s="197">
        <v>40743</v>
      </c>
      <c r="K1159" s="197">
        <v>40798</v>
      </c>
      <c r="L1159" s="62" t="s">
        <v>3866</v>
      </c>
      <c r="M1159" s="31" t="s">
        <v>3867</v>
      </c>
      <c r="N1159" s="114">
        <v>15045</v>
      </c>
      <c r="O1159" s="114">
        <v>14670</v>
      </c>
      <c r="P1159" s="197">
        <v>40812</v>
      </c>
      <c r="Q1159" s="197">
        <v>41296</v>
      </c>
      <c r="R1159" s="197">
        <v>41163</v>
      </c>
      <c r="S1159" s="197">
        <v>41163</v>
      </c>
      <c r="T1159" s="220">
        <v>1</v>
      </c>
      <c r="U1159" s="114"/>
      <c r="V1159" s="117"/>
      <c r="W1159" s="199"/>
    </row>
    <row r="1160" spans="1:23" ht="17" hidden="1" thickBot="1" x14ac:dyDescent="0.25">
      <c r="A1160" s="349">
        <v>41973</v>
      </c>
      <c r="B1160" s="382">
        <v>2011</v>
      </c>
      <c r="C1160" s="79" t="s">
        <v>84</v>
      </c>
      <c r="D1160" s="79" t="s">
        <v>132</v>
      </c>
      <c r="E1160" s="79" t="s">
        <v>13</v>
      </c>
      <c r="F1160" s="79" t="s">
        <v>128</v>
      </c>
      <c r="G1160" s="79" t="s">
        <v>3868</v>
      </c>
      <c r="H1160" s="80" t="s">
        <v>3869</v>
      </c>
      <c r="I1160" s="79"/>
      <c r="J1160" s="197">
        <v>40478</v>
      </c>
      <c r="K1160" s="197">
        <v>40701</v>
      </c>
      <c r="L1160" s="62" t="s">
        <v>3138</v>
      </c>
      <c r="M1160" s="31" t="s">
        <v>3860</v>
      </c>
      <c r="N1160" s="114">
        <v>54843</v>
      </c>
      <c r="O1160" s="114">
        <v>54497</v>
      </c>
      <c r="P1160" s="197">
        <v>40715</v>
      </c>
      <c r="Q1160" s="197">
        <v>41439</v>
      </c>
      <c r="R1160" s="197">
        <v>41098</v>
      </c>
      <c r="S1160" s="197"/>
      <c r="T1160" s="220">
        <v>0.93</v>
      </c>
      <c r="U1160" s="114"/>
      <c r="V1160" s="117"/>
      <c r="W1160" s="199"/>
    </row>
    <row r="1161" spans="1:23" ht="17" hidden="1" thickBot="1" x14ac:dyDescent="0.25">
      <c r="A1161" s="349">
        <v>41973</v>
      </c>
      <c r="B1161" s="382">
        <v>2011</v>
      </c>
      <c r="C1161" s="79" t="s">
        <v>84</v>
      </c>
      <c r="D1161" s="79" t="s">
        <v>132</v>
      </c>
      <c r="E1161" s="79" t="s">
        <v>20</v>
      </c>
      <c r="F1161" s="79" t="s">
        <v>128</v>
      </c>
      <c r="G1161" s="79" t="s">
        <v>3870</v>
      </c>
      <c r="H1161" s="80" t="s">
        <v>3871</v>
      </c>
      <c r="I1161" s="79"/>
      <c r="J1161" s="197">
        <v>40605</v>
      </c>
      <c r="K1161" s="197">
        <v>40696</v>
      </c>
      <c r="L1161" s="62" t="s">
        <v>3872</v>
      </c>
      <c r="M1161" s="31" t="s">
        <v>3873</v>
      </c>
      <c r="N1161" s="114">
        <v>12906</v>
      </c>
      <c r="O1161" s="114">
        <v>12849</v>
      </c>
      <c r="P1161" s="197">
        <v>40710</v>
      </c>
      <c r="Q1161" s="197">
        <v>42041</v>
      </c>
      <c r="R1161" s="197">
        <v>41244</v>
      </c>
      <c r="S1161" s="197"/>
      <c r="T1161" s="220">
        <v>0.94</v>
      </c>
      <c r="U1161" s="114"/>
      <c r="V1161" s="117"/>
      <c r="W1161" s="199"/>
    </row>
    <row r="1162" spans="1:23" ht="17" hidden="1" thickBot="1" x14ac:dyDescent="0.25">
      <c r="A1162" s="349">
        <v>41973</v>
      </c>
      <c r="B1162" s="382">
        <v>2011</v>
      </c>
      <c r="C1162" s="79" t="s">
        <v>84</v>
      </c>
      <c r="D1162" s="79" t="s">
        <v>132</v>
      </c>
      <c r="E1162" s="79" t="s">
        <v>20</v>
      </c>
      <c r="F1162" s="79" t="s">
        <v>128</v>
      </c>
      <c r="G1162" s="79" t="s">
        <v>3874</v>
      </c>
      <c r="H1162" s="80" t="s">
        <v>3875</v>
      </c>
      <c r="I1162" s="79"/>
      <c r="J1162" s="197">
        <v>40597</v>
      </c>
      <c r="K1162" s="197">
        <v>40723</v>
      </c>
      <c r="L1162" s="62" t="s">
        <v>3876</v>
      </c>
      <c r="M1162" s="31" t="s">
        <v>3877</v>
      </c>
      <c r="N1162" s="114">
        <v>79767</v>
      </c>
      <c r="O1162" s="114">
        <v>80482</v>
      </c>
      <c r="P1162" s="197">
        <v>40737</v>
      </c>
      <c r="Q1162" s="197">
        <v>42124</v>
      </c>
      <c r="R1162" s="197">
        <v>41698</v>
      </c>
      <c r="S1162" s="197">
        <v>41988</v>
      </c>
      <c r="T1162" s="220">
        <v>0.94</v>
      </c>
      <c r="U1162" s="114"/>
      <c r="V1162" s="117"/>
      <c r="W1162" s="199"/>
    </row>
    <row r="1163" spans="1:23" ht="17" hidden="1" thickBot="1" x14ac:dyDescent="0.25">
      <c r="A1163" s="349">
        <v>41973</v>
      </c>
      <c r="B1163" s="382">
        <v>2011</v>
      </c>
      <c r="C1163" s="79" t="s">
        <v>84</v>
      </c>
      <c r="D1163" s="79" t="s">
        <v>132</v>
      </c>
      <c r="E1163" s="79" t="s">
        <v>20</v>
      </c>
      <c r="F1163" s="79" t="s">
        <v>128</v>
      </c>
      <c r="G1163" s="79" t="s">
        <v>3878</v>
      </c>
      <c r="H1163" s="80" t="s">
        <v>3879</v>
      </c>
      <c r="I1163" s="79"/>
      <c r="J1163" s="197">
        <v>40597</v>
      </c>
      <c r="K1163" s="197">
        <v>40723</v>
      </c>
      <c r="L1163" s="62" t="s">
        <v>3876</v>
      </c>
      <c r="M1163" s="31" t="s">
        <v>3877</v>
      </c>
      <c r="N1163" s="114">
        <v>32625</v>
      </c>
      <c r="O1163" s="114">
        <v>30659</v>
      </c>
      <c r="P1163" s="197">
        <v>40737</v>
      </c>
      <c r="Q1163" s="197">
        <v>42124</v>
      </c>
      <c r="R1163" s="197">
        <v>41698</v>
      </c>
      <c r="S1163" s="197">
        <v>41988</v>
      </c>
      <c r="T1163" s="220">
        <v>0.93</v>
      </c>
      <c r="U1163" s="114"/>
      <c r="V1163" s="117"/>
      <c r="W1163" s="199"/>
    </row>
    <row r="1164" spans="1:23" ht="17" hidden="1" thickBot="1" x14ac:dyDescent="0.25">
      <c r="A1164" s="349">
        <v>41973</v>
      </c>
      <c r="B1164" s="382">
        <v>2011</v>
      </c>
      <c r="C1164" s="79" t="s">
        <v>84</v>
      </c>
      <c r="D1164" s="79" t="s">
        <v>132</v>
      </c>
      <c r="E1164" s="79" t="s">
        <v>20</v>
      </c>
      <c r="F1164" s="79" t="s">
        <v>128</v>
      </c>
      <c r="G1164" s="79" t="s">
        <v>3880</v>
      </c>
      <c r="H1164" s="80" t="s">
        <v>3881</v>
      </c>
      <c r="I1164" s="79"/>
      <c r="J1164" s="197">
        <v>40681</v>
      </c>
      <c r="K1164" s="197">
        <v>40721</v>
      </c>
      <c r="L1164" s="62" t="s">
        <v>3882</v>
      </c>
      <c r="M1164" s="31" t="s">
        <v>3883</v>
      </c>
      <c r="N1164" s="114">
        <v>6613</v>
      </c>
      <c r="O1164" s="114">
        <v>6017</v>
      </c>
      <c r="P1164" s="197">
        <v>40735</v>
      </c>
      <c r="Q1164" s="197">
        <v>41407</v>
      </c>
      <c r="R1164" s="197">
        <v>41141</v>
      </c>
      <c r="S1164" s="197"/>
      <c r="T1164" s="220">
        <v>0.92</v>
      </c>
      <c r="U1164" s="114"/>
      <c r="V1164" s="117"/>
      <c r="W1164" s="199"/>
    </row>
    <row r="1165" spans="1:23" ht="17" hidden="1" thickBot="1" x14ac:dyDescent="0.25">
      <c r="A1165" s="349">
        <v>41973</v>
      </c>
      <c r="B1165" s="382">
        <v>2011</v>
      </c>
      <c r="C1165" s="79" t="s">
        <v>84</v>
      </c>
      <c r="D1165" s="79" t="s">
        <v>132</v>
      </c>
      <c r="E1165" s="79" t="s">
        <v>20</v>
      </c>
      <c r="F1165" s="79" t="s">
        <v>128</v>
      </c>
      <c r="G1165" s="79" t="s">
        <v>3884</v>
      </c>
      <c r="H1165" s="80" t="s">
        <v>3885</v>
      </c>
      <c r="I1165" s="79"/>
      <c r="J1165" s="197">
        <v>40598</v>
      </c>
      <c r="K1165" s="197">
        <v>40723</v>
      </c>
      <c r="L1165" s="62" t="s">
        <v>3886</v>
      </c>
      <c r="M1165" s="31" t="s">
        <v>3887</v>
      </c>
      <c r="N1165" s="114">
        <v>43950</v>
      </c>
      <c r="O1165" s="114">
        <v>40294</v>
      </c>
      <c r="P1165" s="197">
        <v>40737</v>
      </c>
      <c r="Q1165" s="197">
        <v>42105</v>
      </c>
      <c r="R1165" s="197">
        <v>41468</v>
      </c>
      <c r="S1165" s="197">
        <v>41468</v>
      </c>
      <c r="T1165" s="220">
        <v>1</v>
      </c>
      <c r="U1165" s="114"/>
      <c r="V1165" s="117"/>
      <c r="W1165" s="199"/>
    </row>
    <row r="1166" spans="1:23" ht="17" hidden="1" thickBot="1" x14ac:dyDescent="0.25">
      <c r="A1166" s="349">
        <v>41973</v>
      </c>
      <c r="B1166" s="382">
        <v>2011</v>
      </c>
      <c r="C1166" s="79" t="s">
        <v>84</v>
      </c>
      <c r="D1166" s="79" t="s">
        <v>132</v>
      </c>
      <c r="E1166" s="79" t="s">
        <v>20</v>
      </c>
      <c r="F1166" s="79" t="s">
        <v>128</v>
      </c>
      <c r="G1166" s="79" t="s">
        <v>3888</v>
      </c>
      <c r="H1166" s="80" t="s">
        <v>3889</v>
      </c>
      <c r="I1166" s="79"/>
      <c r="J1166" s="197">
        <v>40673</v>
      </c>
      <c r="K1166" s="197">
        <v>40786</v>
      </c>
      <c r="L1166" s="62" t="s">
        <v>3788</v>
      </c>
      <c r="M1166" s="31" t="s">
        <v>3890</v>
      </c>
      <c r="N1166" s="114">
        <v>40236</v>
      </c>
      <c r="O1166" s="114">
        <v>38214</v>
      </c>
      <c r="P1166" s="197">
        <v>40800</v>
      </c>
      <c r="Q1166" s="197">
        <v>42050</v>
      </c>
      <c r="R1166" s="197">
        <v>41555</v>
      </c>
      <c r="S1166" s="197">
        <v>41814</v>
      </c>
      <c r="T1166" s="220">
        <v>1</v>
      </c>
      <c r="U1166" s="114"/>
      <c r="V1166" s="117"/>
      <c r="W1166" s="199"/>
    </row>
    <row r="1167" spans="1:23" ht="17" hidden="1" thickBot="1" x14ac:dyDescent="0.25">
      <c r="A1167" s="349">
        <v>41973</v>
      </c>
      <c r="B1167" s="382">
        <v>2011</v>
      </c>
      <c r="C1167" s="79" t="s">
        <v>84</v>
      </c>
      <c r="D1167" s="79" t="s">
        <v>132</v>
      </c>
      <c r="E1167" s="79" t="s">
        <v>20</v>
      </c>
      <c r="F1167" s="79" t="s">
        <v>128</v>
      </c>
      <c r="G1167" s="79" t="s">
        <v>3891</v>
      </c>
      <c r="H1167" s="80" t="s">
        <v>3889</v>
      </c>
      <c r="I1167" s="79"/>
      <c r="J1167" s="197">
        <v>40673</v>
      </c>
      <c r="K1167" s="197">
        <v>40786</v>
      </c>
      <c r="L1167" s="62" t="s">
        <v>3788</v>
      </c>
      <c r="M1167" s="31" t="s">
        <v>3890</v>
      </c>
      <c r="N1167" s="114">
        <v>39788</v>
      </c>
      <c r="O1167" s="114">
        <v>37917</v>
      </c>
      <c r="P1167" s="197">
        <v>40800</v>
      </c>
      <c r="Q1167" s="197">
        <v>42050</v>
      </c>
      <c r="R1167" s="197">
        <v>41555</v>
      </c>
      <c r="S1167" s="197"/>
      <c r="T1167" s="220">
        <v>0.99</v>
      </c>
      <c r="U1167" s="114"/>
      <c r="V1167" s="117"/>
      <c r="W1167" s="199"/>
    </row>
    <row r="1168" spans="1:23" ht="17" hidden="1" thickBot="1" x14ac:dyDescent="0.25">
      <c r="A1168" s="349">
        <v>41973</v>
      </c>
      <c r="B1168" s="382">
        <v>2011</v>
      </c>
      <c r="C1168" s="79" t="s">
        <v>84</v>
      </c>
      <c r="D1168" s="79" t="s">
        <v>132</v>
      </c>
      <c r="E1168" s="79" t="s">
        <v>20</v>
      </c>
      <c r="F1168" s="79" t="s">
        <v>128</v>
      </c>
      <c r="G1168" s="79" t="s">
        <v>3892</v>
      </c>
      <c r="H1168" s="80" t="s">
        <v>3893</v>
      </c>
      <c r="I1168" s="79"/>
      <c r="J1168" s="197">
        <v>40533</v>
      </c>
      <c r="K1168" s="197">
        <v>40696</v>
      </c>
      <c r="L1168" s="62" t="s">
        <v>3894</v>
      </c>
      <c r="M1168" s="31" t="s">
        <v>3895</v>
      </c>
      <c r="N1168" s="114">
        <v>1499</v>
      </c>
      <c r="O1168" s="114">
        <v>1379</v>
      </c>
      <c r="P1168" s="197">
        <v>40710</v>
      </c>
      <c r="Q1168" s="197">
        <v>41238</v>
      </c>
      <c r="R1168" s="197">
        <v>41238</v>
      </c>
      <c r="S1168" s="197"/>
      <c r="T1168" s="220">
        <v>0.98</v>
      </c>
      <c r="U1168" s="114"/>
      <c r="V1168" s="117"/>
      <c r="W1168" s="199"/>
    </row>
    <row r="1169" spans="1:23" ht="17" hidden="1" thickBot="1" x14ac:dyDescent="0.25">
      <c r="A1169" s="349">
        <v>41973</v>
      </c>
      <c r="B1169" s="382">
        <v>2011</v>
      </c>
      <c r="C1169" s="79" t="s">
        <v>84</v>
      </c>
      <c r="D1169" s="79" t="s">
        <v>132</v>
      </c>
      <c r="E1169" s="79" t="s">
        <v>20</v>
      </c>
      <c r="F1169" s="79" t="s">
        <v>128</v>
      </c>
      <c r="G1169" s="79" t="s">
        <v>3896</v>
      </c>
      <c r="H1169" s="80" t="s">
        <v>3897</v>
      </c>
      <c r="I1169" s="79"/>
      <c r="J1169" s="197">
        <v>40739</v>
      </c>
      <c r="K1169" s="197">
        <v>40812</v>
      </c>
      <c r="L1169" s="62" t="s">
        <v>3898</v>
      </c>
      <c r="M1169" s="31" t="s">
        <v>3899</v>
      </c>
      <c r="N1169" s="114">
        <v>55206</v>
      </c>
      <c r="O1169" s="114">
        <v>55212</v>
      </c>
      <c r="P1169" s="197">
        <v>40826</v>
      </c>
      <c r="Q1169" s="197">
        <v>41898</v>
      </c>
      <c r="R1169" s="197">
        <v>41569</v>
      </c>
      <c r="S1169" s="197"/>
      <c r="T1169" s="220">
        <v>0.92</v>
      </c>
      <c r="U1169" s="114"/>
      <c r="V1169" s="117"/>
      <c r="W1169" s="199"/>
    </row>
    <row r="1170" spans="1:23" ht="17" hidden="1" thickBot="1" x14ac:dyDescent="0.25">
      <c r="A1170" s="349">
        <v>41973</v>
      </c>
      <c r="B1170" s="382">
        <v>2011</v>
      </c>
      <c r="C1170" s="79" t="s">
        <v>84</v>
      </c>
      <c r="D1170" s="79" t="s">
        <v>132</v>
      </c>
      <c r="E1170" s="79" t="s">
        <v>20</v>
      </c>
      <c r="F1170" s="79" t="s">
        <v>128</v>
      </c>
      <c r="G1170" s="79" t="s">
        <v>3900</v>
      </c>
      <c r="H1170" s="80" t="s">
        <v>3901</v>
      </c>
      <c r="I1170" s="79"/>
      <c r="J1170" s="197">
        <v>40739</v>
      </c>
      <c r="K1170" s="197">
        <v>40812</v>
      </c>
      <c r="L1170" s="62" t="s">
        <v>3898</v>
      </c>
      <c r="M1170" s="31" t="s">
        <v>3899</v>
      </c>
      <c r="N1170" s="114">
        <v>54795</v>
      </c>
      <c r="O1170" s="114">
        <v>46483</v>
      </c>
      <c r="P1170" s="197">
        <v>40826</v>
      </c>
      <c r="Q1170" s="197">
        <v>41898</v>
      </c>
      <c r="R1170" s="197">
        <v>41569</v>
      </c>
      <c r="S1170" s="197"/>
      <c r="T1170" s="220">
        <v>0.97</v>
      </c>
      <c r="U1170" s="114"/>
      <c r="V1170" s="117"/>
      <c r="W1170" s="199"/>
    </row>
    <row r="1171" spans="1:23" ht="17" hidden="1" thickBot="1" x14ac:dyDescent="0.25">
      <c r="A1171" s="349">
        <v>41973</v>
      </c>
      <c r="B1171" s="382">
        <v>2011</v>
      </c>
      <c r="C1171" s="79" t="s">
        <v>84</v>
      </c>
      <c r="D1171" s="79" t="s">
        <v>132</v>
      </c>
      <c r="E1171" s="79" t="s">
        <v>20</v>
      </c>
      <c r="F1171" s="79" t="s">
        <v>128</v>
      </c>
      <c r="G1171" s="79" t="s">
        <v>3902</v>
      </c>
      <c r="H1171" s="80" t="s">
        <v>3903</v>
      </c>
      <c r="I1171" s="79"/>
      <c r="J1171" s="197">
        <v>40520</v>
      </c>
      <c r="K1171" s="197">
        <v>40696</v>
      </c>
      <c r="L1171" s="62" t="s">
        <v>3904</v>
      </c>
      <c r="M1171" s="31" t="s">
        <v>3905</v>
      </c>
      <c r="N1171" s="114">
        <v>24316</v>
      </c>
      <c r="O1171" s="114">
        <v>17444</v>
      </c>
      <c r="P1171" s="197">
        <v>40710</v>
      </c>
      <c r="Q1171" s="197">
        <v>41705</v>
      </c>
      <c r="R1171" s="197">
        <v>41311</v>
      </c>
      <c r="S1171" s="197"/>
      <c r="T1171" s="220">
        <v>0.65</v>
      </c>
      <c r="U1171" s="114"/>
      <c r="V1171" s="117"/>
      <c r="W1171" s="199"/>
    </row>
    <row r="1172" spans="1:23" ht="17" hidden="1" thickBot="1" x14ac:dyDescent="0.25">
      <c r="A1172" s="349">
        <v>41973</v>
      </c>
      <c r="B1172" s="382">
        <v>2011</v>
      </c>
      <c r="C1172" s="79" t="s">
        <v>84</v>
      </c>
      <c r="D1172" s="79" t="s">
        <v>132</v>
      </c>
      <c r="E1172" s="79" t="s">
        <v>20</v>
      </c>
      <c r="F1172" s="79" t="s">
        <v>128</v>
      </c>
      <c r="G1172" s="79" t="s">
        <v>3906</v>
      </c>
      <c r="H1172" s="80" t="s">
        <v>3907</v>
      </c>
      <c r="I1172" s="79"/>
      <c r="J1172" s="197">
        <v>40662</v>
      </c>
      <c r="K1172" s="197">
        <v>40785</v>
      </c>
      <c r="L1172" s="62" t="s">
        <v>3908</v>
      </c>
      <c r="M1172" s="31" t="s">
        <v>3909</v>
      </c>
      <c r="N1172" s="114">
        <v>54720</v>
      </c>
      <c r="O1172" s="114">
        <v>55088</v>
      </c>
      <c r="P1172" s="197">
        <v>40799</v>
      </c>
      <c r="Q1172" s="197">
        <v>42094</v>
      </c>
      <c r="R1172" s="197">
        <v>41524</v>
      </c>
      <c r="S1172" s="197"/>
      <c r="T1172" s="220">
        <v>0.95</v>
      </c>
      <c r="U1172" s="114"/>
      <c r="V1172" s="117"/>
      <c r="W1172" s="199"/>
    </row>
    <row r="1173" spans="1:23" ht="17" hidden="1" thickBot="1" x14ac:dyDescent="0.25">
      <c r="A1173" s="349">
        <v>41973</v>
      </c>
      <c r="B1173" s="382">
        <v>2011</v>
      </c>
      <c r="C1173" s="79" t="s">
        <v>84</v>
      </c>
      <c r="D1173" s="79" t="s">
        <v>132</v>
      </c>
      <c r="E1173" s="79" t="s">
        <v>20</v>
      </c>
      <c r="F1173" s="79" t="s">
        <v>128</v>
      </c>
      <c r="G1173" s="79" t="s">
        <v>3910</v>
      </c>
      <c r="H1173" s="80" t="s">
        <v>3911</v>
      </c>
      <c r="I1173" s="79"/>
      <c r="J1173" s="197">
        <v>40578</v>
      </c>
      <c r="K1173" s="197">
        <v>40696</v>
      </c>
      <c r="L1173" s="62" t="s">
        <v>3912</v>
      </c>
      <c r="M1173" s="31" t="s">
        <v>3913</v>
      </c>
      <c r="N1173" s="114">
        <v>43568</v>
      </c>
      <c r="O1173" s="114">
        <v>40944</v>
      </c>
      <c r="P1173" s="197">
        <v>40710</v>
      </c>
      <c r="Q1173" s="197">
        <v>42008</v>
      </c>
      <c r="R1173" s="197">
        <v>41516</v>
      </c>
      <c r="S1173" s="197">
        <v>42008</v>
      </c>
      <c r="T1173" s="220">
        <v>0.99</v>
      </c>
      <c r="U1173" s="114"/>
      <c r="V1173" s="117"/>
      <c r="W1173" s="199"/>
    </row>
    <row r="1174" spans="1:23" ht="17" hidden="1" thickBot="1" x14ac:dyDescent="0.25">
      <c r="A1174" s="349">
        <v>41973</v>
      </c>
      <c r="B1174" s="382">
        <v>2011</v>
      </c>
      <c r="C1174" s="79" t="s">
        <v>84</v>
      </c>
      <c r="D1174" s="79" t="s">
        <v>132</v>
      </c>
      <c r="E1174" s="79" t="s">
        <v>20</v>
      </c>
      <c r="F1174" s="79" t="s">
        <v>128</v>
      </c>
      <c r="G1174" s="79" t="s">
        <v>3914</v>
      </c>
      <c r="H1174" s="80" t="s">
        <v>3915</v>
      </c>
      <c r="I1174" s="79"/>
      <c r="J1174" s="197">
        <v>40578</v>
      </c>
      <c r="K1174" s="197">
        <v>40696</v>
      </c>
      <c r="L1174" s="62" t="s">
        <v>3912</v>
      </c>
      <c r="M1174" s="31" t="s">
        <v>3916</v>
      </c>
      <c r="N1174" s="114">
        <v>46005</v>
      </c>
      <c r="O1174" s="114">
        <v>42198</v>
      </c>
      <c r="P1174" s="197">
        <v>40710</v>
      </c>
      <c r="Q1174" s="197">
        <v>41880</v>
      </c>
      <c r="R1174" s="197">
        <v>41499</v>
      </c>
      <c r="S1174" s="197">
        <v>41743</v>
      </c>
      <c r="T1174" s="220">
        <v>1</v>
      </c>
      <c r="U1174" s="114"/>
      <c r="V1174" s="117"/>
      <c r="W1174" s="199"/>
    </row>
    <row r="1175" spans="1:23" ht="17" hidden="1" thickBot="1" x14ac:dyDescent="0.25">
      <c r="A1175" s="349">
        <v>41973</v>
      </c>
      <c r="B1175" s="382">
        <v>2011</v>
      </c>
      <c r="C1175" s="79" t="s">
        <v>84</v>
      </c>
      <c r="D1175" s="79" t="s">
        <v>132</v>
      </c>
      <c r="E1175" s="79" t="s">
        <v>20</v>
      </c>
      <c r="F1175" s="79" t="s">
        <v>128</v>
      </c>
      <c r="G1175" s="79" t="s">
        <v>3917</v>
      </c>
      <c r="H1175" s="80" t="s">
        <v>3885</v>
      </c>
      <c r="I1175" s="79"/>
      <c r="J1175" s="197">
        <v>40598</v>
      </c>
      <c r="K1175" s="197">
        <v>40723</v>
      </c>
      <c r="L1175" s="62" t="s">
        <v>3886</v>
      </c>
      <c r="M1175" s="31" t="s">
        <v>3887</v>
      </c>
      <c r="N1175" s="114">
        <v>49005</v>
      </c>
      <c r="O1175" s="114">
        <v>44550</v>
      </c>
      <c r="P1175" s="197">
        <v>40737</v>
      </c>
      <c r="Q1175" s="197">
        <v>42065</v>
      </c>
      <c r="R1175" s="197">
        <v>41468</v>
      </c>
      <c r="S1175" s="197">
        <v>42105</v>
      </c>
      <c r="T1175" s="220">
        <v>0.97</v>
      </c>
      <c r="U1175" s="114"/>
      <c r="V1175" s="117"/>
      <c r="W1175" s="199"/>
    </row>
    <row r="1176" spans="1:23" ht="17" hidden="1" thickBot="1" x14ac:dyDescent="0.25">
      <c r="A1176" s="349">
        <v>41973</v>
      </c>
      <c r="B1176" s="382">
        <v>2011</v>
      </c>
      <c r="C1176" s="79" t="s">
        <v>84</v>
      </c>
      <c r="D1176" s="79" t="s">
        <v>132</v>
      </c>
      <c r="E1176" s="79" t="s">
        <v>20</v>
      </c>
      <c r="F1176" s="79" t="s">
        <v>128</v>
      </c>
      <c r="G1176" s="79" t="s">
        <v>3918</v>
      </c>
      <c r="H1176" s="80" t="s">
        <v>3919</v>
      </c>
      <c r="I1176" s="79"/>
      <c r="J1176" s="197">
        <v>40598</v>
      </c>
      <c r="K1176" s="197">
        <v>40883</v>
      </c>
      <c r="L1176" s="62" t="s">
        <v>3886</v>
      </c>
      <c r="M1176" s="31" t="s">
        <v>3920</v>
      </c>
      <c r="N1176" s="114">
        <v>5941</v>
      </c>
      <c r="O1176" s="114">
        <v>5402</v>
      </c>
      <c r="P1176" s="197">
        <v>40897</v>
      </c>
      <c r="Q1176" s="197">
        <v>42105</v>
      </c>
      <c r="R1176" s="197">
        <v>41468</v>
      </c>
      <c r="S1176" s="197">
        <v>42105</v>
      </c>
      <c r="T1176" s="220">
        <v>0.99</v>
      </c>
      <c r="U1176" s="114">
        <v>-4148</v>
      </c>
      <c r="V1176" s="117" t="s">
        <v>3921</v>
      </c>
      <c r="W1176" s="199"/>
    </row>
    <row r="1177" spans="1:23" ht="17" hidden="1" thickBot="1" x14ac:dyDescent="0.25">
      <c r="A1177" s="349">
        <v>41973</v>
      </c>
      <c r="B1177" s="382">
        <v>2011</v>
      </c>
      <c r="C1177" s="79" t="s">
        <v>84</v>
      </c>
      <c r="D1177" s="79" t="s">
        <v>132</v>
      </c>
      <c r="E1177" s="79" t="s">
        <v>20</v>
      </c>
      <c r="F1177" s="79" t="s">
        <v>128</v>
      </c>
      <c r="G1177" s="79" t="s">
        <v>3922</v>
      </c>
      <c r="H1177" s="80" t="s">
        <v>3778</v>
      </c>
      <c r="I1177" s="79"/>
      <c r="J1177" s="197">
        <v>40459</v>
      </c>
      <c r="K1177" s="197">
        <v>40694</v>
      </c>
      <c r="L1177" s="62" t="s">
        <v>3923</v>
      </c>
      <c r="M1177" s="31" t="s">
        <v>3924</v>
      </c>
      <c r="N1177" s="114">
        <v>8868</v>
      </c>
      <c r="O1177" s="114">
        <v>8147</v>
      </c>
      <c r="P1177" s="197">
        <v>40708</v>
      </c>
      <c r="Q1177" s="197">
        <v>41249</v>
      </c>
      <c r="R1177" s="197">
        <v>41179</v>
      </c>
      <c r="S1177" s="197"/>
      <c r="T1177" s="220">
        <v>0.98</v>
      </c>
      <c r="U1177" s="114"/>
      <c r="V1177" s="117"/>
      <c r="W1177" s="199"/>
    </row>
    <row r="1178" spans="1:23" ht="17" hidden="1" thickBot="1" x14ac:dyDescent="0.25">
      <c r="A1178" s="349">
        <v>41973</v>
      </c>
      <c r="B1178" s="382">
        <v>2011</v>
      </c>
      <c r="C1178" s="79" t="s">
        <v>84</v>
      </c>
      <c r="D1178" s="79" t="s">
        <v>132</v>
      </c>
      <c r="E1178" s="79" t="s">
        <v>20</v>
      </c>
      <c r="F1178" s="79" t="s">
        <v>128</v>
      </c>
      <c r="G1178" s="79" t="s">
        <v>3925</v>
      </c>
      <c r="H1178" s="80" t="s">
        <v>3926</v>
      </c>
      <c r="I1178" s="79"/>
      <c r="J1178" s="197">
        <v>40421</v>
      </c>
      <c r="K1178" s="197">
        <v>40697</v>
      </c>
      <c r="L1178" s="62" t="s">
        <v>3927</v>
      </c>
      <c r="M1178" s="31" t="s">
        <v>3928</v>
      </c>
      <c r="N1178" s="114">
        <v>62154</v>
      </c>
      <c r="O1178" s="114">
        <v>59440</v>
      </c>
      <c r="P1178" s="197">
        <v>40711</v>
      </c>
      <c r="Q1178" s="197">
        <v>42080</v>
      </c>
      <c r="R1178" s="197">
        <v>41607</v>
      </c>
      <c r="S1178" s="197">
        <v>42080</v>
      </c>
      <c r="T1178" s="220">
        <v>0.93</v>
      </c>
      <c r="U1178" s="114"/>
      <c r="V1178" s="117"/>
      <c r="W1178" s="199"/>
    </row>
    <row r="1179" spans="1:23" ht="17" hidden="1" thickBot="1" x14ac:dyDescent="0.25">
      <c r="A1179" s="349">
        <v>41973</v>
      </c>
      <c r="B1179" s="382">
        <v>2011</v>
      </c>
      <c r="C1179" s="79" t="s">
        <v>84</v>
      </c>
      <c r="D1179" s="79" t="s">
        <v>132</v>
      </c>
      <c r="E1179" s="79" t="s">
        <v>20</v>
      </c>
      <c r="F1179" s="79" t="s">
        <v>128</v>
      </c>
      <c r="G1179" s="79" t="s">
        <v>3929</v>
      </c>
      <c r="H1179" s="80" t="s">
        <v>3930</v>
      </c>
      <c r="I1179" s="79"/>
      <c r="J1179" s="197">
        <v>40421</v>
      </c>
      <c r="K1179" s="197">
        <v>40697</v>
      </c>
      <c r="L1179" s="62" t="s">
        <v>3927</v>
      </c>
      <c r="M1179" s="31" t="s">
        <v>3928</v>
      </c>
      <c r="N1179" s="114">
        <v>62617</v>
      </c>
      <c r="O1179" s="114">
        <v>59662</v>
      </c>
      <c r="P1179" s="197">
        <v>40711</v>
      </c>
      <c r="Q1179" s="197">
        <v>42080</v>
      </c>
      <c r="R1179" s="197">
        <v>41607</v>
      </c>
      <c r="S1179" s="197">
        <v>42080</v>
      </c>
      <c r="T1179" s="220">
        <v>0.92</v>
      </c>
      <c r="U1179" s="114"/>
      <c r="V1179" s="117"/>
      <c r="W1179" s="199"/>
    </row>
    <row r="1180" spans="1:23" ht="17" hidden="1" thickBot="1" x14ac:dyDescent="0.25">
      <c r="A1180" s="349">
        <v>41973</v>
      </c>
      <c r="B1180" s="382">
        <v>2011</v>
      </c>
      <c r="C1180" s="79" t="s">
        <v>84</v>
      </c>
      <c r="D1180" s="79" t="s">
        <v>78</v>
      </c>
      <c r="E1180" s="79" t="s">
        <v>26</v>
      </c>
      <c r="F1180" s="79" t="s">
        <v>128</v>
      </c>
      <c r="G1180" s="79" t="s">
        <v>3931</v>
      </c>
      <c r="H1180" s="80" t="s">
        <v>3932</v>
      </c>
      <c r="I1180" s="79"/>
      <c r="J1180" s="197">
        <v>40255</v>
      </c>
      <c r="K1180" s="197">
        <v>40557</v>
      </c>
      <c r="L1180" s="62" t="s">
        <v>3933</v>
      </c>
      <c r="M1180" s="31" t="s">
        <v>3934</v>
      </c>
      <c r="N1180" s="114">
        <v>41</v>
      </c>
      <c r="O1180" s="114">
        <v>39</v>
      </c>
      <c r="P1180" s="197">
        <v>40571</v>
      </c>
      <c r="Q1180" s="197">
        <v>40675</v>
      </c>
      <c r="R1180" s="197">
        <v>40676</v>
      </c>
      <c r="S1180" s="197">
        <v>40786</v>
      </c>
      <c r="T1180" s="220">
        <v>1</v>
      </c>
      <c r="U1180" s="114"/>
      <c r="V1180" s="117"/>
      <c r="W1180" s="199"/>
    </row>
    <row r="1181" spans="1:23" ht="17" hidden="1" thickBot="1" x14ac:dyDescent="0.25">
      <c r="A1181" s="349">
        <v>41973</v>
      </c>
      <c r="B1181" s="382">
        <v>2011</v>
      </c>
      <c r="C1181" s="79" t="s">
        <v>85</v>
      </c>
      <c r="D1181" s="79" t="s">
        <v>132</v>
      </c>
      <c r="E1181" s="79" t="s">
        <v>14</v>
      </c>
      <c r="F1181" s="79" t="s">
        <v>128</v>
      </c>
      <c r="G1181" s="79" t="s">
        <v>3935</v>
      </c>
      <c r="H1181" s="80" t="s">
        <v>3936</v>
      </c>
      <c r="I1181" s="79"/>
      <c r="J1181" s="197">
        <v>40716</v>
      </c>
      <c r="K1181" s="197">
        <v>40808</v>
      </c>
      <c r="L1181" s="62" t="s">
        <v>3937</v>
      </c>
      <c r="M1181" s="31" t="s">
        <v>3938</v>
      </c>
      <c r="N1181" s="114">
        <v>6458</v>
      </c>
      <c r="O1181" s="114">
        <v>6168</v>
      </c>
      <c r="P1181" s="197">
        <v>40822</v>
      </c>
      <c r="Q1181" s="197">
        <v>41344</v>
      </c>
      <c r="R1181" s="197">
        <v>41173</v>
      </c>
      <c r="S1181" s="197">
        <v>41361</v>
      </c>
      <c r="T1181" s="220">
        <v>0.99899189710773395</v>
      </c>
      <c r="U1181" s="114"/>
      <c r="V1181" s="117"/>
      <c r="W1181" s="199"/>
    </row>
    <row r="1182" spans="1:23" ht="17" hidden="1" thickBot="1" x14ac:dyDescent="0.25">
      <c r="A1182" s="349">
        <v>41973</v>
      </c>
      <c r="B1182" s="382">
        <v>2011</v>
      </c>
      <c r="C1182" s="79" t="s">
        <v>84</v>
      </c>
      <c r="D1182" s="79" t="s">
        <v>132</v>
      </c>
      <c r="E1182" s="79" t="s">
        <v>14</v>
      </c>
      <c r="F1182" s="79" t="s">
        <v>128</v>
      </c>
      <c r="G1182" s="79" t="s">
        <v>3939</v>
      </c>
      <c r="H1182" s="80" t="s">
        <v>3940</v>
      </c>
      <c r="I1182" s="79"/>
      <c r="J1182" s="197">
        <v>40361</v>
      </c>
      <c r="K1182" s="197">
        <v>40697</v>
      </c>
      <c r="L1182" s="62" t="s">
        <v>3941</v>
      </c>
      <c r="M1182" s="31" t="s">
        <v>3942</v>
      </c>
      <c r="N1182" s="114">
        <v>51987</v>
      </c>
      <c r="O1182" s="114">
        <v>51426</v>
      </c>
      <c r="P1182" s="197">
        <v>40711</v>
      </c>
      <c r="Q1182" s="197">
        <v>41753</v>
      </c>
      <c r="R1182" s="197">
        <v>41194</v>
      </c>
      <c r="S1182" s="197">
        <v>41442</v>
      </c>
      <c r="T1182" s="220">
        <v>1</v>
      </c>
      <c r="U1182" s="114"/>
      <c r="V1182" s="117"/>
      <c r="W1182" s="199"/>
    </row>
    <row r="1183" spans="1:23" ht="17" hidden="1" thickBot="1" x14ac:dyDescent="0.25">
      <c r="A1183" s="349">
        <v>41973</v>
      </c>
      <c r="B1183" s="382">
        <v>2011</v>
      </c>
      <c r="C1183" s="79" t="s">
        <v>84</v>
      </c>
      <c r="D1183" s="79" t="s">
        <v>132</v>
      </c>
      <c r="E1183" s="79" t="s">
        <v>14</v>
      </c>
      <c r="F1183" s="79" t="s">
        <v>128</v>
      </c>
      <c r="G1183" s="79" t="s">
        <v>3943</v>
      </c>
      <c r="H1183" s="80" t="s">
        <v>3944</v>
      </c>
      <c r="I1183" s="79"/>
      <c r="J1183" s="197">
        <v>40674</v>
      </c>
      <c r="K1183" s="197">
        <v>40798</v>
      </c>
      <c r="L1183" s="62" t="s">
        <v>3788</v>
      </c>
      <c r="M1183" s="31" t="s">
        <v>3945</v>
      </c>
      <c r="N1183" s="114">
        <v>51999</v>
      </c>
      <c r="O1183" s="114">
        <v>45733</v>
      </c>
      <c r="P1183" s="197">
        <v>40812</v>
      </c>
      <c r="Q1183" s="197">
        <v>41813</v>
      </c>
      <c r="R1183" s="197">
        <v>41647</v>
      </c>
      <c r="S1183" s="197"/>
      <c r="T1183" s="220">
        <v>0.98</v>
      </c>
      <c r="U1183" s="114">
        <v>-11300</v>
      </c>
      <c r="V1183" s="117" t="s">
        <v>3946</v>
      </c>
      <c r="W1183" s="199"/>
    </row>
    <row r="1184" spans="1:23" ht="17" hidden="1" thickBot="1" x14ac:dyDescent="0.25">
      <c r="A1184" s="349">
        <v>41973</v>
      </c>
      <c r="B1184" s="382">
        <v>2011</v>
      </c>
      <c r="C1184" s="79" t="s">
        <v>84</v>
      </c>
      <c r="D1184" s="79" t="s">
        <v>132</v>
      </c>
      <c r="E1184" s="79" t="s">
        <v>14</v>
      </c>
      <c r="F1184" s="79" t="s">
        <v>128</v>
      </c>
      <c r="G1184" s="79" t="s">
        <v>3947</v>
      </c>
      <c r="H1184" s="80" t="s">
        <v>3948</v>
      </c>
      <c r="I1184" s="79"/>
      <c r="J1184" s="197">
        <v>40633</v>
      </c>
      <c r="K1184" s="197">
        <v>40716</v>
      </c>
      <c r="L1184" s="62" t="s">
        <v>3949</v>
      </c>
      <c r="M1184" s="31" t="s">
        <v>3950</v>
      </c>
      <c r="N1184" s="114">
        <v>47061</v>
      </c>
      <c r="O1184" s="114">
        <v>33366</v>
      </c>
      <c r="P1184" s="197">
        <v>40730</v>
      </c>
      <c r="Q1184" s="197">
        <v>41576</v>
      </c>
      <c r="R1184" s="197">
        <v>41346</v>
      </c>
      <c r="S1184" s="197"/>
      <c r="T1184" s="220">
        <v>0.86</v>
      </c>
      <c r="U1184" s="114"/>
      <c r="V1184" s="117"/>
      <c r="W1184" s="199"/>
    </row>
    <row r="1185" spans="1:23" ht="17" hidden="1" thickBot="1" x14ac:dyDescent="0.25">
      <c r="A1185" s="349">
        <v>41973</v>
      </c>
      <c r="B1185" s="382">
        <v>2011</v>
      </c>
      <c r="C1185" s="79" t="s">
        <v>84</v>
      </c>
      <c r="D1185" s="79" t="s">
        <v>132</v>
      </c>
      <c r="E1185" s="79" t="s">
        <v>16</v>
      </c>
      <c r="F1185" s="79" t="s">
        <v>128</v>
      </c>
      <c r="G1185" s="79" t="s">
        <v>3951</v>
      </c>
      <c r="H1185" s="80" t="s">
        <v>3952</v>
      </c>
      <c r="I1185" s="79"/>
      <c r="J1185" s="197">
        <v>40662</v>
      </c>
      <c r="K1185" s="197">
        <v>40802</v>
      </c>
      <c r="L1185" s="62" t="s">
        <v>3767</v>
      </c>
      <c r="M1185" s="31" t="s">
        <v>3953</v>
      </c>
      <c r="N1185" s="114">
        <v>20345</v>
      </c>
      <c r="O1185" s="114">
        <v>19808</v>
      </c>
      <c r="P1185" s="197">
        <v>40816</v>
      </c>
      <c r="Q1185" s="197">
        <v>41708</v>
      </c>
      <c r="R1185" s="197">
        <v>41410</v>
      </c>
      <c r="S1185" s="197"/>
      <c r="T1185" s="220">
        <v>0.97</v>
      </c>
      <c r="U1185" s="114"/>
      <c r="V1185" s="117"/>
      <c r="W1185" s="199"/>
    </row>
    <row r="1186" spans="1:23" ht="17" hidden="1" thickBot="1" x14ac:dyDescent="0.25">
      <c r="A1186" s="349">
        <v>41973</v>
      </c>
      <c r="B1186" s="382">
        <v>2011</v>
      </c>
      <c r="C1186" s="79" t="s">
        <v>84</v>
      </c>
      <c r="D1186" s="79" t="s">
        <v>132</v>
      </c>
      <c r="E1186" s="79" t="s">
        <v>16</v>
      </c>
      <c r="F1186" s="79" t="s">
        <v>128</v>
      </c>
      <c r="G1186" s="79" t="s">
        <v>3954</v>
      </c>
      <c r="H1186" s="80" t="s">
        <v>3955</v>
      </c>
      <c r="I1186" s="79"/>
      <c r="J1186" s="197">
        <v>40508</v>
      </c>
      <c r="K1186" s="197">
        <v>40697</v>
      </c>
      <c r="L1186" s="62" t="s">
        <v>3956</v>
      </c>
      <c r="M1186" s="31" t="s">
        <v>3957</v>
      </c>
      <c r="N1186" s="114">
        <v>3380</v>
      </c>
      <c r="O1186" s="114">
        <v>2529</v>
      </c>
      <c r="P1186" s="197">
        <v>40711</v>
      </c>
      <c r="Q1186" s="197">
        <v>41613</v>
      </c>
      <c r="R1186" s="197">
        <v>41613</v>
      </c>
      <c r="S1186" s="197"/>
      <c r="T1186" s="220">
        <v>0.73</v>
      </c>
      <c r="U1186" s="114"/>
      <c r="V1186" s="117"/>
      <c r="W1186" s="199"/>
    </row>
    <row r="1187" spans="1:23" ht="17" hidden="1" thickBot="1" x14ac:dyDescent="0.25">
      <c r="A1187" s="349">
        <v>41973</v>
      </c>
      <c r="B1187" s="382">
        <v>2011</v>
      </c>
      <c r="C1187" s="79" t="s">
        <v>84</v>
      </c>
      <c r="D1187" s="79" t="s">
        <v>132</v>
      </c>
      <c r="E1187" s="79" t="s">
        <v>16</v>
      </c>
      <c r="F1187" s="79" t="s">
        <v>128</v>
      </c>
      <c r="G1187" s="79" t="s">
        <v>3958</v>
      </c>
      <c r="H1187" s="80" t="s">
        <v>3959</v>
      </c>
      <c r="I1187" s="79"/>
      <c r="J1187" s="197">
        <v>40508</v>
      </c>
      <c r="K1187" s="197">
        <v>40697</v>
      </c>
      <c r="L1187" s="62" t="s">
        <v>3956</v>
      </c>
      <c r="M1187" s="31" t="s">
        <v>3957</v>
      </c>
      <c r="N1187" s="114">
        <v>12623</v>
      </c>
      <c r="O1187" s="114">
        <v>7904</v>
      </c>
      <c r="P1187" s="197">
        <v>40711</v>
      </c>
      <c r="Q1187" s="197">
        <v>41613</v>
      </c>
      <c r="R1187" s="197">
        <v>41613</v>
      </c>
      <c r="S1187" s="197"/>
      <c r="T1187" s="220">
        <v>0.94</v>
      </c>
      <c r="U1187" s="114"/>
      <c r="V1187" s="117"/>
      <c r="W1187" s="199"/>
    </row>
    <row r="1188" spans="1:23" ht="17" hidden="1" thickBot="1" x14ac:dyDescent="0.25">
      <c r="A1188" s="349">
        <v>41973</v>
      </c>
      <c r="B1188" s="382">
        <v>2011</v>
      </c>
      <c r="C1188" s="79" t="s">
        <v>84</v>
      </c>
      <c r="D1188" s="79" t="s">
        <v>132</v>
      </c>
      <c r="E1188" s="79" t="s">
        <v>16</v>
      </c>
      <c r="F1188" s="79" t="s">
        <v>128</v>
      </c>
      <c r="G1188" s="79" t="s">
        <v>3960</v>
      </c>
      <c r="H1188" s="80" t="s">
        <v>3961</v>
      </c>
      <c r="I1188" s="79"/>
      <c r="J1188" s="197">
        <v>40504</v>
      </c>
      <c r="K1188" s="197">
        <v>40697</v>
      </c>
      <c r="L1188" s="62" t="s">
        <v>3767</v>
      </c>
      <c r="M1188" s="31" t="s">
        <v>3962</v>
      </c>
      <c r="N1188" s="114">
        <v>13295</v>
      </c>
      <c r="O1188" s="114">
        <v>11139</v>
      </c>
      <c r="P1188" s="197">
        <v>40711</v>
      </c>
      <c r="Q1188" s="197">
        <v>41628</v>
      </c>
      <c r="R1188" s="197">
        <v>41117</v>
      </c>
      <c r="S1188" s="197">
        <v>41628</v>
      </c>
      <c r="T1188" s="220">
        <v>1</v>
      </c>
      <c r="U1188" s="114"/>
      <c r="V1188" s="117"/>
      <c r="W1188" s="199"/>
    </row>
    <row r="1189" spans="1:23" ht="17" hidden="1" thickBot="1" x14ac:dyDescent="0.25">
      <c r="A1189" s="349">
        <v>41973</v>
      </c>
      <c r="B1189" s="382">
        <v>2011</v>
      </c>
      <c r="C1189" s="79" t="s">
        <v>84</v>
      </c>
      <c r="D1189" s="79" t="s">
        <v>132</v>
      </c>
      <c r="E1189" s="79" t="s">
        <v>16</v>
      </c>
      <c r="F1189" s="79" t="s">
        <v>128</v>
      </c>
      <c r="G1189" s="79" t="s">
        <v>3963</v>
      </c>
      <c r="H1189" s="80" t="s">
        <v>3964</v>
      </c>
      <c r="I1189" s="79"/>
      <c r="J1189" s="197">
        <v>40605</v>
      </c>
      <c r="K1189" s="197">
        <v>40695</v>
      </c>
      <c r="L1189" s="62" t="s">
        <v>3965</v>
      </c>
      <c r="M1189" s="31" t="s">
        <v>3966</v>
      </c>
      <c r="N1189" s="114">
        <v>8877</v>
      </c>
      <c r="O1189" s="114">
        <v>8449</v>
      </c>
      <c r="P1189" s="197">
        <v>40709</v>
      </c>
      <c r="Q1189" s="197">
        <v>41435</v>
      </c>
      <c r="R1189" s="197">
        <v>41232</v>
      </c>
      <c r="S1189" s="197"/>
      <c r="T1189" s="220">
        <v>0.96</v>
      </c>
      <c r="U1189" s="114"/>
      <c r="V1189" s="117"/>
      <c r="W1189" s="199"/>
    </row>
    <row r="1190" spans="1:23" ht="17" hidden="1" thickBot="1" x14ac:dyDescent="0.25">
      <c r="A1190" s="349">
        <v>41973</v>
      </c>
      <c r="B1190" s="382">
        <v>2011</v>
      </c>
      <c r="C1190" s="79" t="s">
        <v>84</v>
      </c>
      <c r="D1190" s="79" t="s">
        <v>132</v>
      </c>
      <c r="E1190" s="79" t="s">
        <v>16</v>
      </c>
      <c r="F1190" s="79" t="s">
        <v>128</v>
      </c>
      <c r="G1190" s="79" t="s">
        <v>3967</v>
      </c>
      <c r="H1190" s="80" t="s">
        <v>3968</v>
      </c>
      <c r="I1190" s="79"/>
      <c r="J1190" s="197">
        <v>40508</v>
      </c>
      <c r="K1190" s="197">
        <v>40697</v>
      </c>
      <c r="L1190" s="62" t="s">
        <v>3956</v>
      </c>
      <c r="M1190" s="31" t="s">
        <v>3957</v>
      </c>
      <c r="N1190" s="114">
        <v>3702</v>
      </c>
      <c r="O1190" s="114">
        <v>3369</v>
      </c>
      <c r="P1190" s="197">
        <v>40711</v>
      </c>
      <c r="Q1190" s="197">
        <v>41613</v>
      </c>
      <c r="R1190" s="197">
        <v>41613</v>
      </c>
      <c r="S1190" s="197">
        <v>41613</v>
      </c>
      <c r="T1190" s="220">
        <v>1</v>
      </c>
      <c r="U1190" s="114"/>
      <c r="V1190" s="117"/>
      <c r="W1190" s="199"/>
    </row>
    <row r="1191" spans="1:23" ht="17" hidden="1" thickBot="1" x14ac:dyDescent="0.25">
      <c r="A1191" s="349">
        <v>41973</v>
      </c>
      <c r="B1191" s="382">
        <v>2011</v>
      </c>
      <c r="C1191" s="79" t="s">
        <v>84</v>
      </c>
      <c r="D1191" s="79" t="s">
        <v>132</v>
      </c>
      <c r="E1191" s="79" t="s">
        <v>14</v>
      </c>
      <c r="F1191" s="79" t="s">
        <v>128</v>
      </c>
      <c r="G1191" s="79" t="s">
        <v>3969</v>
      </c>
      <c r="H1191" s="80" t="s">
        <v>3970</v>
      </c>
      <c r="I1191" s="79"/>
      <c r="J1191" s="197">
        <v>40708</v>
      </c>
      <c r="K1191" s="197">
        <v>40806</v>
      </c>
      <c r="L1191" s="62" t="s">
        <v>3971</v>
      </c>
      <c r="M1191" s="31" t="s">
        <v>3972</v>
      </c>
      <c r="N1191" s="114">
        <v>32816</v>
      </c>
      <c r="O1191" s="114">
        <v>35427</v>
      </c>
      <c r="P1191" s="197">
        <v>40820</v>
      </c>
      <c r="Q1191" s="197">
        <v>41901</v>
      </c>
      <c r="R1191" s="197">
        <v>41901</v>
      </c>
      <c r="S1191" s="197"/>
      <c r="T1191" s="220">
        <v>0.99</v>
      </c>
      <c r="U1191" s="114">
        <v>-28591</v>
      </c>
      <c r="V1191" s="117" t="s">
        <v>3973</v>
      </c>
      <c r="W1191" s="199"/>
    </row>
    <row r="1192" spans="1:23" ht="17" hidden="1" thickBot="1" x14ac:dyDescent="0.25">
      <c r="A1192" s="349">
        <v>41973</v>
      </c>
      <c r="B1192" s="382">
        <v>2011</v>
      </c>
      <c r="C1192" s="79" t="s">
        <v>84</v>
      </c>
      <c r="D1192" s="79" t="s">
        <v>132</v>
      </c>
      <c r="E1192" s="79" t="s">
        <v>14</v>
      </c>
      <c r="F1192" s="79" t="s">
        <v>128</v>
      </c>
      <c r="G1192" s="79" t="s">
        <v>3974</v>
      </c>
      <c r="H1192" s="80" t="s">
        <v>3975</v>
      </c>
      <c r="I1192" s="79"/>
      <c r="J1192" s="197">
        <v>40708</v>
      </c>
      <c r="K1192" s="197">
        <v>40806</v>
      </c>
      <c r="L1192" s="62" t="s">
        <v>3971</v>
      </c>
      <c r="M1192" s="31" t="s">
        <v>3972</v>
      </c>
      <c r="N1192" s="114">
        <v>27121</v>
      </c>
      <c r="O1192" s="114">
        <v>27749</v>
      </c>
      <c r="P1192" s="197">
        <v>40820</v>
      </c>
      <c r="Q1192" s="197">
        <v>41901</v>
      </c>
      <c r="R1192" s="197">
        <v>41901</v>
      </c>
      <c r="S1192" s="197"/>
      <c r="T1192" s="220">
        <v>0.99</v>
      </c>
      <c r="U1192" s="114">
        <v>-4000</v>
      </c>
      <c r="V1192" s="117" t="s">
        <v>3976</v>
      </c>
      <c r="W1192" s="199"/>
    </row>
    <row r="1193" spans="1:23" ht="17" hidden="1" thickBot="1" x14ac:dyDescent="0.25">
      <c r="A1193" s="349">
        <v>41973</v>
      </c>
      <c r="B1193" s="382">
        <v>2011</v>
      </c>
      <c r="C1193" s="79" t="s">
        <v>84</v>
      </c>
      <c r="D1193" s="79" t="s">
        <v>132</v>
      </c>
      <c r="E1193" s="79" t="s">
        <v>14</v>
      </c>
      <c r="F1193" s="79" t="s">
        <v>128</v>
      </c>
      <c r="G1193" s="79" t="s">
        <v>3977</v>
      </c>
      <c r="H1193" s="80" t="s">
        <v>3978</v>
      </c>
      <c r="I1193" s="79"/>
      <c r="J1193" s="197">
        <v>40708</v>
      </c>
      <c r="K1193" s="197">
        <v>40806</v>
      </c>
      <c r="L1193" s="62" t="s">
        <v>3971</v>
      </c>
      <c r="M1193" s="31" t="s">
        <v>3972</v>
      </c>
      <c r="N1193" s="114">
        <v>56417</v>
      </c>
      <c r="O1193" s="114">
        <v>54528</v>
      </c>
      <c r="P1193" s="197">
        <v>40820</v>
      </c>
      <c r="Q1193" s="197">
        <v>41901</v>
      </c>
      <c r="R1193" s="197">
        <v>41901</v>
      </c>
      <c r="S1193" s="197"/>
      <c r="T1193" s="220">
        <v>0.99</v>
      </c>
      <c r="U1193" s="114">
        <v>-30605</v>
      </c>
      <c r="V1193" s="117" t="s">
        <v>3979</v>
      </c>
      <c r="W1193" s="199"/>
    </row>
    <row r="1194" spans="1:23" ht="17" hidden="1" thickBot="1" x14ac:dyDescent="0.25">
      <c r="A1194" s="349">
        <v>41973</v>
      </c>
      <c r="B1194" s="382">
        <v>2011</v>
      </c>
      <c r="C1194" s="79" t="s">
        <v>85</v>
      </c>
      <c r="D1194" s="79" t="s">
        <v>132</v>
      </c>
      <c r="E1194" s="79" t="s">
        <v>23</v>
      </c>
      <c r="F1194" s="79" t="s">
        <v>128</v>
      </c>
      <c r="G1194" s="79" t="s">
        <v>3980</v>
      </c>
      <c r="H1194" s="80" t="s">
        <v>3981</v>
      </c>
      <c r="I1194" s="79"/>
      <c r="J1194" s="197">
        <v>40745</v>
      </c>
      <c r="K1194" s="197">
        <v>40813</v>
      </c>
      <c r="L1194" s="62" t="s">
        <v>3982</v>
      </c>
      <c r="M1194" s="31" t="s">
        <v>3983</v>
      </c>
      <c r="N1194" s="114">
        <v>14630</v>
      </c>
      <c r="O1194" s="114">
        <v>14194</v>
      </c>
      <c r="P1194" s="197">
        <v>40827</v>
      </c>
      <c r="Q1194" s="197">
        <v>41744</v>
      </c>
      <c r="R1194" s="197">
        <v>41313</v>
      </c>
      <c r="S1194" s="197">
        <v>41699</v>
      </c>
      <c r="T1194" s="220">
        <v>1</v>
      </c>
      <c r="U1194" s="114"/>
      <c r="V1194" s="117"/>
      <c r="W1194" s="199"/>
    </row>
    <row r="1195" spans="1:23" ht="17" hidden="1" thickBot="1" x14ac:dyDescent="0.25">
      <c r="A1195" s="349">
        <v>41973</v>
      </c>
      <c r="B1195" s="382">
        <v>2011</v>
      </c>
      <c r="C1195" s="79" t="s">
        <v>83</v>
      </c>
      <c r="D1195" s="79" t="s">
        <v>132</v>
      </c>
      <c r="E1195" s="79" t="s">
        <v>29</v>
      </c>
      <c r="F1195" s="79" t="s">
        <v>128</v>
      </c>
      <c r="G1195" s="79" t="s">
        <v>3984</v>
      </c>
      <c r="H1195" s="80" t="s">
        <v>3985</v>
      </c>
      <c r="I1195" s="79"/>
      <c r="J1195" s="197">
        <v>40588</v>
      </c>
      <c r="K1195" s="197">
        <v>40697</v>
      </c>
      <c r="L1195" s="62" t="s">
        <v>3986</v>
      </c>
      <c r="M1195" s="31" t="s">
        <v>3987</v>
      </c>
      <c r="N1195" s="114">
        <v>13604</v>
      </c>
      <c r="O1195" s="114">
        <v>14491</v>
      </c>
      <c r="P1195" s="197">
        <v>40711</v>
      </c>
      <c r="Q1195" s="197">
        <v>41766</v>
      </c>
      <c r="R1195" s="197">
        <v>41432</v>
      </c>
      <c r="S1195" s="197">
        <v>41682</v>
      </c>
      <c r="T1195" s="220">
        <v>1</v>
      </c>
      <c r="U1195" s="114"/>
      <c r="V1195" s="117"/>
      <c r="W1195" s="199"/>
    </row>
    <row r="1196" spans="1:23" ht="17" hidden="1" thickBot="1" x14ac:dyDescent="0.25">
      <c r="A1196" s="349">
        <v>41973</v>
      </c>
      <c r="B1196" s="382">
        <v>2011</v>
      </c>
      <c r="C1196" s="79" t="s">
        <v>82</v>
      </c>
      <c r="D1196" s="79" t="s">
        <v>132</v>
      </c>
      <c r="E1196" s="79" t="s">
        <v>14</v>
      </c>
      <c r="F1196" s="79" t="s">
        <v>128</v>
      </c>
      <c r="G1196" s="79" t="s">
        <v>3988</v>
      </c>
      <c r="H1196" s="80" t="s">
        <v>3989</v>
      </c>
      <c r="I1196" s="79"/>
      <c r="J1196" s="197">
        <v>40760</v>
      </c>
      <c r="K1196" s="197">
        <v>40815</v>
      </c>
      <c r="L1196" s="62" t="s">
        <v>3990</v>
      </c>
      <c r="M1196" s="31" t="s">
        <v>3991</v>
      </c>
      <c r="N1196" s="114">
        <v>99132</v>
      </c>
      <c r="O1196" s="114">
        <v>90215</v>
      </c>
      <c r="P1196" s="197">
        <v>40829</v>
      </c>
      <c r="Q1196" s="197">
        <v>41569</v>
      </c>
      <c r="R1196" s="197">
        <v>41569</v>
      </c>
      <c r="S1196" s="197"/>
      <c r="T1196" s="220">
        <v>0.88</v>
      </c>
      <c r="U1196" s="114">
        <v>-1813</v>
      </c>
      <c r="V1196" s="117" t="s">
        <v>3992</v>
      </c>
      <c r="W1196" s="199"/>
    </row>
    <row r="1197" spans="1:23" ht="17" hidden="1" thickBot="1" x14ac:dyDescent="0.25">
      <c r="A1197" s="349">
        <v>41973</v>
      </c>
      <c r="B1197" s="382">
        <v>2011</v>
      </c>
      <c r="C1197" s="79" t="s">
        <v>82</v>
      </c>
      <c r="D1197" s="79" t="s">
        <v>132</v>
      </c>
      <c r="E1197" s="79" t="s">
        <v>14</v>
      </c>
      <c r="F1197" s="79" t="s">
        <v>128</v>
      </c>
      <c r="G1197" s="79" t="s">
        <v>3993</v>
      </c>
      <c r="H1197" s="80" t="s">
        <v>3994</v>
      </c>
      <c r="I1197" s="79"/>
      <c r="J1197" s="197">
        <v>40778</v>
      </c>
      <c r="K1197" s="197">
        <v>40816</v>
      </c>
      <c r="L1197" s="62" t="s">
        <v>3841</v>
      </c>
      <c r="M1197" s="31" t="s">
        <v>3995</v>
      </c>
      <c r="N1197" s="114">
        <v>72294</v>
      </c>
      <c r="O1197" s="114">
        <v>69777</v>
      </c>
      <c r="P1197" s="197">
        <v>40830</v>
      </c>
      <c r="Q1197" s="197">
        <v>41611</v>
      </c>
      <c r="R1197" s="197">
        <v>41570</v>
      </c>
      <c r="S1197" s="197"/>
      <c r="T1197" s="220">
        <v>0.99</v>
      </c>
      <c r="U1197" s="114">
        <v>-3179</v>
      </c>
      <c r="V1197" s="117" t="s">
        <v>3996</v>
      </c>
      <c r="W1197" s="199"/>
    </row>
    <row r="1198" spans="1:23" ht="17" hidden="1" thickBot="1" x14ac:dyDescent="0.25">
      <c r="A1198" s="349">
        <v>41973</v>
      </c>
      <c r="B1198" s="382">
        <v>2011</v>
      </c>
      <c r="C1198" s="79" t="s">
        <v>82</v>
      </c>
      <c r="D1198" s="79" t="s">
        <v>132</v>
      </c>
      <c r="E1198" s="79" t="s">
        <v>14</v>
      </c>
      <c r="F1198" s="79" t="s">
        <v>128</v>
      </c>
      <c r="G1198" s="79" t="s">
        <v>3997</v>
      </c>
      <c r="H1198" s="80" t="s">
        <v>3998</v>
      </c>
      <c r="I1198" s="79"/>
      <c r="J1198" s="197">
        <v>40679</v>
      </c>
      <c r="K1198" s="197">
        <v>40939</v>
      </c>
      <c r="L1198" s="62" t="s">
        <v>3841</v>
      </c>
      <c r="M1198" s="31" t="s">
        <v>3999</v>
      </c>
      <c r="N1198" s="114">
        <v>64063</v>
      </c>
      <c r="O1198" s="114">
        <v>63857</v>
      </c>
      <c r="P1198" s="197">
        <v>40953</v>
      </c>
      <c r="Q1198" s="197">
        <v>41618</v>
      </c>
      <c r="R1198" s="197">
        <v>41015</v>
      </c>
      <c r="S1198" s="197">
        <v>41709</v>
      </c>
      <c r="T1198" s="220">
        <v>1</v>
      </c>
      <c r="U1198" s="114">
        <v>-1557</v>
      </c>
      <c r="V1198" s="117" t="s">
        <v>3996</v>
      </c>
      <c r="W1198" s="199"/>
    </row>
    <row r="1199" spans="1:23" ht="17" hidden="1" thickBot="1" x14ac:dyDescent="0.25">
      <c r="A1199" s="349">
        <v>41973</v>
      </c>
      <c r="B1199" s="382">
        <v>2011</v>
      </c>
      <c r="C1199" s="79" t="s">
        <v>82</v>
      </c>
      <c r="D1199" s="79" t="s">
        <v>132</v>
      </c>
      <c r="E1199" s="79" t="s">
        <v>34</v>
      </c>
      <c r="F1199" s="79" t="s">
        <v>128</v>
      </c>
      <c r="G1199" s="79" t="s">
        <v>4000</v>
      </c>
      <c r="H1199" s="80" t="s">
        <v>4001</v>
      </c>
      <c r="I1199" s="79"/>
      <c r="J1199" s="197">
        <v>40618</v>
      </c>
      <c r="K1199" s="197">
        <v>40764</v>
      </c>
      <c r="L1199" s="62" t="s">
        <v>4002</v>
      </c>
      <c r="M1199" s="31" t="s">
        <v>4003</v>
      </c>
      <c r="N1199" s="114">
        <v>24394</v>
      </c>
      <c r="O1199" s="114">
        <v>26541</v>
      </c>
      <c r="P1199" s="197">
        <v>40778</v>
      </c>
      <c r="Q1199" s="197">
        <v>41722</v>
      </c>
      <c r="R1199" s="197">
        <v>41508</v>
      </c>
      <c r="S1199" s="197"/>
      <c r="T1199" s="220">
        <v>0.97</v>
      </c>
      <c r="U1199" s="114"/>
      <c r="V1199" s="117"/>
      <c r="W1199" s="199"/>
    </row>
    <row r="1200" spans="1:23" ht="17" hidden="1" thickBot="1" x14ac:dyDescent="0.25">
      <c r="A1200" s="349">
        <v>41973</v>
      </c>
      <c r="B1200" s="382">
        <v>2011</v>
      </c>
      <c r="C1200" s="79" t="s">
        <v>82</v>
      </c>
      <c r="D1200" s="79" t="s">
        <v>79</v>
      </c>
      <c r="E1200" s="79" t="s">
        <v>33</v>
      </c>
      <c r="F1200" s="79" t="s">
        <v>128</v>
      </c>
      <c r="G1200" s="79" t="s">
        <v>4004</v>
      </c>
      <c r="H1200" s="80" t="s">
        <v>4005</v>
      </c>
      <c r="I1200" s="79"/>
      <c r="J1200" s="197">
        <v>40828</v>
      </c>
      <c r="K1200" s="197">
        <v>40970</v>
      </c>
      <c r="L1200" s="62" t="s">
        <v>4006</v>
      </c>
      <c r="M1200" s="31" t="s">
        <v>4007</v>
      </c>
      <c r="N1200" s="114">
        <v>1951</v>
      </c>
      <c r="O1200" s="114">
        <v>1838</v>
      </c>
      <c r="P1200" s="197">
        <v>40984</v>
      </c>
      <c r="Q1200" s="197">
        <v>41149</v>
      </c>
      <c r="R1200" s="197">
        <v>41165</v>
      </c>
      <c r="S1200" s="197">
        <v>41165</v>
      </c>
      <c r="T1200" s="220">
        <v>1</v>
      </c>
      <c r="U1200" s="114"/>
      <c r="V1200" s="117"/>
      <c r="W1200" s="199"/>
    </row>
    <row r="1201" spans="1:23" ht="17" hidden="1" thickBot="1" x14ac:dyDescent="0.25">
      <c r="A1201" s="349">
        <v>41973</v>
      </c>
      <c r="B1201" s="382">
        <v>2011</v>
      </c>
      <c r="C1201" s="79" t="s">
        <v>82</v>
      </c>
      <c r="D1201" s="79" t="s">
        <v>132</v>
      </c>
      <c r="E1201" s="79" t="s">
        <v>22</v>
      </c>
      <c r="F1201" s="79" t="s">
        <v>128</v>
      </c>
      <c r="G1201" s="79" t="s">
        <v>4008</v>
      </c>
      <c r="H1201" s="80" t="s">
        <v>4009</v>
      </c>
      <c r="I1201" s="79" t="s">
        <v>4010</v>
      </c>
      <c r="J1201" s="197">
        <v>40325</v>
      </c>
      <c r="K1201" s="197">
        <v>40633</v>
      </c>
      <c r="L1201" s="62" t="s">
        <v>4011</v>
      </c>
      <c r="M1201" s="31" t="s">
        <v>4012</v>
      </c>
      <c r="N1201" s="114">
        <v>68459</v>
      </c>
      <c r="O1201" s="114">
        <v>66000</v>
      </c>
      <c r="P1201" s="197">
        <v>40647</v>
      </c>
      <c r="Q1201" s="197">
        <v>42279</v>
      </c>
      <c r="R1201" s="197">
        <v>41965</v>
      </c>
      <c r="S1201" s="197">
        <v>42279</v>
      </c>
      <c r="T1201" s="220">
        <v>0.72</v>
      </c>
      <c r="U1201" s="114"/>
      <c r="V1201" s="117"/>
      <c r="W1201" s="199"/>
    </row>
    <row r="1202" spans="1:23" ht="17" hidden="1" thickBot="1" x14ac:dyDescent="0.25">
      <c r="A1202" s="349">
        <v>41973</v>
      </c>
      <c r="B1202" s="382">
        <v>2011</v>
      </c>
      <c r="C1202" s="79" t="s">
        <v>82</v>
      </c>
      <c r="D1202" s="79" t="s">
        <v>132</v>
      </c>
      <c r="E1202" s="79"/>
      <c r="F1202" s="79" t="s">
        <v>108</v>
      </c>
      <c r="G1202" s="79" t="s">
        <v>4013</v>
      </c>
      <c r="H1202" s="80" t="s">
        <v>4014</v>
      </c>
      <c r="I1202" s="79"/>
      <c r="J1202" s="197">
        <v>40835</v>
      </c>
      <c r="K1202" s="197">
        <v>41001</v>
      </c>
      <c r="L1202" s="62" t="s">
        <v>4015</v>
      </c>
      <c r="M1202" s="31" t="s">
        <v>4016</v>
      </c>
      <c r="N1202" s="114">
        <v>7716</v>
      </c>
      <c r="O1202" s="114">
        <v>7755</v>
      </c>
      <c r="P1202" s="197">
        <v>41015</v>
      </c>
      <c r="Q1202" s="197">
        <v>41943</v>
      </c>
      <c r="R1202" s="197">
        <v>41634</v>
      </c>
      <c r="S1202" s="197"/>
      <c r="T1202" s="220">
        <v>0.82</v>
      </c>
      <c r="U1202" s="114"/>
      <c r="V1202" s="117"/>
      <c r="W1202" s="199"/>
    </row>
    <row r="1203" spans="1:23" ht="17" hidden="1" thickBot="1" x14ac:dyDescent="0.25">
      <c r="A1203" s="349">
        <v>41973</v>
      </c>
      <c r="B1203" s="382">
        <v>2011</v>
      </c>
      <c r="C1203" s="79" t="s">
        <v>82</v>
      </c>
      <c r="D1203" s="79" t="s">
        <v>132</v>
      </c>
      <c r="E1203" s="79"/>
      <c r="F1203" s="79" t="s">
        <v>108</v>
      </c>
      <c r="G1203" s="79" t="s">
        <v>4017</v>
      </c>
      <c r="H1203" s="80" t="s">
        <v>4018</v>
      </c>
      <c r="I1203" s="79"/>
      <c r="J1203" s="197">
        <v>40835</v>
      </c>
      <c r="K1203" s="197">
        <v>41001</v>
      </c>
      <c r="L1203" s="62" t="s">
        <v>4015</v>
      </c>
      <c r="M1203" s="31" t="s">
        <v>4016</v>
      </c>
      <c r="N1203" s="114">
        <v>3107</v>
      </c>
      <c r="O1203" s="114">
        <v>2761</v>
      </c>
      <c r="P1203" s="197">
        <v>41015</v>
      </c>
      <c r="Q1203" s="197">
        <v>41943</v>
      </c>
      <c r="R1203" s="197">
        <v>41634</v>
      </c>
      <c r="S1203" s="197"/>
      <c r="T1203" s="220">
        <v>0.82</v>
      </c>
      <c r="U1203" s="114"/>
      <c r="V1203" s="117"/>
      <c r="W1203" s="199"/>
    </row>
    <row r="1204" spans="1:23" ht="17" hidden="1" thickBot="1" x14ac:dyDescent="0.25">
      <c r="A1204" s="349">
        <v>41973</v>
      </c>
      <c r="B1204" s="382">
        <v>2011</v>
      </c>
      <c r="C1204" s="79" t="s">
        <v>82</v>
      </c>
      <c r="D1204" s="79" t="s">
        <v>132</v>
      </c>
      <c r="E1204" s="79" t="s">
        <v>17</v>
      </c>
      <c r="F1204" s="79" t="s">
        <v>128</v>
      </c>
      <c r="G1204" s="79" t="s">
        <v>4019</v>
      </c>
      <c r="H1204" s="80" t="s">
        <v>4020</v>
      </c>
      <c r="I1204" s="79"/>
      <c r="J1204" s="197">
        <v>40890</v>
      </c>
      <c r="K1204" s="197">
        <v>40984</v>
      </c>
      <c r="L1204" s="62" t="s">
        <v>3767</v>
      </c>
      <c r="M1204" s="31" t="s">
        <v>4021</v>
      </c>
      <c r="N1204" s="114">
        <v>37278</v>
      </c>
      <c r="O1204" s="114">
        <v>39684</v>
      </c>
      <c r="P1204" s="197">
        <v>40998</v>
      </c>
      <c r="Q1204" s="197">
        <v>41524</v>
      </c>
      <c r="R1204" s="197">
        <v>41524</v>
      </c>
      <c r="S1204" s="197"/>
      <c r="T1204" s="220">
        <v>0.92</v>
      </c>
      <c r="U1204" s="114">
        <v>-5445</v>
      </c>
      <c r="V1204" s="117" t="s">
        <v>3785</v>
      </c>
      <c r="W1204" s="199"/>
    </row>
    <row r="1205" spans="1:23" ht="17" hidden="1" thickBot="1" x14ac:dyDescent="0.25">
      <c r="A1205" s="349">
        <v>41973</v>
      </c>
      <c r="B1205" s="382">
        <v>2011</v>
      </c>
      <c r="C1205" s="79" t="s">
        <v>82</v>
      </c>
      <c r="D1205" s="79" t="s">
        <v>132</v>
      </c>
      <c r="E1205" s="79" t="s">
        <v>17</v>
      </c>
      <c r="F1205" s="79" t="s">
        <v>128</v>
      </c>
      <c r="G1205" s="79" t="s">
        <v>4022</v>
      </c>
      <c r="H1205" s="80" t="s">
        <v>4023</v>
      </c>
      <c r="I1205" s="79"/>
      <c r="J1205" s="197">
        <v>40669</v>
      </c>
      <c r="K1205" s="197">
        <v>40774</v>
      </c>
      <c r="L1205" s="62" t="s">
        <v>4024</v>
      </c>
      <c r="M1205" s="31" t="s">
        <v>4025</v>
      </c>
      <c r="N1205" s="114">
        <v>15010</v>
      </c>
      <c r="O1205" s="114">
        <v>16822</v>
      </c>
      <c r="P1205" s="197">
        <v>40788</v>
      </c>
      <c r="Q1205" s="197">
        <v>41407</v>
      </c>
      <c r="R1205" s="197">
        <v>41407</v>
      </c>
      <c r="S1205" s="197">
        <v>42055</v>
      </c>
      <c r="T1205" s="220">
        <v>0.97</v>
      </c>
      <c r="U1205" s="114"/>
      <c r="V1205" s="117"/>
      <c r="W1205" s="199"/>
    </row>
    <row r="1206" spans="1:23" ht="17" hidden="1" thickBot="1" x14ac:dyDescent="0.25">
      <c r="A1206" s="349">
        <v>41973</v>
      </c>
      <c r="B1206" s="382">
        <v>2011</v>
      </c>
      <c r="C1206" s="79" t="s">
        <v>82</v>
      </c>
      <c r="D1206" s="79" t="s">
        <v>132</v>
      </c>
      <c r="E1206" s="79" t="s">
        <v>30</v>
      </c>
      <c r="F1206" s="79" t="s">
        <v>128</v>
      </c>
      <c r="G1206" s="79" t="s">
        <v>4026</v>
      </c>
      <c r="H1206" s="80" t="s">
        <v>4027</v>
      </c>
      <c r="I1206" s="79"/>
      <c r="J1206" s="197">
        <v>40459</v>
      </c>
      <c r="K1206" s="197">
        <v>40696</v>
      </c>
      <c r="L1206" s="62" t="s">
        <v>4028</v>
      </c>
      <c r="M1206" s="31" t="s">
        <v>4029</v>
      </c>
      <c r="N1206" s="114">
        <v>33033</v>
      </c>
      <c r="O1206" s="114">
        <v>34715</v>
      </c>
      <c r="P1206" s="197">
        <v>40710</v>
      </c>
      <c r="Q1206" s="197">
        <v>41486</v>
      </c>
      <c r="R1206" s="197">
        <v>41120</v>
      </c>
      <c r="S1206" s="197"/>
      <c r="T1206" s="220">
        <v>0.99</v>
      </c>
      <c r="U1206" s="114"/>
      <c r="V1206" s="117"/>
      <c r="W1206" s="199"/>
    </row>
    <row r="1207" spans="1:23" ht="17" hidden="1" thickBot="1" x14ac:dyDescent="0.25">
      <c r="A1207" s="349">
        <v>41973</v>
      </c>
      <c r="B1207" s="382">
        <v>2011</v>
      </c>
      <c r="C1207" s="79" t="s">
        <v>82</v>
      </c>
      <c r="D1207" s="79" t="s">
        <v>79</v>
      </c>
      <c r="E1207" s="79" t="s">
        <v>22</v>
      </c>
      <c r="F1207" s="79" t="s">
        <v>128</v>
      </c>
      <c r="G1207" s="79" t="s">
        <v>4030</v>
      </c>
      <c r="H1207" s="80" t="s">
        <v>4031</v>
      </c>
      <c r="I1207" s="79"/>
      <c r="J1207" s="197">
        <v>40689</v>
      </c>
      <c r="K1207" s="197">
        <v>40758</v>
      </c>
      <c r="L1207" s="62" t="s">
        <v>4032</v>
      </c>
      <c r="M1207" s="31" t="s">
        <v>4033</v>
      </c>
      <c r="N1207" s="114">
        <v>2085</v>
      </c>
      <c r="O1207" s="114">
        <v>1989</v>
      </c>
      <c r="P1207" s="197">
        <v>40772</v>
      </c>
      <c r="Q1207" s="197">
        <v>41226</v>
      </c>
      <c r="R1207" s="197">
        <v>41182</v>
      </c>
      <c r="S1207" s="197"/>
      <c r="T1207" s="220">
        <v>0.98</v>
      </c>
      <c r="U1207" s="114"/>
      <c r="V1207" s="117"/>
      <c r="W1207" s="199"/>
    </row>
    <row r="1208" spans="1:23" ht="17" hidden="1" thickBot="1" x14ac:dyDescent="0.25">
      <c r="A1208" s="349">
        <v>41973</v>
      </c>
      <c r="B1208" s="382">
        <v>2011</v>
      </c>
      <c r="C1208" s="79" t="s">
        <v>82</v>
      </c>
      <c r="D1208" s="79" t="s">
        <v>79</v>
      </c>
      <c r="E1208" s="79" t="s">
        <v>22</v>
      </c>
      <c r="F1208" s="79" t="s">
        <v>128</v>
      </c>
      <c r="G1208" s="79" t="s">
        <v>4034</v>
      </c>
      <c r="H1208" s="80" t="s">
        <v>4035</v>
      </c>
      <c r="I1208" s="79"/>
      <c r="J1208" s="197">
        <v>40773</v>
      </c>
      <c r="K1208" s="197">
        <v>40851</v>
      </c>
      <c r="L1208" s="62" t="s">
        <v>4036</v>
      </c>
      <c r="M1208" s="31" t="s">
        <v>4037</v>
      </c>
      <c r="N1208" s="114">
        <v>1725</v>
      </c>
      <c r="O1208" s="114">
        <v>1616</v>
      </c>
      <c r="P1208" s="197">
        <v>40865</v>
      </c>
      <c r="Q1208" s="197">
        <v>41402</v>
      </c>
      <c r="R1208" s="197">
        <v>41111</v>
      </c>
      <c r="S1208" s="197">
        <v>41425</v>
      </c>
      <c r="T1208" s="220">
        <v>1</v>
      </c>
      <c r="U1208" s="114"/>
      <c r="V1208" s="117"/>
      <c r="W1208" s="199"/>
    </row>
    <row r="1209" spans="1:23" ht="17" hidden="1" thickBot="1" x14ac:dyDescent="0.25">
      <c r="A1209" s="349">
        <v>41973</v>
      </c>
      <c r="B1209" s="382">
        <v>2011</v>
      </c>
      <c r="C1209" s="79" t="s">
        <v>82</v>
      </c>
      <c r="D1209" s="79" t="s">
        <v>79</v>
      </c>
      <c r="E1209" s="79" t="s">
        <v>22</v>
      </c>
      <c r="F1209" s="79" t="s">
        <v>128</v>
      </c>
      <c r="G1209" s="79" t="s">
        <v>4038</v>
      </c>
      <c r="H1209" s="80" t="s">
        <v>4039</v>
      </c>
      <c r="I1209" s="79"/>
      <c r="J1209" s="197">
        <v>40353</v>
      </c>
      <c r="K1209" s="197">
        <v>40588</v>
      </c>
      <c r="L1209" s="62" t="s">
        <v>4040</v>
      </c>
      <c r="M1209" s="31" t="s">
        <v>4041</v>
      </c>
      <c r="N1209" s="114">
        <v>1381</v>
      </c>
      <c r="O1209" s="114">
        <v>1326</v>
      </c>
      <c r="P1209" s="197">
        <v>40602</v>
      </c>
      <c r="Q1209" s="197">
        <v>40935</v>
      </c>
      <c r="R1209" s="197">
        <v>40807</v>
      </c>
      <c r="S1209" s="197">
        <v>40935</v>
      </c>
      <c r="T1209" s="220">
        <v>1</v>
      </c>
      <c r="U1209" s="114"/>
      <c r="V1209" s="117"/>
      <c r="W1209" s="199"/>
    </row>
    <row r="1210" spans="1:23" ht="17" hidden="1" thickBot="1" x14ac:dyDescent="0.25">
      <c r="A1210" s="349">
        <v>41973</v>
      </c>
      <c r="B1210" s="382">
        <v>2011</v>
      </c>
      <c r="C1210" s="79" t="s">
        <v>82</v>
      </c>
      <c r="D1210" s="79" t="s">
        <v>132</v>
      </c>
      <c r="E1210" s="79" t="s">
        <v>14</v>
      </c>
      <c r="F1210" s="79" t="s">
        <v>128</v>
      </c>
      <c r="G1210" s="79" t="s">
        <v>4042</v>
      </c>
      <c r="H1210" s="80" t="s">
        <v>4043</v>
      </c>
      <c r="I1210" s="79"/>
      <c r="J1210" s="197"/>
      <c r="K1210" s="197">
        <v>40815</v>
      </c>
      <c r="L1210" s="62" t="s">
        <v>3771</v>
      </c>
      <c r="M1210" s="31" t="s">
        <v>4044</v>
      </c>
      <c r="N1210" s="114">
        <v>1421</v>
      </c>
      <c r="O1210" s="114">
        <v>1658</v>
      </c>
      <c r="P1210" s="197">
        <v>40829</v>
      </c>
      <c r="Q1210" s="197"/>
      <c r="R1210" s="197"/>
      <c r="S1210" s="197"/>
      <c r="T1210" s="220">
        <v>1</v>
      </c>
      <c r="U1210" s="114"/>
      <c r="V1210" s="117"/>
      <c r="W1210" s="199"/>
    </row>
    <row r="1211" spans="1:23" ht="17" hidden="1" thickBot="1" x14ac:dyDescent="0.25">
      <c r="A1211" s="349">
        <v>41973</v>
      </c>
      <c r="B1211" s="382">
        <v>2011</v>
      </c>
      <c r="C1211" s="79" t="s">
        <v>82</v>
      </c>
      <c r="D1211" s="79" t="s">
        <v>132</v>
      </c>
      <c r="E1211" s="79" t="s">
        <v>48</v>
      </c>
      <c r="F1211" s="79" t="s">
        <v>128</v>
      </c>
      <c r="G1211" s="79" t="s">
        <v>4045</v>
      </c>
      <c r="H1211" s="80" t="s">
        <v>4046</v>
      </c>
      <c r="I1211" s="79"/>
      <c r="J1211" s="197">
        <v>41095</v>
      </c>
      <c r="K1211" s="197">
        <v>41180</v>
      </c>
      <c r="L1211" s="62" t="s">
        <v>4047</v>
      </c>
      <c r="M1211" s="31" t="s">
        <v>4048</v>
      </c>
      <c r="N1211" s="114">
        <v>29901</v>
      </c>
      <c r="O1211" s="114">
        <v>26546</v>
      </c>
      <c r="P1211" s="197">
        <v>41194</v>
      </c>
      <c r="Q1211" s="197">
        <v>41910</v>
      </c>
      <c r="R1211" s="197">
        <v>41910</v>
      </c>
      <c r="S1211" s="197">
        <v>41997</v>
      </c>
      <c r="T1211" s="220">
        <v>0.81</v>
      </c>
      <c r="U1211" s="114"/>
      <c r="V1211" s="117"/>
      <c r="W1211" s="199"/>
    </row>
    <row r="1212" spans="1:23" ht="17" hidden="1" thickBot="1" x14ac:dyDescent="0.25">
      <c r="A1212" s="349">
        <v>41973</v>
      </c>
      <c r="B1212" s="382">
        <v>2011</v>
      </c>
      <c r="C1212" s="79" t="s">
        <v>82</v>
      </c>
      <c r="D1212" s="79" t="s">
        <v>132</v>
      </c>
      <c r="E1212" s="79" t="s">
        <v>16</v>
      </c>
      <c r="F1212" s="79" t="s">
        <v>128</v>
      </c>
      <c r="G1212" s="79" t="s">
        <v>4049</v>
      </c>
      <c r="H1212" s="80" t="s">
        <v>4050</v>
      </c>
      <c r="I1212" s="79"/>
      <c r="J1212" s="197"/>
      <c r="K1212" s="197">
        <v>40908</v>
      </c>
      <c r="L1212" s="62" t="s">
        <v>3771</v>
      </c>
      <c r="M1212" s="31" t="s">
        <v>4051</v>
      </c>
      <c r="N1212" s="114">
        <v>3149</v>
      </c>
      <c r="O1212" s="114">
        <v>3080</v>
      </c>
      <c r="P1212" s="197">
        <v>40922</v>
      </c>
      <c r="Q1212" s="197"/>
      <c r="R1212" s="197"/>
      <c r="S1212" s="197"/>
      <c r="T1212" s="220">
        <v>1</v>
      </c>
      <c r="U1212" s="114"/>
      <c r="V1212" s="117"/>
      <c r="W1212" s="199"/>
    </row>
    <row r="1213" spans="1:23" ht="17" hidden="1" thickBot="1" x14ac:dyDescent="0.25">
      <c r="A1213" s="349">
        <v>41973</v>
      </c>
      <c r="B1213" s="382">
        <v>2011</v>
      </c>
      <c r="C1213" s="79" t="s">
        <v>82</v>
      </c>
      <c r="D1213" s="79" t="s">
        <v>79</v>
      </c>
      <c r="E1213" s="79"/>
      <c r="F1213" s="79" t="s">
        <v>116</v>
      </c>
      <c r="G1213" s="79" t="s">
        <v>4052</v>
      </c>
      <c r="H1213" s="80" t="s">
        <v>4053</v>
      </c>
      <c r="I1213" s="79"/>
      <c r="J1213" s="197">
        <v>40569</v>
      </c>
      <c r="K1213" s="197">
        <v>40704</v>
      </c>
      <c r="L1213" s="62" t="s">
        <v>4054</v>
      </c>
      <c r="M1213" s="31" t="s">
        <v>4055</v>
      </c>
      <c r="N1213" s="114">
        <v>1380</v>
      </c>
      <c r="O1213" s="114">
        <v>1256</v>
      </c>
      <c r="P1213" s="197">
        <v>40718</v>
      </c>
      <c r="Q1213" s="197">
        <v>41019</v>
      </c>
      <c r="R1213" s="197">
        <v>41012</v>
      </c>
      <c r="S1213" s="197"/>
      <c r="T1213" s="220">
        <v>0.96</v>
      </c>
      <c r="U1213" s="114"/>
      <c r="V1213" s="117"/>
      <c r="W1213" s="199"/>
    </row>
    <row r="1214" spans="1:23" ht="17" hidden="1" thickBot="1" x14ac:dyDescent="0.25">
      <c r="A1214" s="349">
        <v>41973</v>
      </c>
      <c r="B1214" s="382">
        <v>2011</v>
      </c>
      <c r="C1214" s="79" t="s">
        <v>82</v>
      </c>
      <c r="D1214" s="79" t="s">
        <v>78</v>
      </c>
      <c r="E1214" s="79"/>
      <c r="F1214" s="79" t="s">
        <v>116</v>
      </c>
      <c r="G1214" s="79" t="s">
        <v>4056</v>
      </c>
      <c r="H1214" s="80" t="s">
        <v>4057</v>
      </c>
      <c r="I1214" s="79"/>
      <c r="J1214" s="197">
        <v>40641</v>
      </c>
      <c r="K1214" s="197">
        <v>40725</v>
      </c>
      <c r="L1214" s="62" t="s">
        <v>4058</v>
      </c>
      <c r="M1214" s="31" t="s">
        <v>4059</v>
      </c>
      <c r="N1214" s="114">
        <v>17378</v>
      </c>
      <c r="O1214" s="114">
        <v>16915</v>
      </c>
      <c r="P1214" s="197">
        <v>40739</v>
      </c>
      <c r="Q1214" s="197">
        <v>41291</v>
      </c>
      <c r="R1214" s="197">
        <v>41246</v>
      </c>
      <c r="S1214" s="197">
        <v>41294</v>
      </c>
      <c r="T1214" s="220">
        <v>1</v>
      </c>
      <c r="U1214" s="114"/>
      <c r="V1214" s="117"/>
      <c r="W1214" s="199"/>
    </row>
    <row r="1215" spans="1:23" ht="17" hidden="1" thickBot="1" x14ac:dyDescent="0.25">
      <c r="A1215" s="349">
        <v>41973</v>
      </c>
      <c r="B1215" s="382">
        <v>2011</v>
      </c>
      <c r="C1215" s="79" t="s">
        <v>82</v>
      </c>
      <c r="D1215" s="79" t="s">
        <v>132</v>
      </c>
      <c r="E1215" s="79"/>
      <c r="F1215" s="79" t="s">
        <v>116</v>
      </c>
      <c r="G1215" s="79" t="s">
        <v>4060</v>
      </c>
      <c r="H1215" s="80" t="s">
        <v>4061</v>
      </c>
      <c r="I1215" s="79"/>
      <c r="J1215" s="197">
        <v>40521</v>
      </c>
      <c r="K1215" s="197">
        <v>40753</v>
      </c>
      <c r="L1215" s="62" t="s">
        <v>3771</v>
      </c>
      <c r="M1215" s="31" t="s">
        <v>4062</v>
      </c>
      <c r="N1215" s="114">
        <v>6764</v>
      </c>
      <c r="O1215" s="114">
        <v>6442</v>
      </c>
      <c r="P1215" s="197">
        <v>40767</v>
      </c>
      <c r="Q1215" s="197">
        <v>41591</v>
      </c>
      <c r="R1215" s="197">
        <v>41591</v>
      </c>
      <c r="S1215" s="197"/>
      <c r="T1215" s="220">
        <v>0.95</v>
      </c>
      <c r="U1215" s="114"/>
      <c r="V1215" s="117"/>
      <c r="W1215" s="199"/>
    </row>
    <row r="1216" spans="1:23" ht="17" hidden="1" thickBot="1" x14ac:dyDescent="0.25">
      <c r="A1216" s="349">
        <v>41973</v>
      </c>
      <c r="B1216" s="382">
        <v>2011</v>
      </c>
      <c r="C1216" s="79" t="s">
        <v>82</v>
      </c>
      <c r="D1216" s="79" t="s">
        <v>132</v>
      </c>
      <c r="E1216" s="79" t="s">
        <v>30</v>
      </c>
      <c r="F1216" s="79" t="s">
        <v>128</v>
      </c>
      <c r="G1216" s="79" t="s">
        <v>3992</v>
      </c>
      <c r="H1216" s="80" t="s">
        <v>4063</v>
      </c>
      <c r="I1216" s="79"/>
      <c r="J1216" s="197">
        <v>40793</v>
      </c>
      <c r="K1216" s="197">
        <v>41131</v>
      </c>
      <c r="L1216" s="62" t="s">
        <v>4064</v>
      </c>
      <c r="M1216" s="31" t="s">
        <v>4065</v>
      </c>
      <c r="N1216" s="114">
        <v>34869</v>
      </c>
      <c r="O1216" s="114">
        <v>36120</v>
      </c>
      <c r="P1216" s="197">
        <v>41145</v>
      </c>
      <c r="Q1216" s="197">
        <v>42181</v>
      </c>
      <c r="R1216" s="197">
        <v>41806</v>
      </c>
      <c r="S1216" s="197">
        <v>42181</v>
      </c>
      <c r="T1216" s="220">
        <v>0.67</v>
      </c>
      <c r="U1216" s="114"/>
      <c r="V1216" s="117"/>
      <c r="W1216" s="199"/>
    </row>
    <row r="1217" spans="1:23" ht="17" hidden="1" thickBot="1" x14ac:dyDescent="0.25">
      <c r="A1217" s="349">
        <v>41973</v>
      </c>
      <c r="B1217" s="382">
        <v>2011</v>
      </c>
      <c r="C1217" s="79" t="s">
        <v>84</v>
      </c>
      <c r="D1217" s="79" t="s">
        <v>132</v>
      </c>
      <c r="E1217" s="79"/>
      <c r="F1217" s="79" t="s">
        <v>112</v>
      </c>
      <c r="G1217" s="79" t="s">
        <v>4066</v>
      </c>
      <c r="H1217" s="80" t="s">
        <v>4067</v>
      </c>
      <c r="I1217" s="79" t="s">
        <v>4068</v>
      </c>
      <c r="J1217" s="197">
        <v>41180</v>
      </c>
      <c r="K1217" s="197">
        <v>41241</v>
      </c>
      <c r="L1217" s="62" t="s">
        <v>4069</v>
      </c>
      <c r="M1217" s="31" t="s">
        <v>4070</v>
      </c>
      <c r="N1217" s="114">
        <v>21579</v>
      </c>
      <c r="O1217" s="114">
        <v>16525</v>
      </c>
      <c r="P1217" s="197">
        <v>41255</v>
      </c>
      <c r="Q1217" s="197">
        <v>41911</v>
      </c>
      <c r="R1217" s="197">
        <v>41809</v>
      </c>
      <c r="S1217" s="197"/>
      <c r="T1217" s="220">
        <v>0.77</v>
      </c>
      <c r="U1217" s="114"/>
      <c r="V1217" s="117"/>
      <c r="W1217" s="199"/>
    </row>
    <row r="1218" spans="1:23" ht="17" hidden="1" thickBot="1" x14ac:dyDescent="0.25">
      <c r="A1218" s="349">
        <v>41973</v>
      </c>
      <c r="B1218" s="382">
        <v>2011</v>
      </c>
      <c r="C1218" s="79" t="s">
        <v>82</v>
      </c>
      <c r="D1218" s="79" t="s">
        <v>132</v>
      </c>
      <c r="E1218" s="79" t="s">
        <v>22</v>
      </c>
      <c r="F1218" s="79" t="s">
        <v>128</v>
      </c>
      <c r="G1218" s="79" t="s">
        <v>4071</v>
      </c>
      <c r="H1218" s="80" t="s">
        <v>4072</v>
      </c>
      <c r="I1218" s="79"/>
      <c r="J1218" s="197">
        <v>40525</v>
      </c>
      <c r="K1218" s="197">
        <v>40708</v>
      </c>
      <c r="L1218" s="62" t="s">
        <v>4036</v>
      </c>
      <c r="M1218" s="31" t="s">
        <v>4073</v>
      </c>
      <c r="N1218" s="114">
        <v>1395</v>
      </c>
      <c r="O1218" s="114">
        <v>1273</v>
      </c>
      <c r="P1218" s="197">
        <v>40722</v>
      </c>
      <c r="Q1218" s="197">
        <v>41220</v>
      </c>
      <c r="R1218" s="197">
        <v>41078</v>
      </c>
      <c r="S1218" s="197">
        <v>41220</v>
      </c>
      <c r="T1218" s="220">
        <v>1</v>
      </c>
      <c r="U1218" s="114"/>
      <c r="V1218" s="117"/>
      <c r="W1218" s="199"/>
    </row>
    <row r="1219" spans="1:23" ht="17" hidden="1" thickBot="1" x14ac:dyDescent="0.25">
      <c r="A1219" s="349">
        <v>41973</v>
      </c>
      <c r="B1219" s="382">
        <v>2011</v>
      </c>
      <c r="C1219" s="79" t="s">
        <v>82</v>
      </c>
      <c r="D1219" s="79" t="s">
        <v>132</v>
      </c>
      <c r="E1219" s="79" t="s">
        <v>22</v>
      </c>
      <c r="F1219" s="79" t="s">
        <v>128</v>
      </c>
      <c r="G1219" s="79" t="s">
        <v>4074</v>
      </c>
      <c r="H1219" s="80" t="s">
        <v>4075</v>
      </c>
      <c r="I1219" s="79"/>
      <c r="J1219" s="197">
        <v>40655</v>
      </c>
      <c r="K1219" s="197">
        <v>40750</v>
      </c>
      <c r="L1219" s="62" t="s">
        <v>4076</v>
      </c>
      <c r="M1219" s="31" t="s">
        <v>4077</v>
      </c>
      <c r="N1219" s="114">
        <v>3659</v>
      </c>
      <c r="O1219" s="114">
        <v>2953</v>
      </c>
      <c r="P1219" s="197">
        <v>40764</v>
      </c>
      <c r="Q1219" s="197">
        <v>41170</v>
      </c>
      <c r="R1219" s="197">
        <v>41130</v>
      </c>
      <c r="S1219" s="197"/>
      <c r="T1219" s="220">
        <v>0.79</v>
      </c>
      <c r="U1219" s="114">
        <v>-6185</v>
      </c>
      <c r="V1219" s="117" t="s">
        <v>4078</v>
      </c>
      <c r="W1219" s="199"/>
    </row>
    <row r="1220" spans="1:23" ht="17" hidden="1" thickBot="1" x14ac:dyDescent="0.25">
      <c r="A1220" s="349">
        <v>41973</v>
      </c>
      <c r="B1220" s="382">
        <v>2011</v>
      </c>
      <c r="C1220" s="79" t="s">
        <v>82</v>
      </c>
      <c r="D1220" s="79" t="s">
        <v>78</v>
      </c>
      <c r="E1220" s="79"/>
      <c r="F1220" s="79" t="s">
        <v>116</v>
      </c>
      <c r="G1220" s="79" t="s">
        <v>4079</v>
      </c>
      <c r="H1220" s="80" t="s">
        <v>4080</v>
      </c>
      <c r="I1220" s="79"/>
      <c r="J1220" s="197">
        <v>40459</v>
      </c>
      <c r="K1220" s="197">
        <v>40720</v>
      </c>
      <c r="L1220" s="62" t="s">
        <v>4058</v>
      </c>
      <c r="M1220" s="31" t="s">
        <v>4081</v>
      </c>
      <c r="N1220" s="114">
        <v>8127</v>
      </c>
      <c r="O1220" s="114">
        <v>6990</v>
      </c>
      <c r="P1220" s="197">
        <v>40734</v>
      </c>
      <c r="Q1220" s="197">
        <v>41292</v>
      </c>
      <c r="R1220" s="197">
        <v>41199</v>
      </c>
      <c r="S1220" s="197">
        <v>41319</v>
      </c>
      <c r="T1220" s="220">
        <v>1</v>
      </c>
      <c r="U1220" s="114"/>
      <c r="V1220" s="117"/>
      <c r="W1220" s="199"/>
    </row>
    <row r="1221" spans="1:23" ht="17" hidden="1" thickBot="1" x14ac:dyDescent="0.25">
      <c r="A1221" s="349">
        <v>41973</v>
      </c>
      <c r="B1221" s="382">
        <v>2011</v>
      </c>
      <c r="C1221" s="79" t="s">
        <v>82</v>
      </c>
      <c r="D1221" s="79" t="s">
        <v>132</v>
      </c>
      <c r="E1221" s="79" t="s">
        <v>18</v>
      </c>
      <c r="F1221" s="79" t="s">
        <v>128</v>
      </c>
      <c r="G1221" s="79" t="s">
        <v>4082</v>
      </c>
      <c r="H1221" s="80" t="s">
        <v>4083</v>
      </c>
      <c r="I1221" s="79"/>
      <c r="J1221" s="197">
        <v>40464</v>
      </c>
      <c r="K1221" s="197">
        <v>40700</v>
      </c>
      <c r="L1221" s="62" t="s">
        <v>4084</v>
      </c>
      <c r="M1221" s="31" t="s">
        <v>4085</v>
      </c>
      <c r="N1221" s="114">
        <v>95540</v>
      </c>
      <c r="O1221" s="114">
        <v>83528</v>
      </c>
      <c r="P1221" s="197">
        <v>40714</v>
      </c>
      <c r="Q1221" s="197">
        <v>41967</v>
      </c>
      <c r="R1221" s="197">
        <v>41460</v>
      </c>
      <c r="S1221" s="197"/>
      <c r="T1221" s="220">
        <v>0.87</v>
      </c>
      <c r="U1221" s="114"/>
      <c r="V1221" s="117"/>
      <c r="W1221" s="199"/>
    </row>
    <row r="1222" spans="1:23" ht="17" hidden="1" thickBot="1" x14ac:dyDescent="0.25">
      <c r="A1222" s="349">
        <v>41973</v>
      </c>
      <c r="B1222" s="382">
        <v>2011</v>
      </c>
      <c r="C1222" s="79" t="s">
        <v>82</v>
      </c>
      <c r="D1222" s="79" t="s">
        <v>132</v>
      </c>
      <c r="E1222" s="79" t="s">
        <v>18</v>
      </c>
      <c r="F1222" s="79" t="s">
        <v>128</v>
      </c>
      <c r="G1222" s="79" t="s">
        <v>4086</v>
      </c>
      <c r="H1222" s="80" t="s">
        <v>4087</v>
      </c>
      <c r="I1222" s="79"/>
      <c r="J1222" s="197">
        <v>40578</v>
      </c>
      <c r="K1222" s="197">
        <v>40718</v>
      </c>
      <c r="L1222" s="62" t="s">
        <v>4088</v>
      </c>
      <c r="M1222" s="31" t="s">
        <v>4089</v>
      </c>
      <c r="N1222" s="114">
        <v>7856</v>
      </c>
      <c r="O1222" s="114">
        <v>9024</v>
      </c>
      <c r="P1222" s="197">
        <v>40732</v>
      </c>
      <c r="Q1222" s="197">
        <v>41428</v>
      </c>
      <c r="R1222" s="197">
        <v>41136</v>
      </c>
      <c r="S1222" s="197"/>
      <c r="T1222" s="220">
        <v>0.99</v>
      </c>
      <c r="U1222" s="114"/>
      <c r="V1222" s="117"/>
      <c r="W1222" s="199"/>
    </row>
    <row r="1223" spans="1:23" ht="17" hidden="1" thickBot="1" x14ac:dyDescent="0.25">
      <c r="A1223" s="349">
        <v>41973</v>
      </c>
      <c r="B1223" s="382">
        <v>2011</v>
      </c>
      <c r="C1223" s="79" t="s">
        <v>82</v>
      </c>
      <c r="D1223" s="79" t="s">
        <v>79</v>
      </c>
      <c r="E1223" s="79" t="s">
        <v>18</v>
      </c>
      <c r="F1223" s="79" t="s">
        <v>128</v>
      </c>
      <c r="G1223" s="79" t="s">
        <v>4090</v>
      </c>
      <c r="H1223" s="80" t="s">
        <v>4091</v>
      </c>
      <c r="I1223" s="79"/>
      <c r="J1223" s="197">
        <v>40743</v>
      </c>
      <c r="K1223" s="197">
        <v>40805</v>
      </c>
      <c r="L1223" s="62" t="s">
        <v>4092</v>
      </c>
      <c r="M1223" s="31" t="s">
        <v>4093</v>
      </c>
      <c r="N1223" s="114">
        <v>1559</v>
      </c>
      <c r="O1223" s="114">
        <v>1446</v>
      </c>
      <c r="P1223" s="197">
        <v>40819</v>
      </c>
      <c r="Q1223" s="197">
        <v>41334</v>
      </c>
      <c r="R1223" s="197">
        <v>41267</v>
      </c>
      <c r="S1223" s="197">
        <v>41334</v>
      </c>
      <c r="T1223" s="220">
        <v>1</v>
      </c>
      <c r="U1223" s="114"/>
      <c r="V1223" s="117"/>
      <c r="W1223" s="199"/>
    </row>
    <row r="1224" spans="1:23" ht="17" hidden="1" thickBot="1" x14ac:dyDescent="0.25">
      <c r="A1224" s="349">
        <v>41973</v>
      </c>
      <c r="B1224" s="382">
        <v>2011</v>
      </c>
      <c r="C1224" s="79" t="s">
        <v>82</v>
      </c>
      <c r="D1224" s="79" t="s">
        <v>132</v>
      </c>
      <c r="E1224" s="79"/>
      <c r="F1224" s="79" t="s">
        <v>124</v>
      </c>
      <c r="G1224" s="79" t="s">
        <v>4094</v>
      </c>
      <c r="H1224" s="80" t="s">
        <v>4095</v>
      </c>
      <c r="I1224" s="79"/>
      <c r="J1224" s="197">
        <v>40921</v>
      </c>
      <c r="K1224" s="197">
        <v>41075</v>
      </c>
      <c r="L1224" s="62" t="s">
        <v>4096</v>
      </c>
      <c r="M1224" s="31" t="s">
        <v>4097</v>
      </c>
      <c r="N1224" s="114">
        <v>19080</v>
      </c>
      <c r="O1224" s="114">
        <v>15666</v>
      </c>
      <c r="P1224" s="197">
        <v>41089</v>
      </c>
      <c r="Q1224" s="197">
        <v>42109</v>
      </c>
      <c r="R1224" s="197">
        <v>41885</v>
      </c>
      <c r="S1224" s="197">
        <v>42008</v>
      </c>
      <c r="T1224" s="220">
        <v>0.67</v>
      </c>
      <c r="U1224" s="114">
        <v>-2052</v>
      </c>
      <c r="V1224" s="117" t="s">
        <v>3996</v>
      </c>
      <c r="W1224" s="199"/>
    </row>
    <row r="1225" spans="1:23" ht="17" hidden="1" thickBot="1" x14ac:dyDescent="0.25">
      <c r="A1225" s="349">
        <v>41973</v>
      </c>
      <c r="B1225" s="382">
        <v>2011</v>
      </c>
      <c r="C1225" s="79" t="s">
        <v>82</v>
      </c>
      <c r="D1225" s="79" t="s">
        <v>132</v>
      </c>
      <c r="E1225" s="79"/>
      <c r="F1225" s="79" t="s">
        <v>105</v>
      </c>
      <c r="G1225" s="79" t="s">
        <v>4098</v>
      </c>
      <c r="H1225" s="80" t="s">
        <v>4099</v>
      </c>
      <c r="I1225" s="79"/>
      <c r="J1225" s="197">
        <v>41011</v>
      </c>
      <c r="K1225" s="197">
        <v>41138</v>
      </c>
      <c r="L1225" s="62" t="s">
        <v>3771</v>
      </c>
      <c r="M1225" s="31" t="s">
        <v>4100</v>
      </c>
      <c r="N1225" s="114">
        <v>41151</v>
      </c>
      <c r="O1225" s="114">
        <v>38523</v>
      </c>
      <c r="P1225" s="197">
        <v>41152</v>
      </c>
      <c r="Q1225" s="197">
        <v>42212</v>
      </c>
      <c r="R1225" s="197">
        <v>42212</v>
      </c>
      <c r="S1225" s="197">
        <v>42212</v>
      </c>
      <c r="T1225" s="220">
        <v>0.47</v>
      </c>
      <c r="U1225" s="114">
        <v>-15471</v>
      </c>
      <c r="V1225" s="117" t="s">
        <v>3785</v>
      </c>
      <c r="W1225" s="199"/>
    </row>
    <row r="1226" spans="1:23" ht="17" hidden="1" thickBot="1" x14ac:dyDescent="0.25">
      <c r="A1226" s="349">
        <v>41973</v>
      </c>
      <c r="B1226" s="382">
        <v>2011</v>
      </c>
      <c r="C1226" s="79" t="s">
        <v>82</v>
      </c>
      <c r="D1226" s="79" t="s">
        <v>132</v>
      </c>
      <c r="E1226" s="79"/>
      <c r="F1226" s="79" t="s">
        <v>105</v>
      </c>
      <c r="G1226" s="79" t="s">
        <v>4101</v>
      </c>
      <c r="H1226" s="80" t="s">
        <v>4102</v>
      </c>
      <c r="I1226" s="79"/>
      <c r="J1226" s="197">
        <v>40724</v>
      </c>
      <c r="K1226" s="197">
        <v>40968</v>
      </c>
      <c r="L1226" s="62" t="s">
        <v>3771</v>
      </c>
      <c r="M1226" s="31" t="s">
        <v>4103</v>
      </c>
      <c r="N1226" s="114">
        <v>40713</v>
      </c>
      <c r="O1226" s="114">
        <v>40237</v>
      </c>
      <c r="P1226" s="197">
        <v>40982</v>
      </c>
      <c r="Q1226" s="197">
        <v>41969</v>
      </c>
      <c r="R1226" s="197">
        <v>41969</v>
      </c>
      <c r="S1226" s="197"/>
      <c r="T1226" s="220">
        <v>0.84</v>
      </c>
      <c r="U1226" s="114">
        <v>-19865</v>
      </c>
      <c r="V1226" s="117" t="s">
        <v>3785</v>
      </c>
      <c r="W1226" s="199"/>
    </row>
    <row r="1227" spans="1:23" ht="17" hidden="1" thickBot="1" x14ac:dyDescent="0.25">
      <c r="A1227" s="349">
        <v>41973</v>
      </c>
      <c r="B1227" s="382">
        <v>2011</v>
      </c>
      <c r="C1227" s="79" t="s">
        <v>82</v>
      </c>
      <c r="D1227" s="79" t="s">
        <v>79</v>
      </c>
      <c r="E1227" s="79" t="s">
        <v>14</v>
      </c>
      <c r="F1227" s="79" t="s">
        <v>128</v>
      </c>
      <c r="G1227" s="79" t="s">
        <v>4104</v>
      </c>
      <c r="H1227" s="80" t="s">
        <v>4105</v>
      </c>
      <c r="I1227" s="79"/>
      <c r="J1227" s="197">
        <v>40554</v>
      </c>
      <c r="K1227" s="197">
        <v>40816</v>
      </c>
      <c r="L1227" s="62" t="s">
        <v>4106</v>
      </c>
      <c r="M1227" s="31" t="s">
        <v>4107</v>
      </c>
      <c r="N1227" s="114">
        <v>2713</v>
      </c>
      <c r="O1227" s="114">
        <v>2887</v>
      </c>
      <c r="P1227" s="197">
        <v>40830</v>
      </c>
      <c r="Q1227" s="197">
        <v>41600</v>
      </c>
      <c r="R1227" s="197">
        <v>41183</v>
      </c>
      <c r="S1227" s="197">
        <v>41415</v>
      </c>
      <c r="T1227" s="220">
        <v>1</v>
      </c>
      <c r="U1227" s="114"/>
      <c r="V1227" s="117"/>
      <c r="W1227" s="199"/>
    </row>
    <row r="1228" spans="1:23" ht="17" hidden="1" thickBot="1" x14ac:dyDescent="0.25">
      <c r="A1228" s="349">
        <v>41973</v>
      </c>
      <c r="B1228" s="382">
        <v>2011</v>
      </c>
      <c r="C1228" s="79" t="s">
        <v>82</v>
      </c>
      <c r="D1228" s="79" t="s">
        <v>132</v>
      </c>
      <c r="E1228" s="79" t="s">
        <v>23</v>
      </c>
      <c r="F1228" s="79" t="s">
        <v>128</v>
      </c>
      <c r="G1228" s="79" t="s">
        <v>4108</v>
      </c>
      <c r="H1228" s="80" t="s">
        <v>4109</v>
      </c>
      <c r="I1228" s="79"/>
      <c r="J1228" s="197">
        <v>40574</v>
      </c>
      <c r="K1228" s="197">
        <v>40697</v>
      </c>
      <c r="L1228" s="62" t="s">
        <v>4110</v>
      </c>
      <c r="M1228" s="31" t="s">
        <v>4111</v>
      </c>
      <c r="N1228" s="114">
        <v>16042</v>
      </c>
      <c r="O1228" s="114">
        <v>16448</v>
      </c>
      <c r="P1228" s="197">
        <v>40711</v>
      </c>
      <c r="Q1228" s="197">
        <v>41541</v>
      </c>
      <c r="R1228" s="197">
        <v>41197</v>
      </c>
      <c r="S1228" s="197"/>
      <c r="T1228" s="220">
        <v>0.88</v>
      </c>
      <c r="U1228" s="114"/>
      <c r="V1228" s="117"/>
      <c r="W1228" s="199"/>
    </row>
    <row r="1229" spans="1:23" ht="17" hidden="1" thickBot="1" x14ac:dyDescent="0.25">
      <c r="A1229" s="349">
        <v>41973</v>
      </c>
      <c r="B1229" s="382">
        <v>2011</v>
      </c>
      <c r="C1229" s="79" t="s">
        <v>82</v>
      </c>
      <c r="D1229" s="79" t="s">
        <v>132</v>
      </c>
      <c r="E1229" s="79" t="s">
        <v>23</v>
      </c>
      <c r="F1229" s="79" t="s">
        <v>128</v>
      </c>
      <c r="G1229" s="79" t="s">
        <v>4112</v>
      </c>
      <c r="H1229" s="80" t="s">
        <v>4113</v>
      </c>
      <c r="I1229" s="79"/>
      <c r="J1229" s="197">
        <v>40500</v>
      </c>
      <c r="K1229" s="197">
        <v>40697</v>
      </c>
      <c r="L1229" s="62" t="s">
        <v>4114</v>
      </c>
      <c r="M1229" s="31" t="s">
        <v>4115</v>
      </c>
      <c r="N1229" s="114">
        <v>14315</v>
      </c>
      <c r="O1229" s="114">
        <v>14812</v>
      </c>
      <c r="P1229" s="197">
        <v>40711</v>
      </c>
      <c r="Q1229" s="197">
        <v>41465</v>
      </c>
      <c r="R1229" s="197">
        <v>41451</v>
      </c>
      <c r="S1229" s="197">
        <v>41774</v>
      </c>
      <c r="T1229" s="220">
        <v>1</v>
      </c>
      <c r="U1229" s="114"/>
      <c r="V1229" s="117"/>
      <c r="W1229" s="199"/>
    </row>
    <row r="1230" spans="1:23" ht="17" hidden="1" thickBot="1" x14ac:dyDescent="0.25">
      <c r="A1230" s="349">
        <v>41973</v>
      </c>
      <c r="B1230" s="382">
        <v>2011</v>
      </c>
      <c r="C1230" s="79" t="s">
        <v>82</v>
      </c>
      <c r="D1230" s="79" t="s">
        <v>132</v>
      </c>
      <c r="E1230" s="79" t="s">
        <v>23</v>
      </c>
      <c r="F1230" s="79" t="s">
        <v>128</v>
      </c>
      <c r="G1230" s="79" t="s">
        <v>4116</v>
      </c>
      <c r="H1230" s="80" t="s">
        <v>4117</v>
      </c>
      <c r="I1230" s="79" t="s">
        <v>4118</v>
      </c>
      <c r="J1230" s="197">
        <v>39041</v>
      </c>
      <c r="K1230" s="197">
        <v>40492</v>
      </c>
      <c r="L1230" s="62" t="s">
        <v>4119</v>
      </c>
      <c r="M1230" s="31" t="s">
        <v>4120</v>
      </c>
      <c r="N1230" s="114">
        <v>20026</v>
      </c>
      <c r="O1230" s="114">
        <v>19450</v>
      </c>
      <c r="P1230" s="197">
        <v>40506</v>
      </c>
      <c r="Q1230" s="197">
        <v>41061</v>
      </c>
      <c r="R1230" s="197">
        <v>40855</v>
      </c>
      <c r="S1230" s="197"/>
      <c r="T1230" s="220">
        <v>0.92</v>
      </c>
      <c r="U1230" s="114"/>
      <c r="V1230" s="117"/>
      <c r="W1230" s="199"/>
    </row>
    <row r="1231" spans="1:23" ht="17" hidden="1" thickBot="1" x14ac:dyDescent="0.25">
      <c r="A1231" s="349">
        <v>41973</v>
      </c>
      <c r="B1231" s="382">
        <v>2011</v>
      </c>
      <c r="C1231" s="79" t="s">
        <v>82</v>
      </c>
      <c r="D1231" s="79" t="s">
        <v>132</v>
      </c>
      <c r="E1231" s="79" t="s">
        <v>23</v>
      </c>
      <c r="F1231" s="79" t="s">
        <v>128</v>
      </c>
      <c r="G1231" s="79" t="s">
        <v>4121</v>
      </c>
      <c r="H1231" s="80" t="s">
        <v>4122</v>
      </c>
      <c r="I1231" s="79"/>
      <c r="J1231" s="197">
        <v>40500</v>
      </c>
      <c r="K1231" s="197">
        <v>40697</v>
      </c>
      <c r="L1231" s="62" t="s">
        <v>4114</v>
      </c>
      <c r="M1231" s="31" t="s">
        <v>4115</v>
      </c>
      <c r="N1231" s="114">
        <v>11275</v>
      </c>
      <c r="O1231" s="114">
        <v>10432</v>
      </c>
      <c r="P1231" s="197">
        <v>40711</v>
      </c>
      <c r="Q1231" s="197">
        <v>41465</v>
      </c>
      <c r="R1231" s="197">
        <v>41451</v>
      </c>
      <c r="S1231" s="197"/>
      <c r="T1231" s="220">
        <v>0.97</v>
      </c>
      <c r="U1231" s="114"/>
      <c r="V1231" s="117"/>
      <c r="W1231" s="199"/>
    </row>
    <row r="1232" spans="1:23" ht="17" hidden="1" thickBot="1" x14ac:dyDescent="0.25">
      <c r="A1232" s="349">
        <v>41973</v>
      </c>
      <c r="B1232" s="382">
        <v>2011</v>
      </c>
      <c r="C1232" s="79" t="s">
        <v>82</v>
      </c>
      <c r="D1232" s="79" t="s">
        <v>79</v>
      </c>
      <c r="E1232" s="79" t="s">
        <v>22</v>
      </c>
      <c r="F1232" s="79" t="s">
        <v>128</v>
      </c>
      <c r="G1232" s="79" t="s">
        <v>4123</v>
      </c>
      <c r="H1232" s="80" t="s">
        <v>4124</v>
      </c>
      <c r="I1232" s="79"/>
      <c r="J1232" s="197">
        <v>40652</v>
      </c>
      <c r="K1232" s="197">
        <v>40714</v>
      </c>
      <c r="L1232" s="62" t="s">
        <v>4125</v>
      </c>
      <c r="M1232" s="31" t="s">
        <v>4126</v>
      </c>
      <c r="N1232" s="114">
        <v>928</v>
      </c>
      <c r="O1232" s="114">
        <v>950</v>
      </c>
      <c r="P1232" s="197">
        <v>40728</v>
      </c>
      <c r="Q1232" s="197">
        <v>41015</v>
      </c>
      <c r="R1232" s="197">
        <v>40934</v>
      </c>
      <c r="S1232" s="197">
        <v>41029</v>
      </c>
      <c r="T1232" s="220">
        <v>1</v>
      </c>
      <c r="U1232" s="114"/>
      <c r="V1232" s="117"/>
      <c r="W1232" s="199"/>
    </row>
    <row r="1233" spans="1:23" ht="17" hidden="1" thickBot="1" x14ac:dyDescent="0.25">
      <c r="A1233" s="349">
        <v>41973</v>
      </c>
      <c r="B1233" s="382">
        <v>2011</v>
      </c>
      <c r="C1233" s="79" t="s">
        <v>83</v>
      </c>
      <c r="D1233" s="79" t="s">
        <v>132</v>
      </c>
      <c r="E1233" s="79" t="s">
        <v>22</v>
      </c>
      <c r="F1233" s="79" t="s">
        <v>128</v>
      </c>
      <c r="G1233" s="79" t="s">
        <v>4127</v>
      </c>
      <c r="H1233" s="80" t="s">
        <v>4128</v>
      </c>
      <c r="I1233" s="79"/>
      <c r="J1233" s="197">
        <v>40443</v>
      </c>
      <c r="K1233" s="197">
        <v>40697</v>
      </c>
      <c r="L1233" s="62" t="s">
        <v>4129</v>
      </c>
      <c r="M1233" s="31" t="s">
        <v>4130</v>
      </c>
      <c r="N1233" s="114">
        <v>15431</v>
      </c>
      <c r="O1233" s="114">
        <v>17554</v>
      </c>
      <c r="P1233" s="197">
        <v>40711</v>
      </c>
      <c r="Q1233" s="197">
        <v>41565</v>
      </c>
      <c r="R1233" s="197">
        <v>41391</v>
      </c>
      <c r="S1233" s="197">
        <v>41930</v>
      </c>
      <c r="T1233" s="220">
        <v>1</v>
      </c>
      <c r="U1233" s="114"/>
      <c r="V1233" s="117"/>
      <c r="W1233" s="199"/>
    </row>
    <row r="1234" spans="1:23" ht="17" hidden="1" thickBot="1" x14ac:dyDescent="0.25">
      <c r="A1234" s="349">
        <v>41973</v>
      </c>
      <c r="B1234" s="382">
        <v>2011</v>
      </c>
      <c r="C1234" s="79" t="s">
        <v>82</v>
      </c>
      <c r="D1234" s="79" t="s">
        <v>79</v>
      </c>
      <c r="E1234" s="79" t="s">
        <v>38</v>
      </c>
      <c r="F1234" s="79" t="s">
        <v>128</v>
      </c>
      <c r="G1234" s="79" t="s">
        <v>4131</v>
      </c>
      <c r="H1234" s="80" t="s">
        <v>4132</v>
      </c>
      <c r="I1234" s="79"/>
      <c r="J1234" s="197">
        <v>40802</v>
      </c>
      <c r="K1234" s="197">
        <v>40864</v>
      </c>
      <c r="L1234" s="62" t="s">
        <v>4133</v>
      </c>
      <c r="M1234" s="31" t="s">
        <v>4134</v>
      </c>
      <c r="N1234" s="114">
        <v>1630</v>
      </c>
      <c r="O1234" s="114">
        <v>1633</v>
      </c>
      <c r="P1234" s="197">
        <v>40878</v>
      </c>
      <c r="Q1234" s="197">
        <v>41359</v>
      </c>
      <c r="R1234" s="197">
        <v>41299</v>
      </c>
      <c r="S1234" s="197">
        <v>41362</v>
      </c>
      <c r="T1234" s="220">
        <v>1</v>
      </c>
      <c r="U1234" s="114"/>
      <c r="V1234" s="117"/>
      <c r="W1234" s="199"/>
    </row>
    <row r="1235" spans="1:23" ht="17" hidden="1" thickBot="1" x14ac:dyDescent="0.25">
      <c r="A1235" s="349">
        <v>41973</v>
      </c>
      <c r="B1235" s="382" t="s">
        <v>143</v>
      </c>
      <c r="C1235" s="79" t="s">
        <v>84</v>
      </c>
      <c r="D1235" s="79" t="s">
        <v>132</v>
      </c>
      <c r="E1235" s="79" t="s">
        <v>20</v>
      </c>
      <c r="F1235" s="79" t="s">
        <v>128</v>
      </c>
      <c r="G1235" s="79" t="s">
        <v>4135</v>
      </c>
      <c r="H1235" s="80" t="s">
        <v>4136</v>
      </c>
      <c r="I1235" s="79"/>
      <c r="J1235" s="197">
        <v>40899</v>
      </c>
      <c r="K1235" s="197">
        <v>40983</v>
      </c>
      <c r="L1235" s="62" t="s">
        <v>4137</v>
      </c>
      <c r="M1235" s="31" t="s">
        <v>4138</v>
      </c>
      <c r="N1235" s="114">
        <v>14067</v>
      </c>
      <c r="O1235" s="114">
        <v>17408</v>
      </c>
      <c r="P1235" s="197">
        <v>40997</v>
      </c>
      <c r="Q1235" s="197">
        <v>41758</v>
      </c>
      <c r="R1235" s="197">
        <v>41500</v>
      </c>
      <c r="S1235" s="197"/>
      <c r="T1235" s="220">
        <v>0.94</v>
      </c>
      <c r="U1235" s="114"/>
      <c r="V1235" s="117"/>
      <c r="W1235" s="199"/>
    </row>
    <row r="1236" spans="1:23" ht="17" hidden="1" thickBot="1" x14ac:dyDescent="0.25">
      <c r="A1236" s="349">
        <v>41973</v>
      </c>
      <c r="B1236" s="382" t="s">
        <v>143</v>
      </c>
      <c r="C1236" s="79" t="s">
        <v>84</v>
      </c>
      <c r="D1236" s="79" t="s">
        <v>132</v>
      </c>
      <c r="E1236" s="79" t="s">
        <v>22</v>
      </c>
      <c r="F1236" s="79" t="s">
        <v>128</v>
      </c>
      <c r="G1236" s="79" t="s">
        <v>4139</v>
      </c>
      <c r="H1236" s="80" t="s">
        <v>4140</v>
      </c>
      <c r="I1236" s="79"/>
      <c r="J1236" s="197">
        <v>41088</v>
      </c>
      <c r="K1236" s="197">
        <v>41163</v>
      </c>
      <c r="L1236" s="62" t="s">
        <v>3933</v>
      </c>
      <c r="M1236" s="31" t="s">
        <v>4141</v>
      </c>
      <c r="N1236" s="114">
        <v>11118</v>
      </c>
      <c r="O1236" s="114">
        <v>11221</v>
      </c>
      <c r="P1236" s="197">
        <v>41177</v>
      </c>
      <c r="Q1236" s="197">
        <v>41922</v>
      </c>
      <c r="R1236" s="197">
        <v>41726</v>
      </c>
      <c r="S1236" s="197"/>
      <c r="T1236" s="220">
        <v>0.99</v>
      </c>
      <c r="U1236" s="114"/>
      <c r="V1236" s="117"/>
      <c r="W1236" s="199"/>
    </row>
    <row r="1237" spans="1:23" ht="17" hidden="1" thickBot="1" x14ac:dyDescent="0.25">
      <c r="A1237" s="349">
        <v>41973</v>
      </c>
      <c r="B1237" s="382" t="s">
        <v>143</v>
      </c>
      <c r="C1237" s="79" t="s">
        <v>84</v>
      </c>
      <c r="D1237" s="79" t="s">
        <v>132</v>
      </c>
      <c r="E1237" s="79" t="s">
        <v>22</v>
      </c>
      <c r="F1237" s="79" t="s">
        <v>128</v>
      </c>
      <c r="G1237" s="79" t="s">
        <v>4142</v>
      </c>
      <c r="H1237" s="80" t="s">
        <v>4143</v>
      </c>
      <c r="I1237" s="79"/>
      <c r="J1237" s="197">
        <v>40821</v>
      </c>
      <c r="K1237" s="197">
        <v>41243</v>
      </c>
      <c r="L1237" s="62" t="s">
        <v>3788</v>
      </c>
      <c r="M1237" s="31" t="s">
        <v>3789</v>
      </c>
      <c r="N1237" s="114">
        <v>27222</v>
      </c>
      <c r="O1237" s="114">
        <v>23827</v>
      </c>
      <c r="P1237" s="197">
        <v>41257</v>
      </c>
      <c r="Q1237" s="197">
        <v>42996</v>
      </c>
      <c r="R1237" s="197">
        <v>42680</v>
      </c>
      <c r="S1237" s="197">
        <v>42680</v>
      </c>
      <c r="T1237" s="220">
        <v>0.37</v>
      </c>
      <c r="U1237" s="114"/>
      <c r="V1237" s="117"/>
      <c r="W1237" s="199"/>
    </row>
    <row r="1238" spans="1:23" ht="17" hidden="1" thickBot="1" x14ac:dyDescent="0.25">
      <c r="A1238" s="349">
        <v>41973</v>
      </c>
      <c r="B1238" s="382" t="s">
        <v>143</v>
      </c>
      <c r="C1238" s="79" t="s">
        <v>84</v>
      </c>
      <c r="D1238" s="79" t="s">
        <v>132</v>
      </c>
      <c r="E1238" s="79" t="s">
        <v>22</v>
      </c>
      <c r="F1238" s="79" t="s">
        <v>128</v>
      </c>
      <c r="G1238" s="79" t="s">
        <v>4144</v>
      </c>
      <c r="H1238" s="80" t="s">
        <v>4145</v>
      </c>
      <c r="I1238" s="79"/>
      <c r="J1238" s="197">
        <v>40995</v>
      </c>
      <c r="K1238" s="197">
        <v>41117</v>
      </c>
      <c r="L1238" s="62" t="s">
        <v>4146</v>
      </c>
      <c r="M1238" s="31" t="s">
        <v>4147</v>
      </c>
      <c r="N1238" s="114">
        <v>6555</v>
      </c>
      <c r="O1238" s="114">
        <v>7003</v>
      </c>
      <c r="P1238" s="197">
        <v>41131</v>
      </c>
      <c r="Q1238" s="197">
        <v>41908</v>
      </c>
      <c r="R1238" s="197">
        <v>41522</v>
      </c>
      <c r="S1238" s="197">
        <v>42003</v>
      </c>
      <c r="T1238" s="220">
        <v>0.76</v>
      </c>
      <c r="U1238" s="114"/>
      <c r="V1238" s="117"/>
      <c r="W1238" s="199"/>
    </row>
    <row r="1239" spans="1:23" ht="17" hidden="1" thickBot="1" x14ac:dyDescent="0.25">
      <c r="A1239" s="349">
        <v>41973</v>
      </c>
      <c r="B1239" s="382" t="s">
        <v>143</v>
      </c>
      <c r="C1239" s="79" t="s">
        <v>84</v>
      </c>
      <c r="D1239" s="79" t="s">
        <v>132</v>
      </c>
      <c r="E1239" s="79" t="s">
        <v>22</v>
      </c>
      <c r="F1239" s="79" t="s">
        <v>128</v>
      </c>
      <c r="G1239" s="79" t="s">
        <v>4148</v>
      </c>
      <c r="H1239" s="80" t="s">
        <v>3762</v>
      </c>
      <c r="I1239" s="79"/>
      <c r="J1239" s="197">
        <v>41025</v>
      </c>
      <c r="K1239" s="197">
        <v>41181</v>
      </c>
      <c r="L1239" s="62" t="s">
        <v>4149</v>
      </c>
      <c r="M1239" s="31" t="s">
        <v>4150</v>
      </c>
      <c r="N1239" s="114">
        <v>32910</v>
      </c>
      <c r="O1239" s="114">
        <v>31667</v>
      </c>
      <c r="P1239" s="197">
        <v>41195</v>
      </c>
      <c r="Q1239" s="197">
        <v>42017</v>
      </c>
      <c r="R1239" s="197">
        <v>41928</v>
      </c>
      <c r="S1239" s="197">
        <v>42081</v>
      </c>
      <c r="T1239" s="220">
        <v>0.71</v>
      </c>
      <c r="U1239" s="114"/>
      <c r="V1239" s="117"/>
      <c r="W1239" s="199"/>
    </row>
    <row r="1240" spans="1:23" ht="17" hidden="1" thickBot="1" x14ac:dyDescent="0.25">
      <c r="A1240" s="349">
        <v>41973</v>
      </c>
      <c r="B1240" s="382" t="s">
        <v>143</v>
      </c>
      <c r="C1240" s="79" t="s">
        <v>84</v>
      </c>
      <c r="D1240" s="79" t="s">
        <v>132</v>
      </c>
      <c r="E1240" s="79" t="s">
        <v>22</v>
      </c>
      <c r="F1240" s="79" t="s">
        <v>128</v>
      </c>
      <c r="G1240" s="79" t="s">
        <v>4151</v>
      </c>
      <c r="H1240" s="80" t="s">
        <v>4152</v>
      </c>
      <c r="I1240" s="79"/>
      <c r="J1240" s="197">
        <v>41025</v>
      </c>
      <c r="K1240" s="197">
        <v>41181</v>
      </c>
      <c r="L1240" s="62" t="s">
        <v>4149</v>
      </c>
      <c r="M1240" s="31" t="s">
        <v>4150</v>
      </c>
      <c r="N1240" s="114">
        <v>5028</v>
      </c>
      <c r="O1240" s="114">
        <v>5137</v>
      </c>
      <c r="P1240" s="197">
        <v>41195</v>
      </c>
      <c r="Q1240" s="197">
        <v>42017</v>
      </c>
      <c r="R1240" s="197">
        <v>41928</v>
      </c>
      <c r="S1240" s="197">
        <v>42081</v>
      </c>
      <c r="T1240" s="220">
        <v>0.91</v>
      </c>
      <c r="U1240" s="114"/>
      <c r="V1240" s="117"/>
      <c r="W1240" s="199"/>
    </row>
    <row r="1241" spans="1:23" ht="17" hidden="1" thickBot="1" x14ac:dyDescent="0.25">
      <c r="A1241" s="349">
        <v>41973</v>
      </c>
      <c r="B1241" s="382" t="s">
        <v>143</v>
      </c>
      <c r="C1241" s="79" t="s">
        <v>84</v>
      </c>
      <c r="D1241" s="79" t="s">
        <v>132</v>
      </c>
      <c r="E1241" s="79" t="s">
        <v>22</v>
      </c>
      <c r="F1241" s="79" t="s">
        <v>128</v>
      </c>
      <c r="G1241" s="79" t="s">
        <v>4153</v>
      </c>
      <c r="H1241" s="80" t="s">
        <v>4154</v>
      </c>
      <c r="I1241" s="79"/>
      <c r="J1241" s="197">
        <v>41166</v>
      </c>
      <c r="K1241" s="197">
        <v>41333</v>
      </c>
      <c r="L1241" s="62" t="s">
        <v>1805</v>
      </c>
      <c r="M1241" s="31" t="s">
        <v>4155</v>
      </c>
      <c r="N1241" s="114">
        <v>26081</v>
      </c>
      <c r="O1241" s="114">
        <v>25378</v>
      </c>
      <c r="P1241" s="197">
        <v>41347</v>
      </c>
      <c r="Q1241" s="197">
        <v>42231</v>
      </c>
      <c r="R1241" s="197">
        <v>42078</v>
      </c>
      <c r="S1241" s="197">
        <v>42088</v>
      </c>
      <c r="T1241" s="220">
        <v>0.45</v>
      </c>
      <c r="U1241" s="114"/>
      <c r="V1241" s="117"/>
      <c r="W1241" s="199"/>
    </row>
    <row r="1242" spans="1:23" ht="17" hidden="1" thickBot="1" x14ac:dyDescent="0.25">
      <c r="A1242" s="349">
        <v>41973</v>
      </c>
      <c r="B1242" s="382" t="s">
        <v>143</v>
      </c>
      <c r="C1242" s="79" t="s">
        <v>84</v>
      </c>
      <c r="D1242" s="79" t="s">
        <v>132</v>
      </c>
      <c r="E1242" s="79" t="s">
        <v>22</v>
      </c>
      <c r="F1242" s="79" t="s">
        <v>128</v>
      </c>
      <c r="G1242" s="79" t="s">
        <v>4156</v>
      </c>
      <c r="H1242" s="80" t="s">
        <v>4157</v>
      </c>
      <c r="I1242" s="79"/>
      <c r="J1242" s="197">
        <v>41050</v>
      </c>
      <c r="K1242" s="197">
        <v>41177</v>
      </c>
      <c r="L1242" s="62" t="s">
        <v>3783</v>
      </c>
      <c r="M1242" s="31" t="s">
        <v>3784</v>
      </c>
      <c r="N1242" s="114">
        <v>60736</v>
      </c>
      <c r="O1242" s="114">
        <v>60203</v>
      </c>
      <c r="P1242" s="197">
        <v>41191</v>
      </c>
      <c r="Q1242" s="197">
        <v>42006</v>
      </c>
      <c r="R1242" s="197">
        <v>41867</v>
      </c>
      <c r="S1242" s="197">
        <v>42006</v>
      </c>
      <c r="T1242" s="220">
        <v>0.95</v>
      </c>
      <c r="U1242" s="114">
        <v>-2502</v>
      </c>
      <c r="V1242" s="117" t="s">
        <v>4158</v>
      </c>
      <c r="W1242" s="199"/>
    </row>
    <row r="1243" spans="1:23" ht="17" hidden="1" thickBot="1" x14ac:dyDescent="0.25">
      <c r="A1243" s="349">
        <v>41973</v>
      </c>
      <c r="B1243" s="382" t="s">
        <v>143</v>
      </c>
      <c r="C1243" s="79" t="s">
        <v>84</v>
      </c>
      <c r="D1243" s="79" t="s">
        <v>132</v>
      </c>
      <c r="E1243" s="79" t="s">
        <v>18</v>
      </c>
      <c r="F1243" s="79" t="s">
        <v>128</v>
      </c>
      <c r="G1243" s="79" t="s">
        <v>4159</v>
      </c>
      <c r="H1243" s="80" t="s">
        <v>4160</v>
      </c>
      <c r="I1243" s="79"/>
      <c r="J1243" s="197">
        <v>40834</v>
      </c>
      <c r="K1243" s="197">
        <v>41017</v>
      </c>
      <c r="L1243" s="62" t="s">
        <v>4161</v>
      </c>
      <c r="M1243" s="31" t="s">
        <v>4162</v>
      </c>
      <c r="N1243" s="114">
        <v>52970</v>
      </c>
      <c r="O1243" s="114">
        <v>51415</v>
      </c>
      <c r="P1243" s="197">
        <v>41031</v>
      </c>
      <c r="Q1243" s="197">
        <v>42002</v>
      </c>
      <c r="R1243" s="197">
        <v>41715</v>
      </c>
      <c r="S1243" s="197">
        <v>42002</v>
      </c>
      <c r="T1243" s="220">
        <v>0.83</v>
      </c>
      <c r="U1243" s="114"/>
      <c r="V1243" s="117"/>
      <c r="W1243" s="199"/>
    </row>
    <row r="1244" spans="1:23" ht="17" hidden="1" thickBot="1" x14ac:dyDescent="0.25">
      <c r="A1244" s="349">
        <v>41973</v>
      </c>
      <c r="B1244" s="382" t="s">
        <v>143</v>
      </c>
      <c r="C1244" s="79" t="s">
        <v>84</v>
      </c>
      <c r="D1244" s="79" t="s">
        <v>132</v>
      </c>
      <c r="E1244" s="79" t="s">
        <v>14</v>
      </c>
      <c r="F1244" s="79" t="s">
        <v>128</v>
      </c>
      <c r="G1244" s="79" t="s">
        <v>4163</v>
      </c>
      <c r="H1244" s="80" t="s">
        <v>4164</v>
      </c>
      <c r="I1244" s="79"/>
      <c r="J1244" s="197">
        <v>40752</v>
      </c>
      <c r="K1244" s="197">
        <v>40991</v>
      </c>
      <c r="L1244" s="62" t="s">
        <v>4165</v>
      </c>
      <c r="M1244" s="31" t="s">
        <v>4166</v>
      </c>
      <c r="N1244" s="114">
        <v>11746</v>
      </c>
      <c r="O1244" s="114">
        <v>9512</v>
      </c>
      <c r="P1244" s="197">
        <v>41005</v>
      </c>
      <c r="Q1244" s="197">
        <v>41491</v>
      </c>
      <c r="R1244" s="197">
        <v>41295</v>
      </c>
      <c r="S1244" s="197"/>
      <c r="T1244" s="220">
        <v>0.88</v>
      </c>
      <c r="U1244" s="114">
        <v>-760</v>
      </c>
      <c r="V1244" s="117" t="s">
        <v>4167</v>
      </c>
      <c r="W1244" s="199"/>
    </row>
    <row r="1245" spans="1:23" ht="17" hidden="1" thickBot="1" x14ac:dyDescent="0.25">
      <c r="A1245" s="349">
        <v>41973</v>
      </c>
      <c r="B1245" s="382" t="s">
        <v>143</v>
      </c>
      <c r="C1245" s="79" t="s">
        <v>84</v>
      </c>
      <c r="D1245" s="79" t="s">
        <v>132</v>
      </c>
      <c r="E1245" s="79" t="s">
        <v>14</v>
      </c>
      <c r="F1245" s="79" t="s">
        <v>128</v>
      </c>
      <c r="G1245" s="79" t="s">
        <v>4168</v>
      </c>
      <c r="H1245" s="80" t="s">
        <v>4169</v>
      </c>
      <c r="I1245" s="79"/>
      <c r="J1245" s="197">
        <v>41085</v>
      </c>
      <c r="K1245" s="197">
        <v>41145</v>
      </c>
      <c r="L1245" s="62" t="s">
        <v>4170</v>
      </c>
      <c r="M1245" s="31" t="s">
        <v>4171</v>
      </c>
      <c r="N1245" s="114">
        <v>11432</v>
      </c>
      <c r="O1245" s="114">
        <v>13971</v>
      </c>
      <c r="P1245" s="197">
        <v>41159</v>
      </c>
      <c r="Q1245" s="197">
        <v>41782</v>
      </c>
      <c r="R1245" s="197">
        <v>41544</v>
      </c>
      <c r="S1245" s="197"/>
      <c r="T1245" s="220">
        <v>0.97</v>
      </c>
      <c r="U1245" s="114"/>
      <c r="V1245" s="117"/>
      <c r="W1245" s="199"/>
    </row>
    <row r="1246" spans="1:23" ht="17" hidden="1" thickBot="1" x14ac:dyDescent="0.25">
      <c r="A1246" s="349">
        <v>41973</v>
      </c>
      <c r="B1246" s="382" t="s">
        <v>143</v>
      </c>
      <c r="C1246" s="79" t="s">
        <v>84</v>
      </c>
      <c r="D1246" s="79" t="s">
        <v>132</v>
      </c>
      <c r="E1246" s="79" t="s">
        <v>14</v>
      </c>
      <c r="F1246" s="79" t="s">
        <v>128</v>
      </c>
      <c r="G1246" s="79" t="s">
        <v>4172</v>
      </c>
      <c r="H1246" s="80" t="s">
        <v>4173</v>
      </c>
      <c r="I1246" s="79"/>
      <c r="J1246" s="197">
        <v>41078</v>
      </c>
      <c r="K1246" s="197">
        <v>41180</v>
      </c>
      <c r="L1246" s="62" t="s">
        <v>4174</v>
      </c>
      <c r="M1246" s="31" t="s">
        <v>4175</v>
      </c>
      <c r="N1246" s="114">
        <v>85242</v>
      </c>
      <c r="O1246" s="114">
        <v>62016</v>
      </c>
      <c r="P1246" s="197">
        <v>41194</v>
      </c>
      <c r="Q1246" s="197">
        <v>42725</v>
      </c>
      <c r="R1246" s="197">
        <v>42460</v>
      </c>
      <c r="S1246" s="197">
        <v>42460</v>
      </c>
      <c r="T1246" s="220">
        <v>0.33</v>
      </c>
      <c r="U1246" s="114">
        <v>-16682</v>
      </c>
      <c r="V1246" s="117" t="s">
        <v>4176</v>
      </c>
      <c r="W1246" s="199"/>
    </row>
    <row r="1247" spans="1:23" ht="17" hidden="1" thickBot="1" x14ac:dyDescent="0.25">
      <c r="A1247" s="349">
        <v>41973</v>
      </c>
      <c r="B1247" s="382">
        <v>2012</v>
      </c>
      <c r="C1247" s="79" t="s">
        <v>82</v>
      </c>
      <c r="D1247" s="79" t="s">
        <v>132</v>
      </c>
      <c r="E1247" s="79" t="s">
        <v>14</v>
      </c>
      <c r="F1247" s="79" t="s">
        <v>128</v>
      </c>
      <c r="G1247" s="79" t="s">
        <v>4177</v>
      </c>
      <c r="H1247" s="80" t="s">
        <v>4178</v>
      </c>
      <c r="I1247" s="79"/>
      <c r="J1247" s="197">
        <v>41879</v>
      </c>
      <c r="K1247" s="197">
        <v>41968</v>
      </c>
      <c r="L1247" s="62" t="s">
        <v>4179</v>
      </c>
      <c r="M1247" s="31" t="s">
        <v>4180</v>
      </c>
      <c r="N1247" s="114">
        <v>75135</v>
      </c>
      <c r="O1247" s="114">
        <v>42482</v>
      </c>
      <c r="P1247" s="197">
        <v>41982</v>
      </c>
      <c r="Q1247" s="197">
        <v>42712</v>
      </c>
      <c r="R1247" s="197">
        <v>42712</v>
      </c>
      <c r="S1247" s="197">
        <v>42712</v>
      </c>
      <c r="T1247" s="220">
        <v>0</v>
      </c>
      <c r="U1247" s="114"/>
      <c r="V1247" s="117"/>
      <c r="W1247" s="199"/>
    </row>
    <row r="1248" spans="1:23" ht="17" hidden="1" thickBot="1" x14ac:dyDescent="0.25">
      <c r="A1248" s="349">
        <v>41973</v>
      </c>
      <c r="B1248" s="382" t="s">
        <v>143</v>
      </c>
      <c r="C1248" s="79" t="s">
        <v>84</v>
      </c>
      <c r="D1248" s="79" t="s">
        <v>132</v>
      </c>
      <c r="E1248" s="79" t="s">
        <v>14</v>
      </c>
      <c r="F1248" s="79" t="s">
        <v>128</v>
      </c>
      <c r="G1248" s="79" t="s">
        <v>4181</v>
      </c>
      <c r="H1248" s="80" t="s">
        <v>4182</v>
      </c>
      <c r="I1248" s="79"/>
      <c r="J1248" s="197">
        <v>41022</v>
      </c>
      <c r="K1248" s="197">
        <v>41152</v>
      </c>
      <c r="L1248" s="62" t="s">
        <v>4183</v>
      </c>
      <c r="M1248" s="31" t="s">
        <v>4184</v>
      </c>
      <c r="N1248" s="114">
        <v>11201</v>
      </c>
      <c r="O1248" s="114">
        <v>10463</v>
      </c>
      <c r="P1248" s="197">
        <v>41166</v>
      </c>
      <c r="Q1248" s="197">
        <v>41752</v>
      </c>
      <c r="R1248" s="197">
        <v>41632</v>
      </c>
      <c r="S1248" s="197"/>
      <c r="T1248" s="220">
        <v>0.99</v>
      </c>
      <c r="U1248" s="114"/>
      <c r="V1248" s="117"/>
      <c r="W1248" s="199"/>
    </row>
    <row r="1249" spans="1:23" ht="17" hidden="1" thickBot="1" x14ac:dyDescent="0.25">
      <c r="A1249" s="349">
        <v>41973</v>
      </c>
      <c r="B1249" s="382" t="s">
        <v>143</v>
      </c>
      <c r="C1249" s="79" t="s">
        <v>84</v>
      </c>
      <c r="D1249" s="79" t="s">
        <v>132</v>
      </c>
      <c r="E1249" s="79" t="s">
        <v>35</v>
      </c>
      <c r="F1249" s="79" t="s">
        <v>128</v>
      </c>
      <c r="G1249" s="79" t="s">
        <v>4185</v>
      </c>
      <c r="H1249" s="80" t="s">
        <v>4186</v>
      </c>
      <c r="I1249" s="79"/>
      <c r="J1249" s="197">
        <v>40883</v>
      </c>
      <c r="K1249" s="197">
        <v>40998</v>
      </c>
      <c r="L1249" s="62" t="s">
        <v>4047</v>
      </c>
      <c r="M1249" s="31" t="s">
        <v>4187</v>
      </c>
      <c r="N1249" s="114">
        <v>18987</v>
      </c>
      <c r="O1249" s="114">
        <v>18046</v>
      </c>
      <c r="P1249" s="197">
        <v>41012</v>
      </c>
      <c r="Q1249" s="197">
        <v>41568</v>
      </c>
      <c r="R1249" s="197">
        <v>41493</v>
      </c>
      <c r="S1249" s="197"/>
      <c r="T1249" s="220">
        <v>0.95</v>
      </c>
      <c r="U1249" s="114"/>
      <c r="V1249" s="117"/>
      <c r="W1249" s="199"/>
    </row>
    <row r="1250" spans="1:23" ht="17" hidden="1" thickBot="1" x14ac:dyDescent="0.25">
      <c r="A1250" s="349">
        <v>41973</v>
      </c>
      <c r="B1250" s="382" t="s">
        <v>143</v>
      </c>
      <c r="C1250" s="79" t="s">
        <v>84</v>
      </c>
      <c r="D1250" s="79" t="s">
        <v>132</v>
      </c>
      <c r="E1250" s="79" t="s">
        <v>14</v>
      </c>
      <c r="F1250" s="79" t="s">
        <v>128</v>
      </c>
      <c r="G1250" s="79" t="s">
        <v>4188</v>
      </c>
      <c r="H1250" s="80" t="s">
        <v>4189</v>
      </c>
      <c r="I1250" s="79"/>
      <c r="J1250" s="197">
        <v>40857</v>
      </c>
      <c r="K1250" s="197">
        <v>40989</v>
      </c>
      <c r="L1250" s="62" t="s">
        <v>4190</v>
      </c>
      <c r="M1250" s="31" t="s">
        <v>4191</v>
      </c>
      <c r="N1250" s="114">
        <v>7970</v>
      </c>
      <c r="O1250" s="114">
        <v>7879</v>
      </c>
      <c r="P1250" s="197">
        <v>41003</v>
      </c>
      <c r="Q1250" s="197">
        <v>41900</v>
      </c>
      <c r="R1250" s="197">
        <v>41544</v>
      </c>
      <c r="S1250" s="197"/>
      <c r="T1250" s="220">
        <v>0.92</v>
      </c>
      <c r="U1250" s="114"/>
      <c r="V1250" s="117"/>
      <c r="W1250" s="199"/>
    </row>
    <row r="1251" spans="1:23" ht="17" hidden="1" thickBot="1" x14ac:dyDescent="0.25">
      <c r="A1251" s="349">
        <v>41973</v>
      </c>
      <c r="B1251" s="382" t="s">
        <v>143</v>
      </c>
      <c r="C1251" s="79" t="s">
        <v>84</v>
      </c>
      <c r="D1251" s="79" t="s">
        <v>78</v>
      </c>
      <c r="E1251" s="79"/>
      <c r="F1251" s="79" t="s">
        <v>116</v>
      </c>
      <c r="G1251" s="79" t="s">
        <v>4192</v>
      </c>
      <c r="H1251" s="80" t="s">
        <v>4193</v>
      </c>
      <c r="I1251" s="79"/>
      <c r="J1251" s="197">
        <v>41039</v>
      </c>
      <c r="K1251" s="197">
        <v>41120</v>
      </c>
      <c r="L1251" s="62" t="s">
        <v>4058</v>
      </c>
      <c r="M1251" s="31" t="s">
        <v>4194</v>
      </c>
      <c r="N1251" s="114">
        <v>13357</v>
      </c>
      <c r="O1251" s="114">
        <v>12685</v>
      </c>
      <c r="P1251" s="197">
        <v>41134</v>
      </c>
      <c r="Q1251" s="197">
        <v>41621</v>
      </c>
      <c r="R1251" s="197">
        <v>41601</v>
      </c>
      <c r="S1251" s="197">
        <v>41622</v>
      </c>
      <c r="T1251" s="220">
        <v>1</v>
      </c>
      <c r="U1251" s="114"/>
      <c r="V1251" s="117"/>
      <c r="W1251" s="199"/>
    </row>
    <row r="1252" spans="1:23" ht="17" hidden="1" thickBot="1" x14ac:dyDescent="0.25">
      <c r="A1252" s="349">
        <v>41973</v>
      </c>
      <c r="B1252" s="382" t="s">
        <v>143</v>
      </c>
      <c r="C1252" s="79" t="s">
        <v>84</v>
      </c>
      <c r="D1252" s="79" t="s">
        <v>78</v>
      </c>
      <c r="E1252" s="79"/>
      <c r="F1252" s="79" t="s">
        <v>116</v>
      </c>
      <c r="G1252" s="79" t="s">
        <v>4195</v>
      </c>
      <c r="H1252" s="80" t="s">
        <v>4196</v>
      </c>
      <c r="I1252" s="79"/>
      <c r="J1252" s="197">
        <v>41039</v>
      </c>
      <c r="K1252" s="197">
        <v>41121</v>
      </c>
      <c r="L1252" s="62" t="s">
        <v>4058</v>
      </c>
      <c r="M1252" s="31" t="s">
        <v>4197</v>
      </c>
      <c r="N1252" s="114">
        <v>11335</v>
      </c>
      <c r="O1252" s="114">
        <v>10876</v>
      </c>
      <c r="P1252" s="197">
        <v>41135</v>
      </c>
      <c r="Q1252" s="197">
        <v>42037</v>
      </c>
      <c r="R1252" s="197">
        <v>41993</v>
      </c>
      <c r="S1252" s="197">
        <v>42037</v>
      </c>
      <c r="T1252" s="220">
        <v>0.74790867862267996</v>
      </c>
      <c r="U1252" s="114"/>
      <c r="V1252" s="117"/>
      <c r="W1252" s="199"/>
    </row>
    <row r="1253" spans="1:23" ht="17" hidden="1" thickBot="1" x14ac:dyDescent="0.25">
      <c r="A1253" s="349">
        <v>41973</v>
      </c>
      <c r="B1253" s="382" t="s">
        <v>143</v>
      </c>
      <c r="C1253" s="79" t="s">
        <v>84</v>
      </c>
      <c r="D1253" s="79" t="s">
        <v>132</v>
      </c>
      <c r="E1253" s="79" t="s">
        <v>13</v>
      </c>
      <c r="F1253" s="79" t="s">
        <v>128</v>
      </c>
      <c r="G1253" s="79" t="s">
        <v>4198</v>
      </c>
      <c r="H1253" s="80" t="s">
        <v>3850</v>
      </c>
      <c r="I1253" s="79"/>
      <c r="J1253" s="197">
        <v>41106</v>
      </c>
      <c r="K1253" s="197">
        <v>41158</v>
      </c>
      <c r="L1253" s="62" t="s">
        <v>3788</v>
      </c>
      <c r="M1253" s="31" t="s">
        <v>4199</v>
      </c>
      <c r="N1253" s="114">
        <v>32048</v>
      </c>
      <c r="O1253" s="114">
        <v>31780</v>
      </c>
      <c r="P1253" s="197">
        <v>41172</v>
      </c>
      <c r="Q1253" s="197">
        <v>41857</v>
      </c>
      <c r="R1253" s="197">
        <v>41827</v>
      </c>
      <c r="S1253" s="197">
        <v>42005</v>
      </c>
      <c r="T1253" s="220">
        <v>0.99</v>
      </c>
      <c r="U1253" s="114">
        <v>-5983</v>
      </c>
      <c r="V1253" s="117" t="s">
        <v>4176</v>
      </c>
      <c r="W1253" s="199"/>
    </row>
    <row r="1254" spans="1:23" ht="17" hidden="1" thickBot="1" x14ac:dyDescent="0.25">
      <c r="A1254" s="349">
        <v>41973</v>
      </c>
      <c r="B1254" s="382" t="s">
        <v>143</v>
      </c>
      <c r="C1254" s="79" t="s">
        <v>84</v>
      </c>
      <c r="D1254" s="79" t="s">
        <v>132</v>
      </c>
      <c r="E1254" s="79" t="s">
        <v>13</v>
      </c>
      <c r="F1254" s="79" t="s">
        <v>128</v>
      </c>
      <c r="G1254" s="79" t="s">
        <v>4200</v>
      </c>
      <c r="H1254" s="80" t="s">
        <v>4201</v>
      </c>
      <c r="I1254" s="79"/>
      <c r="J1254" s="197">
        <v>40877</v>
      </c>
      <c r="K1254" s="197">
        <v>40988</v>
      </c>
      <c r="L1254" s="62" t="s">
        <v>3788</v>
      </c>
      <c r="M1254" s="31" t="s">
        <v>4202</v>
      </c>
      <c r="N1254" s="114">
        <v>79917</v>
      </c>
      <c r="O1254" s="114">
        <v>78061</v>
      </c>
      <c r="P1254" s="197">
        <v>41002</v>
      </c>
      <c r="Q1254" s="197">
        <v>41814</v>
      </c>
      <c r="R1254" s="197">
        <v>41779</v>
      </c>
      <c r="S1254" s="197"/>
      <c r="T1254" s="220">
        <v>0.98</v>
      </c>
      <c r="U1254" s="114"/>
      <c r="V1254" s="117"/>
      <c r="W1254" s="199"/>
    </row>
    <row r="1255" spans="1:23" ht="17" hidden="1" thickBot="1" x14ac:dyDescent="0.25">
      <c r="A1255" s="349">
        <v>41973</v>
      </c>
      <c r="B1255" s="382" t="s">
        <v>143</v>
      </c>
      <c r="C1255" s="79" t="s">
        <v>84</v>
      </c>
      <c r="D1255" s="79" t="s">
        <v>132</v>
      </c>
      <c r="E1255" s="79" t="s">
        <v>13</v>
      </c>
      <c r="F1255" s="79" t="s">
        <v>128</v>
      </c>
      <c r="G1255" s="79" t="s">
        <v>4203</v>
      </c>
      <c r="H1255" s="80" t="s">
        <v>4204</v>
      </c>
      <c r="I1255" s="79"/>
      <c r="J1255" s="197">
        <v>41015</v>
      </c>
      <c r="K1255" s="197">
        <v>41085</v>
      </c>
      <c r="L1255" s="62" t="s">
        <v>3856</v>
      </c>
      <c r="M1255" s="31" t="s">
        <v>4205</v>
      </c>
      <c r="N1255" s="114">
        <v>29475</v>
      </c>
      <c r="O1255" s="114">
        <v>28521</v>
      </c>
      <c r="P1255" s="197">
        <v>41099</v>
      </c>
      <c r="Q1255" s="197">
        <v>41691</v>
      </c>
      <c r="R1255" s="197">
        <v>41450</v>
      </c>
      <c r="S1255" s="197"/>
      <c r="T1255" s="220">
        <v>0.94</v>
      </c>
      <c r="U1255" s="114">
        <v>-5128</v>
      </c>
      <c r="V1255" s="117" t="s">
        <v>4206</v>
      </c>
      <c r="W1255" s="199"/>
    </row>
    <row r="1256" spans="1:23" ht="17" hidden="1" thickBot="1" x14ac:dyDescent="0.25">
      <c r="A1256" s="349">
        <v>41973</v>
      </c>
      <c r="B1256" s="382" t="s">
        <v>143</v>
      </c>
      <c r="C1256" s="79" t="s">
        <v>84</v>
      </c>
      <c r="D1256" s="79" t="s">
        <v>132</v>
      </c>
      <c r="E1256" s="79" t="s">
        <v>20</v>
      </c>
      <c r="F1256" s="79" t="s">
        <v>128</v>
      </c>
      <c r="G1256" s="79" t="s">
        <v>4207</v>
      </c>
      <c r="H1256" s="80" t="s">
        <v>4208</v>
      </c>
      <c r="I1256" s="79"/>
      <c r="J1256" s="197">
        <v>41030</v>
      </c>
      <c r="K1256" s="197">
        <v>41081</v>
      </c>
      <c r="L1256" s="62" t="s">
        <v>4149</v>
      </c>
      <c r="M1256" s="31" t="s">
        <v>4209</v>
      </c>
      <c r="N1256" s="114">
        <v>16292</v>
      </c>
      <c r="O1256" s="114">
        <v>14381</v>
      </c>
      <c r="P1256" s="197">
        <v>41095</v>
      </c>
      <c r="Q1256" s="197">
        <v>41974</v>
      </c>
      <c r="R1256" s="197">
        <v>41776</v>
      </c>
      <c r="S1256" s="197"/>
      <c r="T1256" s="220">
        <v>0.83</v>
      </c>
      <c r="U1256" s="114"/>
      <c r="V1256" s="117"/>
      <c r="W1256" s="199"/>
    </row>
    <row r="1257" spans="1:23" ht="17" hidden="1" thickBot="1" x14ac:dyDescent="0.25">
      <c r="A1257" s="349">
        <v>41973</v>
      </c>
      <c r="B1257" s="382" t="s">
        <v>143</v>
      </c>
      <c r="C1257" s="79" t="s">
        <v>84</v>
      </c>
      <c r="D1257" s="79" t="s">
        <v>132</v>
      </c>
      <c r="E1257" s="79" t="s">
        <v>20</v>
      </c>
      <c r="F1257" s="79" t="s">
        <v>128</v>
      </c>
      <c r="G1257" s="79" t="s">
        <v>4210</v>
      </c>
      <c r="H1257" s="80" t="s">
        <v>4211</v>
      </c>
      <c r="I1257" s="79"/>
      <c r="J1257" s="197">
        <v>40920</v>
      </c>
      <c r="K1257" s="197">
        <v>41029</v>
      </c>
      <c r="L1257" s="62" t="s">
        <v>3949</v>
      </c>
      <c r="M1257" s="31" t="s">
        <v>4212</v>
      </c>
      <c r="N1257" s="114">
        <v>74707</v>
      </c>
      <c r="O1257" s="114">
        <v>72332</v>
      </c>
      <c r="P1257" s="197">
        <v>41043</v>
      </c>
      <c r="Q1257" s="197">
        <v>42075</v>
      </c>
      <c r="R1257" s="197">
        <v>41844</v>
      </c>
      <c r="S1257" s="197">
        <v>42054</v>
      </c>
      <c r="T1257" s="220">
        <v>0.9</v>
      </c>
      <c r="U1257" s="114"/>
      <c r="V1257" s="117"/>
      <c r="W1257" s="199"/>
    </row>
    <row r="1258" spans="1:23" ht="17" hidden="1" thickBot="1" x14ac:dyDescent="0.25">
      <c r="A1258" s="349">
        <v>41973</v>
      </c>
      <c r="B1258" s="382" t="s">
        <v>143</v>
      </c>
      <c r="C1258" s="79" t="s">
        <v>84</v>
      </c>
      <c r="D1258" s="79" t="s">
        <v>132</v>
      </c>
      <c r="E1258" s="79" t="s">
        <v>20</v>
      </c>
      <c r="F1258" s="79" t="s">
        <v>128</v>
      </c>
      <c r="G1258" s="79" t="s">
        <v>4213</v>
      </c>
      <c r="H1258" s="80" t="s">
        <v>4214</v>
      </c>
      <c r="I1258" s="79"/>
      <c r="J1258" s="197">
        <v>40998</v>
      </c>
      <c r="K1258" s="197">
        <v>41089</v>
      </c>
      <c r="L1258" s="62" t="s">
        <v>4215</v>
      </c>
      <c r="M1258" s="31" t="s">
        <v>4216</v>
      </c>
      <c r="N1258" s="114">
        <v>26101</v>
      </c>
      <c r="O1258" s="114">
        <v>26020</v>
      </c>
      <c r="P1258" s="197">
        <v>41103</v>
      </c>
      <c r="Q1258" s="197">
        <v>41988</v>
      </c>
      <c r="R1258" s="197">
        <v>41849</v>
      </c>
      <c r="S1258" s="197"/>
      <c r="T1258" s="220">
        <v>0.96</v>
      </c>
      <c r="U1258" s="114"/>
      <c r="V1258" s="117"/>
      <c r="W1258" s="199"/>
    </row>
    <row r="1259" spans="1:23" ht="17" hidden="1" thickBot="1" x14ac:dyDescent="0.25">
      <c r="A1259" s="349">
        <v>41973</v>
      </c>
      <c r="B1259" s="382" t="s">
        <v>143</v>
      </c>
      <c r="C1259" s="79" t="s">
        <v>84</v>
      </c>
      <c r="D1259" s="79" t="s">
        <v>132</v>
      </c>
      <c r="E1259" s="79" t="s">
        <v>20</v>
      </c>
      <c r="F1259" s="79" t="s">
        <v>128</v>
      </c>
      <c r="G1259" s="79" t="s">
        <v>4217</v>
      </c>
      <c r="H1259" s="80" t="s">
        <v>4218</v>
      </c>
      <c r="I1259" s="79"/>
      <c r="J1259" s="197">
        <v>40905</v>
      </c>
      <c r="K1259" s="197">
        <v>41002</v>
      </c>
      <c r="L1259" s="62" t="s">
        <v>4219</v>
      </c>
      <c r="M1259" s="31" t="s">
        <v>4220</v>
      </c>
      <c r="N1259" s="114">
        <v>64235</v>
      </c>
      <c r="O1259" s="114">
        <v>62533</v>
      </c>
      <c r="P1259" s="197">
        <v>41016</v>
      </c>
      <c r="Q1259" s="197">
        <v>42627</v>
      </c>
      <c r="R1259" s="197">
        <v>42112</v>
      </c>
      <c r="S1259" s="197">
        <v>42627</v>
      </c>
      <c r="T1259" s="220">
        <v>0.69</v>
      </c>
      <c r="U1259" s="114"/>
      <c r="V1259" s="117"/>
      <c r="W1259" s="199"/>
    </row>
    <row r="1260" spans="1:23" ht="17" hidden="1" thickBot="1" x14ac:dyDescent="0.25">
      <c r="A1260" s="349">
        <v>41973</v>
      </c>
      <c r="B1260" s="382" t="s">
        <v>143</v>
      </c>
      <c r="C1260" s="79" t="s">
        <v>84</v>
      </c>
      <c r="D1260" s="79" t="s">
        <v>79</v>
      </c>
      <c r="E1260" s="79" t="s">
        <v>20</v>
      </c>
      <c r="F1260" s="79" t="s">
        <v>128</v>
      </c>
      <c r="G1260" s="79" t="s">
        <v>4221</v>
      </c>
      <c r="H1260" s="80" t="s">
        <v>4222</v>
      </c>
      <c r="I1260" s="79"/>
      <c r="J1260" s="197">
        <v>41260</v>
      </c>
      <c r="K1260" s="197">
        <v>41325</v>
      </c>
      <c r="L1260" s="62" t="s">
        <v>4223</v>
      </c>
      <c r="M1260" s="31" t="s">
        <v>4224</v>
      </c>
      <c r="N1260" s="114">
        <v>2297</v>
      </c>
      <c r="O1260" s="114">
        <v>2215</v>
      </c>
      <c r="P1260" s="197">
        <v>41339</v>
      </c>
      <c r="Q1260" s="197">
        <v>42003</v>
      </c>
      <c r="R1260" s="197">
        <v>41746</v>
      </c>
      <c r="S1260" s="197"/>
      <c r="T1260" s="220">
        <v>0.96</v>
      </c>
      <c r="U1260" s="114"/>
      <c r="V1260" s="117"/>
      <c r="W1260" s="199"/>
    </row>
    <row r="1261" spans="1:23" ht="17" hidden="1" thickBot="1" x14ac:dyDescent="0.25">
      <c r="A1261" s="349">
        <v>41973</v>
      </c>
      <c r="B1261" s="382" t="s">
        <v>143</v>
      </c>
      <c r="C1261" s="79" t="s">
        <v>84</v>
      </c>
      <c r="D1261" s="79" t="s">
        <v>132</v>
      </c>
      <c r="E1261" s="79" t="s">
        <v>20</v>
      </c>
      <c r="F1261" s="79" t="s">
        <v>128</v>
      </c>
      <c r="G1261" s="79" t="s">
        <v>4225</v>
      </c>
      <c r="H1261" s="80" t="s">
        <v>4226</v>
      </c>
      <c r="I1261" s="79"/>
      <c r="J1261" s="197">
        <v>40933</v>
      </c>
      <c r="K1261" s="197">
        <v>41058</v>
      </c>
      <c r="L1261" s="62" t="s">
        <v>4227</v>
      </c>
      <c r="M1261" s="31" t="s">
        <v>4228</v>
      </c>
      <c r="N1261" s="114">
        <v>57582</v>
      </c>
      <c r="O1261" s="114">
        <v>64265</v>
      </c>
      <c r="P1261" s="197">
        <v>41072</v>
      </c>
      <c r="Q1261" s="197">
        <v>42054</v>
      </c>
      <c r="R1261" s="197">
        <v>41827</v>
      </c>
      <c r="S1261" s="197">
        <v>42054</v>
      </c>
      <c r="T1261" s="220">
        <v>0.98</v>
      </c>
      <c r="U1261" s="114"/>
      <c r="V1261" s="117"/>
      <c r="W1261" s="199"/>
    </row>
    <row r="1262" spans="1:23" ht="17" hidden="1" thickBot="1" x14ac:dyDescent="0.25">
      <c r="A1262" s="349">
        <v>41973</v>
      </c>
      <c r="B1262" s="382" t="s">
        <v>143</v>
      </c>
      <c r="C1262" s="79" t="s">
        <v>84</v>
      </c>
      <c r="D1262" s="79" t="s">
        <v>132</v>
      </c>
      <c r="E1262" s="79" t="s">
        <v>20</v>
      </c>
      <c r="F1262" s="79" t="s">
        <v>128</v>
      </c>
      <c r="G1262" s="79" t="s">
        <v>4229</v>
      </c>
      <c r="H1262" s="80" t="s">
        <v>4230</v>
      </c>
      <c r="I1262" s="79"/>
      <c r="J1262" s="197">
        <v>40933</v>
      </c>
      <c r="K1262" s="197">
        <v>41058</v>
      </c>
      <c r="L1262" s="62" t="s">
        <v>4227</v>
      </c>
      <c r="M1262" s="31" t="s">
        <v>4228</v>
      </c>
      <c r="N1262" s="114">
        <v>7768</v>
      </c>
      <c r="O1262" s="114">
        <v>7376</v>
      </c>
      <c r="P1262" s="197">
        <v>41072</v>
      </c>
      <c r="Q1262" s="197">
        <v>42054</v>
      </c>
      <c r="R1262" s="197">
        <v>41827</v>
      </c>
      <c r="S1262" s="197">
        <v>42054</v>
      </c>
      <c r="T1262" s="220">
        <v>0.9</v>
      </c>
      <c r="U1262" s="114"/>
      <c r="V1262" s="117"/>
      <c r="W1262" s="199"/>
    </row>
    <row r="1263" spans="1:23" ht="17" hidden="1" thickBot="1" x14ac:dyDescent="0.25">
      <c r="A1263" s="349">
        <v>41973</v>
      </c>
      <c r="B1263" s="382" t="s">
        <v>143</v>
      </c>
      <c r="C1263" s="79" t="s">
        <v>84</v>
      </c>
      <c r="D1263" s="79" t="s">
        <v>132</v>
      </c>
      <c r="E1263" s="79" t="s">
        <v>14</v>
      </c>
      <c r="F1263" s="79" t="s">
        <v>128</v>
      </c>
      <c r="G1263" s="79" t="s">
        <v>4231</v>
      </c>
      <c r="H1263" s="80" t="s">
        <v>4232</v>
      </c>
      <c r="I1263" s="79"/>
      <c r="J1263" s="197">
        <v>41018</v>
      </c>
      <c r="K1263" s="197">
        <v>41134</v>
      </c>
      <c r="L1263" s="62" t="s">
        <v>4233</v>
      </c>
      <c r="M1263" s="31" t="s">
        <v>4234</v>
      </c>
      <c r="N1263" s="114">
        <v>18819</v>
      </c>
      <c r="O1263" s="114">
        <v>20055</v>
      </c>
      <c r="P1263" s="197">
        <v>41148</v>
      </c>
      <c r="Q1263" s="197">
        <v>42415</v>
      </c>
      <c r="R1263" s="197">
        <v>41884</v>
      </c>
      <c r="S1263" s="197">
        <v>42493</v>
      </c>
      <c r="T1263" s="220">
        <v>0.19</v>
      </c>
      <c r="U1263" s="114"/>
      <c r="V1263" s="117"/>
      <c r="W1263" s="199"/>
    </row>
    <row r="1264" spans="1:23" ht="17" hidden="1" thickBot="1" x14ac:dyDescent="0.25">
      <c r="A1264" s="349">
        <v>41973</v>
      </c>
      <c r="B1264" s="382" t="s">
        <v>143</v>
      </c>
      <c r="C1264" s="79" t="s">
        <v>84</v>
      </c>
      <c r="D1264" s="79" t="s">
        <v>132</v>
      </c>
      <c r="E1264" s="79" t="s">
        <v>14</v>
      </c>
      <c r="F1264" s="79" t="s">
        <v>128</v>
      </c>
      <c r="G1264" s="79" t="s">
        <v>4235</v>
      </c>
      <c r="H1264" s="80" t="s">
        <v>4236</v>
      </c>
      <c r="I1264" s="79"/>
      <c r="J1264" s="197">
        <v>40949</v>
      </c>
      <c r="K1264" s="197">
        <v>41065</v>
      </c>
      <c r="L1264" s="62" t="s">
        <v>4233</v>
      </c>
      <c r="M1264" s="31" t="s">
        <v>4237</v>
      </c>
      <c r="N1264" s="114">
        <v>21313</v>
      </c>
      <c r="O1264" s="114">
        <v>20429</v>
      </c>
      <c r="P1264" s="197">
        <v>41079</v>
      </c>
      <c r="Q1264" s="197">
        <v>42143</v>
      </c>
      <c r="R1264" s="197">
        <v>41620</v>
      </c>
      <c r="S1264" s="197">
        <v>42143</v>
      </c>
      <c r="T1264" s="220">
        <v>0.38</v>
      </c>
      <c r="U1264" s="114"/>
      <c r="V1264" s="117"/>
      <c r="W1264" s="199"/>
    </row>
    <row r="1265" spans="1:23" ht="17" hidden="1" thickBot="1" x14ac:dyDescent="0.25">
      <c r="A1265" s="349">
        <v>41973</v>
      </c>
      <c r="B1265" s="382" t="s">
        <v>143</v>
      </c>
      <c r="C1265" s="79" t="s">
        <v>84</v>
      </c>
      <c r="D1265" s="79" t="s">
        <v>132</v>
      </c>
      <c r="E1265" s="79" t="s">
        <v>14</v>
      </c>
      <c r="F1265" s="79" t="s">
        <v>128</v>
      </c>
      <c r="G1265" s="79" t="s">
        <v>4238</v>
      </c>
      <c r="H1265" s="80" t="s">
        <v>4239</v>
      </c>
      <c r="I1265" s="79"/>
      <c r="J1265" s="197">
        <v>41003</v>
      </c>
      <c r="K1265" s="197">
        <v>41179</v>
      </c>
      <c r="L1265" s="62" t="s">
        <v>3833</v>
      </c>
      <c r="M1265" s="31" t="s">
        <v>4240</v>
      </c>
      <c r="N1265" s="114">
        <v>15610</v>
      </c>
      <c r="O1265" s="114">
        <v>13793</v>
      </c>
      <c r="P1265" s="197">
        <v>41193</v>
      </c>
      <c r="Q1265" s="197">
        <v>41749</v>
      </c>
      <c r="R1265" s="197">
        <v>41749</v>
      </c>
      <c r="S1265" s="197"/>
      <c r="T1265" s="220">
        <v>0.47</v>
      </c>
      <c r="U1265" s="114"/>
      <c r="V1265" s="117"/>
      <c r="W1265" s="199"/>
    </row>
    <row r="1266" spans="1:23" ht="17" hidden="1" thickBot="1" x14ac:dyDescent="0.25">
      <c r="A1266" s="349">
        <v>41973</v>
      </c>
      <c r="B1266" s="382" t="s">
        <v>143</v>
      </c>
      <c r="C1266" s="79" t="s">
        <v>84</v>
      </c>
      <c r="D1266" s="79" t="s">
        <v>132</v>
      </c>
      <c r="E1266" s="79" t="s">
        <v>14</v>
      </c>
      <c r="F1266" s="79" t="s">
        <v>128</v>
      </c>
      <c r="G1266" s="79" t="s">
        <v>4241</v>
      </c>
      <c r="H1266" s="80" t="s">
        <v>4242</v>
      </c>
      <c r="I1266" s="79"/>
      <c r="J1266" s="197">
        <v>40987</v>
      </c>
      <c r="K1266" s="197">
        <v>41110</v>
      </c>
      <c r="L1266" s="62" t="s">
        <v>4165</v>
      </c>
      <c r="M1266" s="31" t="s">
        <v>4243</v>
      </c>
      <c r="N1266" s="114">
        <v>40539</v>
      </c>
      <c r="O1266" s="114">
        <v>38834</v>
      </c>
      <c r="P1266" s="197">
        <v>41124</v>
      </c>
      <c r="Q1266" s="197">
        <v>42352</v>
      </c>
      <c r="R1266" s="197">
        <v>42226</v>
      </c>
      <c r="S1266" s="197">
        <v>42226</v>
      </c>
      <c r="T1266" s="220">
        <v>0.44</v>
      </c>
      <c r="U1266" s="114">
        <v>-6761</v>
      </c>
      <c r="V1266" s="117" t="s">
        <v>4176</v>
      </c>
      <c r="W1266" s="199"/>
    </row>
    <row r="1267" spans="1:23" ht="17" hidden="1" thickBot="1" x14ac:dyDescent="0.25">
      <c r="A1267" s="349">
        <v>41973</v>
      </c>
      <c r="B1267" s="382" t="s">
        <v>143</v>
      </c>
      <c r="C1267" s="79" t="s">
        <v>84</v>
      </c>
      <c r="D1267" s="79" t="s">
        <v>132</v>
      </c>
      <c r="E1267" s="79" t="s">
        <v>14</v>
      </c>
      <c r="F1267" s="79" t="s">
        <v>128</v>
      </c>
      <c r="G1267" s="79" t="s">
        <v>4244</v>
      </c>
      <c r="H1267" s="80" t="s">
        <v>4245</v>
      </c>
      <c r="I1267" s="79"/>
      <c r="J1267" s="197">
        <v>41011</v>
      </c>
      <c r="K1267" s="197">
        <v>41102</v>
      </c>
      <c r="L1267" s="62" t="s">
        <v>4246</v>
      </c>
      <c r="M1267" s="31" t="s">
        <v>4247</v>
      </c>
      <c r="N1267" s="114">
        <v>14938</v>
      </c>
      <c r="O1267" s="114">
        <v>9645</v>
      </c>
      <c r="P1267" s="197">
        <v>41116</v>
      </c>
      <c r="Q1267" s="197">
        <v>42093</v>
      </c>
      <c r="R1267" s="197">
        <v>41642</v>
      </c>
      <c r="S1267" s="197"/>
      <c r="T1267" s="220">
        <v>0.72</v>
      </c>
      <c r="U1267" s="114">
        <v>-856</v>
      </c>
      <c r="V1267" s="117" t="s">
        <v>4176</v>
      </c>
      <c r="W1267" s="199"/>
    </row>
    <row r="1268" spans="1:23" ht="17" hidden="1" thickBot="1" x14ac:dyDescent="0.25">
      <c r="A1268" s="349">
        <v>41973</v>
      </c>
      <c r="B1268" s="382" t="s">
        <v>143</v>
      </c>
      <c r="C1268" s="79" t="s">
        <v>84</v>
      </c>
      <c r="D1268" s="79" t="s">
        <v>132</v>
      </c>
      <c r="E1268" s="79" t="s">
        <v>14</v>
      </c>
      <c r="F1268" s="79" t="s">
        <v>128</v>
      </c>
      <c r="G1268" s="79" t="s">
        <v>4248</v>
      </c>
      <c r="H1268" s="80" t="s">
        <v>4249</v>
      </c>
      <c r="I1268" s="79"/>
      <c r="J1268" s="197">
        <v>41487</v>
      </c>
      <c r="K1268" s="197">
        <v>41585</v>
      </c>
      <c r="L1268" s="62" t="s">
        <v>4250</v>
      </c>
      <c r="M1268" s="31" t="s">
        <v>4251</v>
      </c>
      <c r="N1268" s="114">
        <v>7437</v>
      </c>
      <c r="O1268" s="114">
        <v>7216</v>
      </c>
      <c r="P1268" s="197">
        <v>41599</v>
      </c>
      <c r="Q1268" s="197" t="s">
        <v>10</v>
      </c>
      <c r="R1268" s="197">
        <v>41554</v>
      </c>
      <c r="S1268" s="197">
        <v>42284</v>
      </c>
      <c r="T1268" s="220">
        <v>0.28999999999999998</v>
      </c>
      <c r="U1268" s="114"/>
      <c r="V1268" s="117"/>
      <c r="W1268" s="199"/>
    </row>
    <row r="1269" spans="1:23" ht="17" hidden="1" thickBot="1" x14ac:dyDescent="0.25">
      <c r="A1269" s="349">
        <v>41973</v>
      </c>
      <c r="B1269" s="382" t="s">
        <v>143</v>
      </c>
      <c r="C1269" s="79" t="s">
        <v>84</v>
      </c>
      <c r="D1269" s="79" t="s">
        <v>78</v>
      </c>
      <c r="E1269" s="79" t="s">
        <v>29</v>
      </c>
      <c r="F1269" s="79" t="s">
        <v>128</v>
      </c>
      <c r="G1269" s="79" t="s">
        <v>4252</v>
      </c>
      <c r="H1269" s="80" t="s">
        <v>4253</v>
      </c>
      <c r="I1269" s="79"/>
      <c r="J1269" s="197" t="s">
        <v>10</v>
      </c>
      <c r="K1269" s="197">
        <v>40912</v>
      </c>
      <c r="L1269" s="62"/>
      <c r="M1269" s="31"/>
      <c r="N1269" s="114">
        <v>0</v>
      </c>
      <c r="O1269" s="114">
        <v>45</v>
      </c>
      <c r="P1269" s="197">
        <v>40926</v>
      </c>
      <c r="Q1269" s="197" t="s">
        <v>10</v>
      </c>
      <c r="R1269" s="197">
        <v>40939</v>
      </c>
      <c r="S1269" s="197">
        <v>40939</v>
      </c>
      <c r="T1269" s="220">
        <v>1</v>
      </c>
      <c r="U1269" s="114"/>
      <c r="V1269" s="117"/>
      <c r="W1269" s="199" t="s">
        <v>4254</v>
      </c>
    </row>
    <row r="1270" spans="1:23" ht="17" hidden="1" thickBot="1" x14ac:dyDescent="0.25">
      <c r="A1270" s="349">
        <v>41973</v>
      </c>
      <c r="B1270" s="382" t="s">
        <v>143</v>
      </c>
      <c r="C1270" s="79" t="s">
        <v>85</v>
      </c>
      <c r="D1270" s="79" t="s">
        <v>132</v>
      </c>
      <c r="E1270" s="79" t="s">
        <v>51</v>
      </c>
      <c r="F1270" s="79" t="s">
        <v>128</v>
      </c>
      <c r="G1270" s="79" t="s">
        <v>4255</v>
      </c>
      <c r="H1270" s="80" t="s">
        <v>4256</v>
      </c>
      <c r="I1270" s="79"/>
      <c r="J1270" s="197">
        <v>41208</v>
      </c>
      <c r="K1270" s="197">
        <v>41369</v>
      </c>
      <c r="L1270" s="62" t="s">
        <v>4257</v>
      </c>
      <c r="M1270" s="31" t="s">
        <v>4258</v>
      </c>
      <c r="N1270" s="114">
        <v>9006</v>
      </c>
      <c r="O1270" s="114">
        <v>8500</v>
      </c>
      <c r="P1270" s="197">
        <v>41383</v>
      </c>
      <c r="Q1270" s="197">
        <v>42030</v>
      </c>
      <c r="R1270" s="197">
        <v>41923</v>
      </c>
      <c r="S1270" s="197">
        <v>42019</v>
      </c>
      <c r="T1270" s="220">
        <v>0.68752193665464101</v>
      </c>
      <c r="U1270" s="114"/>
      <c r="V1270" s="117"/>
      <c r="W1270" s="199"/>
    </row>
    <row r="1271" spans="1:23" ht="17" hidden="1" thickBot="1" x14ac:dyDescent="0.25">
      <c r="A1271" s="349">
        <v>41973</v>
      </c>
      <c r="B1271" s="382" t="s">
        <v>143</v>
      </c>
      <c r="C1271" s="79" t="s">
        <v>82</v>
      </c>
      <c r="D1271" s="79" t="s">
        <v>132</v>
      </c>
      <c r="E1271" s="79" t="s">
        <v>27</v>
      </c>
      <c r="F1271" s="79" t="s">
        <v>128</v>
      </c>
      <c r="G1271" s="79" t="s">
        <v>4259</v>
      </c>
      <c r="H1271" s="80" t="s">
        <v>4260</v>
      </c>
      <c r="I1271" s="79"/>
      <c r="J1271" s="197">
        <v>40899</v>
      </c>
      <c r="K1271" s="197">
        <v>41073</v>
      </c>
      <c r="L1271" s="62" t="s">
        <v>4261</v>
      </c>
      <c r="M1271" s="31" t="s">
        <v>4262</v>
      </c>
      <c r="N1271" s="114">
        <v>89491</v>
      </c>
      <c r="O1271" s="114">
        <v>62556</v>
      </c>
      <c r="P1271" s="197">
        <v>41087</v>
      </c>
      <c r="Q1271" s="197">
        <v>42314</v>
      </c>
      <c r="R1271" s="197">
        <v>42314</v>
      </c>
      <c r="S1271" s="197">
        <v>42314</v>
      </c>
      <c r="T1271" s="220">
        <v>0.6</v>
      </c>
      <c r="U1271" s="114"/>
      <c r="V1271" s="117"/>
      <c r="W1271" s="199"/>
    </row>
    <row r="1272" spans="1:23" ht="17" hidden="1" thickBot="1" x14ac:dyDescent="0.25">
      <c r="A1272" s="349">
        <v>41973</v>
      </c>
      <c r="B1272" s="382" t="s">
        <v>143</v>
      </c>
      <c r="C1272" s="79" t="s">
        <v>82</v>
      </c>
      <c r="D1272" s="79" t="s">
        <v>79</v>
      </c>
      <c r="E1272" s="79" t="s">
        <v>16</v>
      </c>
      <c r="F1272" s="79" t="s">
        <v>128</v>
      </c>
      <c r="G1272" s="79" t="s">
        <v>4263</v>
      </c>
      <c r="H1272" s="80" t="s">
        <v>4264</v>
      </c>
      <c r="I1272" s="79"/>
      <c r="J1272" s="197">
        <v>41115</v>
      </c>
      <c r="K1272" s="197">
        <v>41181</v>
      </c>
      <c r="L1272" s="62" t="s">
        <v>4265</v>
      </c>
      <c r="M1272" s="31" t="s">
        <v>4266</v>
      </c>
      <c r="N1272" s="114">
        <v>2038</v>
      </c>
      <c r="O1272" s="114">
        <v>1975</v>
      </c>
      <c r="P1272" s="197">
        <v>41195</v>
      </c>
      <c r="Q1272" s="197">
        <v>41627</v>
      </c>
      <c r="R1272" s="197">
        <v>41494</v>
      </c>
      <c r="S1272" s="197">
        <v>41494</v>
      </c>
      <c r="T1272" s="220">
        <v>1</v>
      </c>
      <c r="U1272" s="114"/>
      <c r="V1272" s="117"/>
      <c r="W1272" s="199"/>
    </row>
    <row r="1273" spans="1:23" ht="17" hidden="1" thickBot="1" x14ac:dyDescent="0.25">
      <c r="A1273" s="349">
        <v>41973</v>
      </c>
      <c r="B1273" s="382" t="s">
        <v>143</v>
      </c>
      <c r="C1273" s="79" t="s">
        <v>85</v>
      </c>
      <c r="D1273" s="79" t="s">
        <v>79</v>
      </c>
      <c r="E1273" s="79" t="s">
        <v>29</v>
      </c>
      <c r="F1273" s="79" t="s">
        <v>128</v>
      </c>
      <c r="G1273" s="79" t="s">
        <v>4267</v>
      </c>
      <c r="H1273" s="80" t="s">
        <v>4268</v>
      </c>
      <c r="I1273" s="79"/>
      <c r="J1273" s="197">
        <v>41360</v>
      </c>
      <c r="K1273" s="197">
        <v>41501</v>
      </c>
      <c r="L1273" s="62" t="s">
        <v>4269</v>
      </c>
      <c r="M1273" s="31" t="s">
        <v>4270</v>
      </c>
      <c r="N1273" s="114">
        <v>1286</v>
      </c>
      <c r="O1273" s="114">
        <v>1237</v>
      </c>
      <c r="P1273" s="197">
        <v>41515</v>
      </c>
      <c r="Q1273" s="197">
        <v>41810</v>
      </c>
      <c r="R1273" s="197">
        <v>41781</v>
      </c>
      <c r="S1273" s="197">
        <v>41810</v>
      </c>
      <c r="T1273" s="220">
        <v>1</v>
      </c>
      <c r="U1273" s="114"/>
      <c r="V1273" s="117"/>
      <c r="W1273" s="199"/>
    </row>
    <row r="1274" spans="1:23" ht="17" hidden="1" thickBot="1" x14ac:dyDescent="0.25">
      <c r="A1274" s="349">
        <v>41973</v>
      </c>
      <c r="B1274" s="382" t="s">
        <v>143</v>
      </c>
      <c r="C1274" s="79" t="s">
        <v>82</v>
      </c>
      <c r="D1274" s="79" t="s">
        <v>132</v>
      </c>
      <c r="E1274" s="79" t="s">
        <v>16</v>
      </c>
      <c r="F1274" s="79" t="s">
        <v>128</v>
      </c>
      <c r="G1274" s="79" t="s">
        <v>4271</v>
      </c>
      <c r="H1274" s="80" t="s">
        <v>4272</v>
      </c>
      <c r="I1274" s="79"/>
      <c r="J1274" s="197">
        <v>40954</v>
      </c>
      <c r="K1274" s="197">
        <v>41085</v>
      </c>
      <c r="L1274" s="62" t="s">
        <v>4273</v>
      </c>
      <c r="M1274" s="31" t="s">
        <v>4274</v>
      </c>
      <c r="N1274" s="114">
        <v>2851</v>
      </c>
      <c r="O1274" s="114">
        <v>2936</v>
      </c>
      <c r="P1274" s="197">
        <v>41099</v>
      </c>
      <c r="Q1274" s="197">
        <v>41722</v>
      </c>
      <c r="R1274" s="197">
        <v>41625</v>
      </c>
      <c r="S1274" s="197"/>
      <c r="T1274" s="220">
        <v>0.96</v>
      </c>
      <c r="U1274" s="114">
        <v>-1321</v>
      </c>
      <c r="V1274" s="117" t="s">
        <v>3996</v>
      </c>
      <c r="W1274" s="199"/>
    </row>
    <row r="1275" spans="1:23" ht="17" hidden="1" thickBot="1" x14ac:dyDescent="0.25">
      <c r="A1275" s="349">
        <v>41973</v>
      </c>
      <c r="B1275" s="382" t="s">
        <v>143</v>
      </c>
      <c r="C1275" s="79" t="s">
        <v>82</v>
      </c>
      <c r="D1275" s="79" t="s">
        <v>132</v>
      </c>
      <c r="E1275" s="79" t="s">
        <v>16</v>
      </c>
      <c r="F1275" s="79" t="s">
        <v>128</v>
      </c>
      <c r="G1275" s="79" t="s">
        <v>4275</v>
      </c>
      <c r="H1275" s="80" t="s">
        <v>4276</v>
      </c>
      <c r="I1275" s="79"/>
      <c r="J1275" s="197">
        <v>40954</v>
      </c>
      <c r="K1275" s="197">
        <v>41085</v>
      </c>
      <c r="L1275" s="62" t="s">
        <v>4273</v>
      </c>
      <c r="M1275" s="31" t="s">
        <v>4274</v>
      </c>
      <c r="N1275" s="114">
        <v>14194</v>
      </c>
      <c r="O1275" s="114">
        <v>13885</v>
      </c>
      <c r="P1275" s="197">
        <v>41099</v>
      </c>
      <c r="Q1275" s="197">
        <v>41722</v>
      </c>
      <c r="R1275" s="197">
        <v>41625</v>
      </c>
      <c r="S1275" s="197"/>
      <c r="T1275" s="220">
        <v>0.96</v>
      </c>
      <c r="U1275" s="114">
        <v>-11437</v>
      </c>
      <c r="V1275" s="117" t="s">
        <v>4277</v>
      </c>
      <c r="W1275" s="199"/>
    </row>
    <row r="1276" spans="1:23" ht="17" hidden="1" thickBot="1" x14ac:dyDescent="0.25">
      <c r="A1276" s="349">
        <v>41973</v>
      </c>
      <c r="B1276" s="382" t="s">
        <v>143</v>
      </c>
      <c r="C1276" s="79" t="s">
        <v>82</v>
      </c>
      <c r="D1276" s="79" t="s">
        <v>132</v>
      </c>
      <c r="E1276" s="79" t="s">
        <v>14</v>
      </c>
      <c r="F1276" s="79" t="s">
        <v>128</v>
      </c>
      <c r="G1276" s="79" t="s">
        <v>4278</v>
      </c>
      <c r="H1276" s="80" t="s">
        <v>4279</v>
      </c>
      <c r="I1276" s="79"/>
      <c r="J1276" s="197">
        <v>40920</v>
      </c>
      <c r="K1276" s="197">
        <v>41128</v>
      </c>
      <c r="L1276" s="62" t="s">
        <v>3949</v>
      </c>
      <c r="M1276" s="31" t="s">
        <v>4280</v>
      </c>
      <c r="N1276" s="114">
        <v>46630</v>
      </c>
      <c r="O1276" s="114">
        <v>42554</v>
      </c>
      <c r="P1276" s="197">
        <v>41142</v>
      </c>
      <c r="Q1276" s="197">
        <v>42212</v>
      </c>
      <c r="R1276" s="197">
        <v>42079</v>
      </c>
      <c r="S1276" s="197">
        <v>42212</v>
      </c>
      <c r="T1276" s="220">
        <v>0.72</v>
      </c>
      <c r="U1276" s="114"/>
      <c r="V1276" s="117"/>
      <c r="W1276" s="199"/>
    </row>
    <row r="1277" spans="1:23" ht="17" hidden="1" thickBot="1" x14ac:dyDescent="0.25">
      <c r="A1277" s="349">
        <v>41973</v>
      </c>
      <c r="B1277" s="382" t="s">
        <v>143</v>
      </c>
      <c r="C1277" s="79" t="s">
        <v>82</v>
      </c>
      <c r="D1277" s="79" t="s">
        <v>132</v>
      </c>
      <c r="E1277" s="79" t="s">
        <v>14</v>
      </c>
      <c r="F1277" s="79" t="s">
        <v>128</v>
      </c>
      <c r="G1277" s="79" t="s">
        <v>4281</v>
      </c>
      <c r="H1277" s="80" t="s">
        <v>4282</v>
      </c>
      <c r="I1277" s="79"/>
      <c r="J1277" s="197">
        <v>41023</v>
      </c>
      <c r="K1277" s="197">
        <v>41093</v>
      </c>
      <c r="L1277" s="62" t="s">
        <v>3949</v>
      </c>
      <c r="M1277" s="31" t="s">
        <v>4283</v>
      </c>
      <c r="N1277" s="114">
        <v>56977</v>
      </c>
      <c r="O1277" s="114">
        <v>55669</v>
      </c>
      <c r="P1277" s="197">
        <v>41107</v>
      </c>
      <c r="Q1277" s="197">
        <v>42194</v>
      </c>
      <c r="R1277" s="197">
        <v>42093</v>
      </c>
      <c r="S1277" s="197">
        <v>42194</v>
      </c>
      <c r="T1277" s="220">
        <v>0.77</v>
      </c>
      <c r="U1277" s="114"/>
      <c r="V1277" s="117"/>
      <c r="W1277" s="199"/>
    </row>
    <row r="1278" spans="1:23" ht="17" hidden="1" thickBot="1" x14ac:dyDescent="0.25">
      <c r="A1278" s="349">
        <v>41973</v>
      </c>
      <c r="B1278" s="382" t="s">
        <v>143</v>
      </c>
      <c r="C1278" s="79" t="s">
        <v>82</v>
      </c>
      <c r="D1278" s="79" t="s">
        <v>79</v>
      </c>
      <c r="E1278" s="79" t="s">
        <v>14</v>
      </c>
      <c r="F1278" s="79" t="s">
        <v>128</v>
      </c>
      <c r="G1278" s="79" t="s">
        <v>4284</v>
      </c>
      <c r="H1278" s="80" t="s">
        <v>4285</v>
      </c>
      <c r="I1278" s="79"/>
      <c r="J1278" s="197">
        <v>41250</v>
      </c>
      <c r="K1278" s="197">
        <v>41312</v>
      </c>
      <c r="L1278" s="62" t="s">
        <v>4286</v>
      </c>
      <c r="M1278" s="31" t="s">
        <v>4287</v>
      </c>
      <c r="N1278" s="114">
        <v>1816</v>
      </c>
      <c r="O1278" s="114">
        <v>1714</v>
      </c>
      <c r="P1278" s="197">
        <v>41326</v>
      </c>
      <c r="Q1278" s="197">
        <v>41929</v>
      </c>
      <c r="R1278" s="197">
        <v>41670</v>
      </c>
      <c r="S1278" s="197"/>
      <c r="T1278" s="220">
        <v>0.98</v>
      </c>
      <c r="U1278" s="114"/>
      <c r="V1278" s="117"/>
      <c r="W1278" s="199"/>
    </row>
    <row r="1279" spans="1:23" ht="17" hidden="1" thickBot="1" x14ac:dyDescent="0.25">
      <c r="A1279" s="349">
        <v>41973</v>
      </c>
      <c r="B1279" s="382" t="s">
        <v>143</v>
      </c>
      <c r="C1279" s="79" t="s">
        <v>83</v>
      </c>
      <c r="D1279" s="79" t="s">
        <v>132</v>
      </c>
      <c r="E1279" s="79" t="s">
        <v>33</v>
      </c>
      <c r="F1279" s="79" t="s">
        <v>128</v>
      </c>
      <c r="G1279" s="79" t="s">
        <v>4288</v>
      </c>
      <c r="H1279" s="80" t="s">
        <v>4289</v>
      </c>
      <c r="I1279" s="79"/>
      <c r="J1279" s="197">
        <v>40885</v>
      </c>
      <c r="K1279" s="197">
        <v>41121</v>
      </c>
      <c r="L1279" s="62" t="s">
        <v>4290</v>
      </c>
      <c r="M1279" s="31" t="s">
        <v>4291</v>
      </c>
      <c r="N1279" s="114">
        <v>12033</v>
      </c>
      <c r="O1279" s="114">
        <v>12339</v>
      </c>
      <c r="P1279" s="197">
        <v>41135</v>
      </c>
      <c r="Q1279" s="197">
        <v>41790</v>
      </c>
      <c r="R1279" s="197">
        <v>41676</v>
      </c>
      <c r="S1279" s="197">
        <v>41790</v>
      </c>
      <c r="T1279" s="220">
        <v>1</v>
      </c>
      <c r="U1279" s="114"/>
      <c r="V1279" s="117"/>
      <c r="W1279" s="199"/>
    </row>
    <row r="1280" spans="1:23" ht="17" hidden="1" thickBot="1" x14ac:dyDescent="0.25">
      <c r="A1280" s="349">
        <v>41973</v>
      </c>
      <c r="B1280" s="382" t="s">
        <v>143</v>
      </c>
      <c r="C1280" s="79" t="s">
        <v>82</v>
      </c>
      <c r="D1280" s="79" t="s">
        <v>132</v>
      </c>
      <c r="E1280" s="79" t="s">
        <v>22</v>
      </c>
      <c r="F1280" s="79" t="s">
        <v>128</v>
      </c>
      <c r="G1280" s="79" t="s">
        <v>4292</v>
      </c>
      <c r="H1280" s="80" t="s">
        <v>4293</v>
      </c>
      <c r="I1280" s="79"/>
      <c r="J1280" s="197">
        <v>40953</v>
      </c>
      <c r="K1280" s="197">
        <v>41060</v>
      </c>
      <c r="L1280" s="62" t="s">
        <v>4294</v>
      </c>
      <c r="M1280" s="31" t="s">
        <v>4295</v>
      </c>
      <c r="N1280" s="114">
        <v>60576</v>
      </c>
      <c r="O1280" s="114">
        <v>32343</v>
      </c>
      <c r="P1280" s="197">
        <v>41074</v>
      </c>
      <c r="Q1280" s="197">
        <v>42216</v>
      </c>
      <c r="R1280" s="197">
        <v>41910</v>
      </c>
      <c r="S1280" s="197">
        <v>42086</v>
      </c>
      <c r="T1280" s="220">
        <v>0.34</v>
      </c>
      <c r="U1280" s="114">
        <v>-7621</v>
      </c>
      <c r="V1280" s="117" t="s">
        <v>4176</v>
      </c>
      <c r="W1280" s="199"/>
    </row>
    <row r="1281" spans="1:23" ht="17" hidden="1" thickBot="1" x14ac:dyDescent="0.25">
      <c r="A1281" s="349">
        <v>41973</v>
      </c>
      <c r="B1281" s="382" t="s">
        <v>143</v>
      </c>
      <c r="C1281" s="79" t="s">
        <v>82</v>
      </c>
      <c r="D1281" s="79" t="s">
        <v>132</v>
      </c>
      <c r="E1281" s="79" t="s">
        <v>17</v>
      </c>
      <c r="F1281" s="79" t="s">
        <v>128</v>
      </c>
      <c r="G1281" s="79" t="s">
        <v>4206</v>
      </c>
      <c r="H1281" s="80" t="s">
        <v>4296</v>
      </c>
      <c r="I1281" s="79"/>
      <c r="J1281" s="197">
        <v>41143</v>
      </c>
      <c r="K1281" s="197">
        <v>41746</v>
      </c>
      <c r="L1281" s="62" t="s">
        <v>4297</v>
      </c>
      <c r="M1281" s="31" t="s">
        <v>4298</v>
      </c>
      <c r="N1281" s="114">
        <v>53167</v>
      </c>
      <c r="O1281" s="114">
        <v>36608</v>
      </c>
      <c r="P1281" s="197">
        <v>41760</v>
      </c>
      <c r="Q1281" s="197">
        <v>42841</v>
      </c>
      <c r="R1281" s="197">
        <v>42841</v>
      </c>
      <c r="S1281" s="197">
        <v>42841</v>
      </c>
      <c r="T1281" s="220">
        <v>0.04</v>
      </c>
      <c r="U1281" s="114"/>
      <c r="V1281" s="117"/>
      <c r="W1281" s="199"/>
    </row>
    <row r="1282" spans="1:23" ht="17" hidden="1" thickBot="1" x14ac:dyDescent="0.25">
      <c r="A1282" s="349">
        <v>41973</v>
      </c>
      <c r="B1282" s="382" t="s">
        <v>143</v>
      </c>
      <c r="C1282" s="79" t="s">
        <v>82</v>
      </c>
      <c r="D1282" s="79" t="s">
        <v>132</v>
      </c>
      <c r="E1282" s="79" t="s">
        <v>30</v>
      </c>
      <c r="F1282" s="79" t="s">
        <v>128</v>
      </c>
      <c r="G1282" s="79" t="s">
        <v>4158</v>
      </c>
      <c r="H1282" s="80" t="s">
        <v>4299</v>
      </c>
      <c r="I1282" s="79"/>
      <c r="J1282" s="197">
        <v>40830</v>
      </c>
      <c r="K1282" s="197">
        <v>41820</v>
      </c>
      <c r="L1282" s="62" t="s">
        <v>4064</v>
      </c>
      <c r="M1282" s="31" t="s">
        <v>4300</v>
      </c>
      <c r="N1282" s="114">
        <v>49890</v>
      </c>
      <c r="O1282" s="114">
        <v>47015</v>
      </c>
      <c r="P1282" s="197">
        <v>41834</v>
      </c>
      <c r="Q1282" s="197">
        <v>42461</v>
      </c>
      <c r="R1282" s="197">
        <v>42461</v>
      </c>
      <c r="S1282" s="197">
        <v>42461</v>
      </c>
      <c r="T1282" s="220">
        <v>0.06</v>
      </c>
      <c r="U1282" s="114"/>
      <c r="V1282" s="117"/>
      <c r="W1282" s="199"/>
    </row>
    <row r="1283" spans="1:23" ht="17" hidden="1" thickBot="1" x14ac:dyDescent="0.25">
      <c r="A1283" s="349">
        <v>41973</v>
      </c>
      <c r="B1283" s="382" t="s">
        <v>143</v>
      </c>
      <c r="C1283" s="79" t="s">
        <v>82</v>
      </c>
      <c r="D1283" s="79" t="s">
        <v>79</v>
      </c>
      <c r="E1283" s="79" t="s">
        <v>22</v>
      </c>
      <c r="F1283" s="79" t="s">
        <v>128</v>
      </c>
      <c r="G1283" s="79" t="s">
        <v>4301</v>
      </c>
      <c r="H1283" s="80" t="s">
        <v>4302</v>
      </c>
      <c r="I1283" s="79"/>
      <c r="J1283" s="197">
        <v>41213</v>
      </c>
      <c r="K1283" s="197">
        <v>41257</v>
      </c>
      <c r="L1283" s="62" t="s">
        <v>4032</v>
      </c>
      <c r="M1283" s="31" t="s">
        <v>4303</v>
      </c>
      <c r="N1283" s="114">
        <v>970</v>
      </c>
      <c r="O1283" s="114">
        <v>938</v>
      </c>
      <c r="P1283" s="197">
        <v>41271</v>
      </c>
      <c r="Q1283" s="197">
        <v>41593</v>
      </c>
      <c r="R1283" s="197">
        <v>41586</v>
      </c>
      <c r="S1283" s="197">
        <v>41593</v>
      </c>
      <c r="T1283" s="220">
        <v>1</v>
      </c>
      <c r="U1283" s="114"/>
      <c r="V1283" s="117"/>
      <c r="W1283" s="199"/>
    </row>
    <row r="1284" spans="1:23" ht="17" hidden="1" thickBot="1" x14ac:dyDescent="0.25">
      <c r="A1284" s="349">
        <v>41973</v>
      </c>
      <c r="B1284" s="382" t="s">
        <v>143</v>
      </c>
      <c r="C1284" s="79" t="s">
        <v>82</v>
      </c>
      <c r="D1284" s="79" t="s">
        <v>132</v>
      </c>
      <c r="E1284" s="79" t="s">
        <v>22</v>
      </c>
      <c r="F1284" s="79" t="s">
        <v>128</v>
      </c>
      <c r="G1284" s="79" t="s">
        <v>4304</v>
      </c>
      <c r="H1284" s="80" t="s">
        <v>4305</v>
      </c>
      <c r="I1284" s="79"/>
      <c r="J1284" s="197">
        <v>41100</v>
      </c>
      <c r="K1284" s="197">
        <v>41176</v>
      </c>
      <c r="L1284" s="62" t="s">
        <v>4306</v>
      </c>
      <c r="M1284" s="31" t="s">
        <v>4307</v>
      </c>
      <c r="N1284" s="114">
        <v>29520</v>
      </c>
      <c r="O1284" s="114">
        <v>28098</v>
      </c>
      <c r="P1284" s="197">
        <v>41190</v>
      </c>
      <c r="Q1284" s="197">
        <v>41964</v>
      </c>
      <c r="R1284" s="197">
        <v>41921</v>
      </c>
      <c r="S1284" s="197"/>
      <c r="T1284" s="220">
        <v>0.93</v>
      </c>
      <c r="U1284" s="114"/>
      <c r="V1284" s="117"/>
      <c r="W1284" s="199"/>
    </row>
    <row r="1285" spans="1:23" ht="17" hidden="1" thickBot="1" x14ac:dyDescent="0.25">
      <c r="A1285" s="349">
        <v>41973</v>
      </c>
      <c r="B1285" s="382" t="s">
        <v>143</v>
      </c>
      <c r="C1285" s="79" t="s">
        <v>82</v>
      </c>
      <c r="D1285" s="79" t="s">
        <v>132</v>
      </c>
      <c r="E1285" s="79" t="s">
        <v>22</v>
      </c>
      <c r="F1285" s="79" t="s">
        <v>128</v>
      </c>
      <c r="G1285" s="79" t="s">
        <v>4308</v>
      </c>
      <c r="H1285" s="80" t="s">
        <v>4260</v>
      </c>
      <c r="I1285" s="79"/>
      <c r="J1285" s="197">
        <v>41016</v>
      </c>
      <c r="K1285" s="197">
        <v>41172</v>
      </c>
      <c r="L1285" s="62" t="s">
        <v>3767</v>
      </c>
      <c r="M1285" s="31" t="s">
        <v>4309</v>
      </c>
      <c r="N1285" s="114">
        <v>27161</v>
      </c>
      <c r="O1285" s="114">
        <v>26583</v>
      </c>
      <c r="P1285" s="197">
        <v>41186</v>
      </c>
      <c r="Q1285" s="197">
        <v>42072</v>
      </c>
      <c r="R1285" s="197">
        <v>42132</v>
      </c>
      <c r="S1285" s="197">
        <v>42132</v>
      </c>
      <c r="T1285" s="220">
        <v>0.79</v>
      </c>
      <c r="U1285" s="114"/>
      <c r="V1285" s="117"/>
      <c r="W1285" s="199"/>
    </row>
    <row r="1286" spans="1:23" ht="17" hidden="1" thickBot="1" x14ac:dyDescent="0.25">
      <c r="A1286" s="349">
        <v>41973</v>
      </c>
      <c r="B1286" s="382" t="s">
        <v>143</v>
      </c>
      <c r="C1286" s="79" t="s">
        <v>82</v>
      </c>
      <c r="D1286" s="79" t="s">
        <v>132</v>
      </c>
      <c r="E1286" s="79" t="s">
        <v>22</v>
      </c>
      <c r="F1286" s="79" t="s">
        <v>128</v>
      </c>
      <c r="G1286" s="79" t="s">
        <v>4310</v>
      </c>
      <c r="H1286" s="80" t="s">
        <v>4311</v>
      </c>
      <c r="I1286" s="79"/>
      <c r="J1286" s="197">
        <v>41075</v>
      </c>
      <c r="K1286" s="197">
        <v>41179</v>
      </c>
      <c r="L1286" s="62" t="s">
        <v>4040</v>
      </c>
      <c r="M1286" s="31" t="s">
        <v>4312</v>
      </c>
      <c r="N1286" s="114">
        <v>18599</v>
      </c>
      <c r="O1286" s="114">
        <v>17914</v>
      </c>
      <c r="P1286" s="197">
        <v>41193</v>
      </c>
      <c r="Q1286" s="197">
        <v>42095</v>
      </c>
      <c r="R1286" s="197">
        <v>41924</v>
      </c>
      <c r="S1286" s="197">
        <v>42005</v>
      </c>
      <c r="T1286" s="220">
        <v>0.63</v>
      </c>
      <c r="U1286" s="114"/>
      <c r="V1286" s="117"/>
      <c r="W1286" s="199"/>
    </row>
    <row r="1287" spans="1:23" ht="17" hidden="1" thickBot="1" x14ac:dyDescent="0.25">
      <c r="A1287" s="349">
        <v>41973</v>
      </c>
      <c r="B1287" s="382" t="s">
        <v>143</v>
      </c>
      <c r="C1287" s="79" t="s">
        <v>82</v>
      </c>
      <c r="D1287" s="79" t="s">
        <v>132</v>
      </c>
      <c r="E1287" s="79" t="s">
        <v>16</v>
      </c>
      <c r="F1287" s="79" t="s">
        <v>128</v>
      </c>
      <c r="G1287" s="79" t="s">
        <v>4313</v>
      </c>
      <c r="H1287" s="80" t="s">
        <v>4314</v>
      </c>
      <c r="I1287" s="79"/>
      <c r="J1287" s="197">
        <v>41002</v>
      </c>
      <c r="K1287" s="197">
        <v>41136</v>
      </c>
      <c r="L1287" s="62" t="s">
        <v>4315</v>
      </c>
      <c r="M1287" s="31" t="s">
        <v>4316</v>
      </c>
      <c r="N1287" s="114">
        <v>7518</v>
      </c>
      <c r="O1287" s="114">
        <v>9913</v>
      </c>
      <c r="P1287" s="197">
        <v>41150</v>
      </c>
      <c r="Q1287" s="197">
        <v>41691</v>
      </c>
      <c r="R1287" s="197">
        <v>41691</v>
      </c>
      <c r="S1287" s="197"/>
      <c r="T1287" s="220">
        <v>0.25</v>
      </c>
      <c r="U1287" s="114"/>
      <c r="V1287" s="117"/>
      <c r="W1287" s="199"/>
    </row>
    <row r="1288" spans="1:23" ht="17" hidden="1" thickBot="1" x14ac:dyDescent="0.25">
      <c r="A1288" s="349">
        <v>41973</v>
      </c>
      <c r="B1288" s="382" t="s">
        <v>143</v>
      </c>
      <c r="C1288" s="79" t="s">
        <v>82</v>
      </c>
      <c r="D1288" s="79" t="s">
        <v>79</v>
      </c>
      <c r="E1288" s="79" t="s">
        <v>36</v>
      </c>
      <c r="F1288" s="79" t="s">
        <v>128</v>
      </c>
      <c r="G1288" s="79" t="s">
        <v>4317</v>
      </c>
      <c r="H1288" s="80" t="s">
        <v>4318</v>
      </c>
      <c r="I1288" s="79"/>
      <c r="J1288" s="197">
        <v>41100</v>
      </c>
      <c r="K1288" s="197">
        <v>41176</v>
      </c>
      <c r="L1288" s="62" t="s">
        <v>4319</v>
      </c>
      <c r="M1288" s="31" t="s">
        <v>4320</v>
      </c>
      <c r="N1288" s="114">
        <v>1658</v>
      </c>
      <c r="O1288" s="114">
        <v>1549</v>
      </c>
      <c r="P1288" s="197">
        <v>41190</v>
      </c>
      <c r="Q1288" s="197">
        <v>41719</v>
      </c>
      <c r="R1288" s="197">
        <v>41719</v>
      </c>
      <c r="S1288" s="197"/>
      <c r="T1288" s="220">
        <v>0.96</v>
      </c>
      <c r="U1288" s="114"/>
      <c r="V1288" s="117"/>
      <c r="W1288" s="199"/>
    </row>
    <row r="1289" spans="1:23" ht="17" hidden="1" thickBot="1" x14ac:dyDescent="0.25">
      <c r="A1289" s="349">
        <v>41973</v>
      </c>
      <c r="B1289" s="382" t="s">
        <v>143</v>
      </c>
      <c r="C1289" s="79" t="s">
        <v>82</v>
      </c>
      <c r="D1289" s="79" t="s">
        <v>132</v>
      </c>
      <c r="E1289" s="79" t="s">
        <v>16</v>
      </c>
      <c r="F1289" s="79" t="s">
        <v>128</v>
      </c>
      <c r="G1289" s="79" t="s">
        <v>4321</v>
      </c>
      <c r="H1289" s="80" t="s">
        <v>4322</v>
      </c>
      <c r="I1289" s="79"/>
      <c r="J1289" s="197">
        <v>40956</v>
      </c>
      <c r="K1289" s="197">
        <v>41067</v>
      </c>
      <c r="L1289" s="62" t="s">
        <v>3771</v>
      </c>
      <c r="M1289" s="31" t="s">
        <v>4323</v>
      </c>
      <c r="N1289" s="114">
        <v>18810</v>
      </c>
      <c r="O1289" s="114">
        <v>20581</v>
      </c>
      <c r="P1289" s="197">
        <v>41081</v>
      </c>
      <c r="Q1289" s="197">
        <v>42108</v>
      </c>
      <c r="R1289" s="197">
        <v>42003</v>
      </c>
      <c r="S1289" s="197">
        <v>42108</v>
      </c>
      <c r="T1289" s="220">
        <v>0.73</v>
      </c>
      <c r="U1289" s="114"/>
      <c r="V1289" s="117"/>
      <c r="W1289" s="199"/>
    </row>
    <row r="1290" spans="1:23" ht="17" hidden="1" thickBot="1" x14ac:dyDescent="0.25">
      <c r="A1290" s="349">
        <v>41973</v>
      </c>
      <c r="B1290" s="382" t="s">
        <v>143</v>
      </c>
      <c r="C1290" s="79" t="s">
        <v>82</v>
      </c>
      <c r="D1290" s="79" t="s">
        <v>79</v>
      </c>
      <c r="E1290" s="79" t="s">
        <v>14</v>
      </c>
      <c r="F1290" s="79" t="s">
        <v>128</v>
      </c>
      <c r="G1290" s="79" t="s">
        <v>4324</v>
      </c>
      <c r="H1290" s="80" t="s">
        <v>4325</v>
      </c>
      <c r="I1290" s="79"/>
      <c r="J1290" s="197">
        <v>41579</v>
      </c>
      <c r="K1290" s="197">
        <v>41627</v>
      </c>
      <c r="L1290" s="62" t="s">
        <v>4326</v>
      </c>
      <c r="M1290" s="31" t="s">
        <v>4327</v>
      </c>
      <c r="N1290" s="114">
        <v>1916</v>
      </c>
      <c r="O1290" s="114">
        <v>1871</v>
      </c>
      <c r="P1290" s="197">
        <v>41641</v>
      </c>
      <c r="Q1290" s="197">
        <v>42004</v>
      </c>
      <c r="R1290" s="197">
        <v>41929</v>
      </c>
      <c r="S1290" s="197">
        <v>42004</v>
      </c>
      <c r="T1290" s="220">
        <v>0.47</v>
      </c>
      <c r="U1290" s="114"/>
      <c r="V1290" s="117"/>
      <c r="W1290" s="199"/>
    </row>
    <row r="1291" spans="1:23" ht="17" hidden="1" thickBot="1" x14ac:dyDescent="0.25">
      <c r="A1291" s="349">
        <v>41973</v>
      </c>
      <c r="B1291" s="382" t="s">
        <v>143</v>
      </c>
      <c r="C1291" s="79" t="s">
        <v>82</v>
      </c>
      <c r="D1291" s="79" t="s">
        <v>78</v>
      </c>
      <c r="E1291" s="79"/>
      <c r="F1291" s="79" t="s">
        <v>116</v>
      </c>
      <c r="G1291" s="79" t="s">
        <v>4328</v>
      </c>
      <c r="H1291" s="80" t="s">
        <v>4329</v>
      </c>
      <c r="I1291" s="79"/>
      <c r="J1291" s="197">
        <v>41022</v>
      </c>
      <c r="K1291" s="197">
        <v>41108</v>
      </c>
      <c r="L1291" s="62" t="s">
        <v>4058</v>
      </c>
      <c r="M1291" s="31" t="s">
        <v>4330</v>
      </c>
      <c r="N1291" s="114">
        <v>19730</v>
      </c>
      <c r="O1291" s="114">
        <v>18773</v>
      </c>
      <c r="P1291" s="197">
        <v>41122</v>
      </c>
      <c r="Q1291" s="197">
        <v>41652</v>
      </c>
      <c r="R1291" s="197">
        <v>41652</v>
      </c>
      <c r="S1291" s="197">
        <v>41652</v>
      </c>
      <c r="T1291" s="220">
        <v>1</v>
      </c>
      <c r="U1291" s="114"/>
      <c r="V1291" s="117"/>
      <c r="W1291" s="199"/>
    </row>
    <row r="1292" spans="1:23" ht="17" hidden="1" thickBot="1" x14ac:dyDescent="0.25">
      <c r="A1292" s="349">
        <v>41973</v>
      </c>
      <c r="B1292" s="382" t="s">
        <v>143</v>
      </c>
      <c r="C1292" s="79" t="s">
        <v>82</v>
      </c>
      <c r="D1292" s="79" t="s">
        <v>78</v>
      </c>
      <c r="E1292" s="79"/>
      <c r="F1292" s="79" t="s">
        <v>116</v>
      </c>
      <c r="G1292" s="79" t="s">
        <v>4331</v>
      </c>
      <c r="H1292" s="80" t="s">
        <v>4332</v>
      </c>
      <c r="I1292" s="79"/>
      <c r="J1292" s="197">
        <v>41023</v>
      </c>
      <c r="K1292" s="197">
        <v>41129</v>
      </c>
      <c r="L1292" s="62" t="s">
        <v>4058</v>
      </c>
      <c r="M1292" s="31" t="s">
        <v>4333</v>
      </c>
      <c r="N1292" s="114">
        <v>9033</v>
      </c>
      <c r="O1292" s="114">
        <v>9094</v>
      </c>
      <c r="P1292" s="197">
        <v>41143</v>
      </c>
      <c r="Q1292" s="197">
        <v>42015</v>
      </c>
      <c r="R1292" s="197">
        <v>41919</v>
      </c>
      <c r="S1292" s="197">
        <v>42015</v>
      </c>
      <c r="T1292" s="220">
        <v>0.77104266310778502</v>
      </c>
      <c r="U1292" s="114"/>
      <c r="V1292" s="117"/>
      <c r="W1292" s="199"/>
    </row>
    <row r="1293" spans="1:23" ht="17" hidden="1" thickBot="1" x14ac:dyDescent="0.25">
      <c r="A1293" s="349">
        <v>41973</v>
      </c>
      <c r="B1293" s="382" t="s">
        <v>143</v>
      </c>
      <c r="C1293" s="79" t="s">
        <v>82</v>
      </c>
      <c r="D1293" s="79" t="s">
        <v>78</v>
      </c>
      <c r="E1293" s="79"/>
      <c r="F1293" s="79" t="s">
        <v>116</v>
      </c>
      <c r="G1293" s="79" t="s">
        <v>4334</v>
      </c>
      <c r="H1293" s="80" t="s">
        <v>4335</v>
      </c>
      <c r="I1293" s="79"/>
      <c r="J1293" s="197">
        <v>41032</v>
      </c>
      <c r="K1293" s="197">
        <v>41178</v>
      </c>
      <c r="L1293" s="62" t="s">
        <v>4336</v>
      </c>
      <c r="M1293" s="31" t="s">
        <v>4337</v>
      </c>
      <c r="N1293" s="114">
        <v>5990</v>
      </c>
      <c r="O1293" s="114">
        <v>5654</v>
      </c>
      <c r="P1293" s="197">
        <v>41192</v>
      </c>
      <c r="Q1293" s="197">
        <v>41600</v>
      </c>
      <c r="R1293" s="197">
        <v>41512</v>
      </c>
      <c r="S1293" s="197">
        <v>41600</v>
      </c>
      <c r="T1293" s="220">
        <v>1</v>
      </c>
      <c r="U1293" s="114"/>
      <c r="V1293" s="117"/>
      <c r="W1293" s="199"/>
    </row>
    <row r="1294" spans="1:23" ht="17" hidden="1" thickBot="1" x14ac:dyDescent="0.25">
      <c r="A1294" s="349">
        <v>41973</v>
      </c>
      <c r="B1294" s="382" t="s">
        <v>143</v>
      </c>
      <c r="C1294" s="79" t="s">
        <v>82</v>
      </c>
      <c r="D1294" s="79" t="s">
        <v>78</v>
      </c>
      <c r="E1294" s="79"/>
      <c r="F1294" s="79" t="s">
        <v>116</v>
      </c>
      <c r="G1294" s="79" t="s">
        <v>4338</v>
      </c>
      <c r="H1294" s="80" t="s">
        <v>4339</v>
      </c>
      <c r="I1294" s="79"/>
      <c r="J1294" s="197">
        <v>40991</v>
      </c>
      <c r="K1294" s="197">
        <v>41136</v>
      </c>
      <c r="L1294" s="62" t="s">
        <v>4058</v>
      </c>
      <c r="M1294" s="31" t="s">
        <v>4340</v>
      </c>
      <c r="N1294" s="114">
        <v>17540</v>
      </c>
      <c r="O1294" s="114">
        <v>14942</v>
      </c>
      <c r="P1294" s="197">
        <v>41150</v>
      </c>
      <c r="Q1294" s="197">
        <v>41821</v>
      </c>
      <c r="R1294" s="197">
        <v>41617</v>
      </c>
      <c r="S1294" s="197">
        <v>41821</v>
      </c>
      <c r="T1294" s="220">
        <v>1</v>
      </c>
      <c r="U1294" s="114"/>
      <c r="V1294" s="117"/>
      <c r="W1294" s="199"/>
    </row>
    <row r="1295" spans="1:23" ht="17" hidden="1" thickBot="1" x14ac:dyDescent="0.25">
      <c r="A1295" s="349">
        <v>41973</v>
      </c>
      <c r="B1295" s="382" t="s">
        <v>143</v>
      </c>
      <c r="C1295" s="79" t="s">
        <v>82</v>
      </c>
      <c r="D1295" s="79" t="s">
        <v>132</v>
      </c>
      <c r="E1295" s="79" t="s">
        <v>18</v>
      </c>
      <c r="F1295" s="79" t="s">
        <v>128</v>
      </c>
      <c r="G1295" s="79" t="s">
        <v>4341</v>
      </c>
      <c r="H1295" s="80" t="s">
        <v>4342</v>
      </c>
      <c r="I1295" s="79"/>
      <c r="J1295" s="197">
        <v>40861</v>
      </c>
      <c r="K1295" s="197">
        <v>40983</v>
      </c>
      <c r="L1295" s="62" t="s">
        <v>4343</v>
      </c>
      <c r="M1295" s="31" t="s">
        <v>4344</v>
      </c>
      <c r="N1295" s="114">
        <v>6498</v>
      </c>
      <c r="O1295" s="114">
        <v>5905</v>
      </c>
      <c r="P1295" s="197">
        <v>40997</v>
      </c>
      <c r="Q1295" s="197">
        <v>41632</v>
      </c>
      <c r="R1295" s="197">
        <v>41641</v>
      </c>
      <c r="S1295" s="197">
        <v>42004</v>
      </c>
      <c r="T1295" s="220">
        <v>0.88</v>
      </c>
      <c r="U1295" s="114">
        <v>-2776</v>
      </c>
      <c r="V1295" s="117" t="s">
        <v>3996</v>
      </c>
      <c r="W1295" s="199"/>
    </row>
    <row r="1296" spans="1:23" ht="17" hidden="1" thickBot="1" x14ac:dyDescent="0.25">
      <c r="A1296" s="349">
        <v>41973</v>
      </c>
      <c r="B1296" s="382" t="s">
        <v>143</v>
      </c>
      <c r="C1296" s="79" t="s">
        <v>82</v>
      </c>
      <c r="D1296" s="79" t="s">
        <v>132</v>
      </c>
      <c r="E1296" s="79" t="s">
        <v>30</v>
      </c>
      <c r="F1296" s="79" t="s">
        <v>128</v>
      </c>
      <c r="G1296" s="79" t="s">
        <v>4345</v>
      </c>
      <c r="H1296" s="80" t="s">
        <v>4260</v>
      </c>
      <c r="I1296" s="79"/>
      <c r="J1296" s="197">
        <v>40932</v>
      </c>
      <c r="K1296" s="197">
        <v>41180</v>
      </c>
      <c r="L1296" s="62" t="s">
        <v>4346</v>
      </c>
      <c r="M1296" s="31" t="s">
        <v>4347</v>
      </c>
      <c r="N1296" s="114">
        <v>69984</v>
      </c>
      <c r="O1296" s="114">
        <v>68674</v>
      </c>
      <c r="P1296" s="197">
        <v>41194</v>
      </c>
      <c r="Q1296" s="197">
        <v>42565</v>
      </c>
      <c r="R1296" s="197">
        <v>42565</v>
      </c>
      <c r="S1296" s="197">
        <v>42565</v>
      </c>
      <c r="T1296" s="220">
        <v>0.81</v>
      </c>
      <c r="U1296" s="114"/>
      <c r="V1296" s="117"/>
      <c r="W1296" s="199"/>
    </row>
    <row r="1297" spans="1:23" ht="17" hidden="1" thickBot="1" x14ac:dyDescent="0.25">
      <c r="A1297" s="349">
        <v>41973</v>
      </c>
      <c r="B1297" s="382" t="s">
        <v>143</v>
      </c>
      <c r="C1297" s="79" t="s">
        <v>82</v>
      </c>
      <c r="D1297" s="79" t="s">
        <v>132</v>
      </c>
      <c r="E1297" s="79" t="s">
        <v>22</v>
      </c>
      <c r="F1297" s="79" t="s">
        <v>128</v>
      </c>
      <c r="G1297" s="79" t="s">
        <v>4348</v>
      </c>
      <c r="H1297" s="80" t="s">
        <v>4349</v>
      </c>
      <c r="I1297" s="79"/>
      <c r="J1297" s="197">
        <v>40946</v>
      </c>
      <c r="K1297" s="197">
        <v>41152</v>
      </c>
      <c r="L1297" s="62" t="s">
        <v>1689</v>
      </c>
      <c r="M1297" s="31" t="s">
        <v>4350</v>
      </c>
      <c r="N1297" s="114">
        <v>74854</v>
      </c>
      <c r="O1297" s="114">
        <v>72209</v>
      </c>
      <c r="P1297" s="197">
        <v>41166</v>
      </c>
      <c r="Q1297" s="197">
        <v>42155</v>
      </c>
      <c r="R1297" s="197">
        <v>41895</v>
      </c>
      <c r="S1297" s="197">
        <v>42089</v>
      </c>
      <c r="T1297" s="220">
        <v>0.84</v>
      </c>
      <c r="U1297" s="114">
        <v>-3084</v>
      </c>
      <c r="V1297" s="117" t="s">
        <v>4176</v>
      </c>
      <c r="W1297" s="199"/>
    </row>
    <row r="1298" spans="1:23" ht="17" hidden="1" thickBot="1" x14ac:dyDescent="0.25">
      <c r="A1298" s="349">
        <v>41973</v>
      </c>
      <c r="B1298" s="382" t="s">
        <v>143</v>
      </c>
      <c r="C1298" s="79" t="s">
        <v>82</v>
      </c>
      <c r="D1298" s="79" t="s">
        <v>132</v>
      </c>
      <c r="E1298" s="79" t="s">
        <v>18</v>
      </c>
      <c r="F1298" s="79" t="s">
        <v>128</v>
      </c>
      <c r="G1298" s="79" t="s">
        <v>4351</v>
      </c>
      <c r="H1298" s="80" t="s">
        <v>4352</v>
      </c>
      <c r="I1298" s="79"/>
      <c r="J1298" s="197">
        <v>40842</v>
      </c>
      <c r="K1298" s="197">
        <v>41004</v>
      </c>
      <c r="L1298" s="62" t="s">
        <v>4353</v>
      </c>
      <c r="M1298" s="31" t="s">
        <v>4354</v>
      </c>
      <c r="N1298" s="114">
        <v>7708</v>
      </c>
      <c r="O1298" s="114">
        <v>7642</v>
      </c>
      <c r="P1298" s="197">
        <v>41018</v>
      </c>
      <c r="Q1298" s="197">
        <v>41952</v>
      </c>
      <c r="R1298" s="197">
        <v>41594</v>
      </c>
      <c r="S1298" s="197"/>
      <c r="T1298" s="220">
        <v>0.98</v>
      </c>
      <c r="U1298" s="114"/>
      <c r="V1298" s="117"/>
      <c r="W1298" s="199"/>
    </row>
    <row r="1299" spans="1:23" ht="17" hidden="1" thickBot="1" x14ac:dyDescent="0.25">
      <c r="A1299" s="349">
        <v>41973</v>
      </c>
      <c r="B1299" s="382" t="s">
        <v>143</v>
      </c>
      <c r="C1299" s="79" t="s">
        <v>82</v>
      </c>
      <c r="D1299" s="79" t="s">
        <v>79</v>
      </c>
      <c r="E1299" s="79"/>
      <c r="F1299" s="79" t="s">
        <v>124</v>
      </c>
      <c r="G1299" s="79" t="s">
        <v>4355</v>
      </c>
      <c r="H1299" s="80" t="s">
        <v>4356</v>
      </c>
      <c r="I1299" s="79"/>
      <c r="J1299" s="197">
        <v>41444</v>
      </c>
      <c r="K1299" s="197">
        <v>41546</v>
      </c>
      <c r="L1299" s="62" t="s">
        <v>4357</v>
      </c>
      <c r="M1299" s="31" t="s">
        <v>4358</v>
      </c>
      <c r="N1299" s="114">
        <v>1751</v>
      </c>
      <c r="O1299" s="114">
        <v>1411</v>
      </c>
      <c r="P1299" s="197">
        <v>41560</v>
      </c>
      <c r="Q1299" s="197">
        <v>41810</v>
      </c>
      <c r="R1299" s="197">
        <v>41787</v>
      </c>
      <c r="S1299" s="197"/>
      <c r="T1299" s="220">
        <v>0.97</v>
      </c>
      <c r="U1299" s="114"/>
      <c r="V1299" s="117"/>
      <c r="W1299" s="199"/>
    </row>
    <row r="1300" spans="1:23" ht="17" hidden="1" thickBot="1" x14ac:dyDescent="0.25">
      <c r="A1300" s="349">
        <v>41973</v>
      </c>
      <c r="B1300" s="382" t="s">
        <v>143</v>
      </c>
      <c r="C1300" s="79" t="s">
        <v>82</v>
      </c>
      <c r="D1300" s="79" t="s">
        <v>79</v>
      </c>
      <c r="E1300" s="79" t="s">
        <v>14</v>
      </c>
      <c r="F1300" s="79" t="s">
        <v>128</v>
      </c>
      <c r="G1300" s="79" t="s">
        <v>4359</v>
      </c>
      <c r="H1300" s="80" t="s">
        <v>4360</v>
      </c>
      <c r="I1300" s="79"/>
      <c r="J1300" s="197">
        <v>41068</v>
      </c>
      <c r="K1300" s="197">
        <v>41150</v>
      </c>
      <c r="L1300" s="62" t="s">
        <v>4361</v>
      </c>
      <c r="M1300" s="31" t="s">
        <v>4362</v>
      </c>
      <c r="N1300" s="114">
        <v>1980</v>
      </c>
      <c r="O1300" s="114">
        <v>1878</v>
      </c>
      <c r="P1300" s="197">
        <v>41164</v>
      </c>
      <c r="Q1300" s="197">
        <v>41515</v>
      </c>
      <c r="R1300" s="197">
        <v>41515</v>
      </c>
      <c r="S1300" s="197">
        <v>41515</v>
      </c>
      <c r="T1300" s="220">
        <v>1</v>
      </c>
      <c r="U1300" s="114"/>
      <c r="V1300" s="117"/>
      <c r="W1300" s="199"/>
    </row>
    <row r="1301" spans="1:23" ht="17" hidden="1" thickBot="1" x14ac:dyDescent="0.25">
      <c r="A1301" s="349">
        <v>41973</v>
      </c>
      <c r="B1301" s="382" t="s">
        <v>143</v>
      </c>
      <c r="C1301" s="79" t="s">
        <v>82</v>
      </c>
      <c r="D1301" s="79" t="s">
        <v>79</v>
      </c>
      <c r="E1301" s="79" t="s">
        <v>14</v>
      </c>
      <c r="F1301" s="79" t="s">
        <v>128</v>
      </c>
      <c r="G1301" s="79" t="s">
        <v>4363</v>
      </c>
      <c r="H1301" s="80" t="s">
        <v>4364</v>
      </c>
      <c r="I1301" s="79"/>
      <c r="J1301" s="197">
        <v>41138</v>
      </c>
      <c r="K1301" s="197">
        <v>41180</v>
      </c>
      <c r="L1301" s="62" t="s">
        <v>4365</v>
      </c>
      <c r="M1301" s="31" t="s">
        <v>4366</v>
      </c>
      <c r="N1301" s="114">
        <v>2000</v>
      </c>
      <c r="O1301" s="114">
        <v>1896</v>
      </c>
      <c r="P1301" s="197">
        <v>41194</v>
      </c>
      <c r="Q1301" s="197">
        <v>41703</v>
      </c>
      <c r="R1301" s="197">
        <v>41543</v>
      </c>
      <c r="S1301" s="197"/>
      <c r="T1301" s="220">
        <v>0.96</v>
      </c>
      <c r="U1301" s="114"/>
      <c r="V1301" s="117"/>
      <c r="W1301" s="199"/>
    </row>
    <row r="1302" spans="1:23" ht="17" hidden="1" thickBot="1" x14ac:dyDescent="0.25">
      <c r="A1302" s="349">
        <v>41973</v>
      </c>
      <c r="B1302" s="382" t="s">
        <v>143</v>
      </c>
      <c r="C1302" s="79" t="s">
        <v>82</v>
      </c>
      <c r="D1302" s="79" t="s">
        <v>79</v>
      </c>
      <c r="E1302" s="79" t="s">
        <v>14</v>
      </c>
      <c r="F1302" s="79" t="s">
        <v>128</v>
      </c>
      <c r="G1302" s="79" t="s">
        <v>4367</v>
      </c>
      <c r="H1302" s="80" t="s">
        <v>4368</v>
      </c>
      <c r="I1302" s="79"/>
      <c r="J1302" s="197">
        <v>41080</v>
      </c>
      <c r="K1302" s="197">
        <v>41180</v>
      </c>
      <c r="L1302" s="62" t="s">
        <v>4369</v>
      </c>
      <c r="M1302" s="31" t="s">
        <v>4370</v>
      </c>
      <c r="N1302" s="114">
        <v>1939</v>
      </c>
      <c r="O1302" s="114">
        <v>1875</v>
      </c>
      <c r="P1302" s="197">
        <v>41194</v>
      </c>
      <c r="Q1302" s="197">
        <v>41813</v>
      </c>
      <c r="R1302" s="197">
        <v>41544</v>
      </c>
      <c r="S1302" s="197">
        <v>41821</v>
      </c>
      <c r="T1302" s="220">
        <v>1</v>
      </c>
      <c r="U1302" s="114"/>
      <c r="V1302" s="117"/>
      <c r="W1302" s="199"/>
    </row>
    <row r="1303" spans="1:23" ht="17" hidden="1" thickBot="1" x14ac:dyDescent="0.25">
      <c r="A1303" s="349">
        <v>41973</v>
      </c>
      <c r="B1303" s="382" t="s">
        <v>143</v>
      </c>
      <c r="C1303" s="79" t="s">
        <v>82</v>
      </c>
      <c r="D1303" s="79" t="s">
        <v>132</v>
      </c>
      <c r="E1303" s="79" t="s">
        <v>23</v>
      </c>
      <c r="F1303" s="79" t="s">
        <v>128</v>
      </c>
      <c r="G1303" s="79" t="s">
        <v>4371</v>
      </c>
      <c r="H1303" s="80" t="s">
        <v>4372</v>
      </c>
      <c r="I1303" s="79"/>
      <c r="J1303" s="197">
        <v>40973</v>
      </c>
      <c r="K1303" s="197">
        <v>41054</v>
      </c>
      <c r="L1303" s="62" t="s">
        <v>4373</v>
      </c>
      <c r="M1303" s="31" t="s">
        <v>4374</v>
      </c>
      <c r="N1303" s="114">
        <v>13341</v>
      </c>
      <c r="O1303" s="114">
        <v>10555</v>
      </c>
      <c r="P1303" s="197">
        <v>41068</v>
      </c>
      <c r="Q1303" s="197">
        <v>41452</v>
      </c>
      <c r="R1303" s="197">
        <v>41632</v>
      </c>
      <c r="S1303" s="197"/>
      <c r="T1303" s="220">
        <v>0.88</v>
      </c>
      <c r="U1303" s="114"/>
      <c r="V1303" s="117"/>
      <c r="W1303" s="199"/>
    </row>
    <row r="1304" spans="1:23" ht="17" hidden="1" thickBot="1" x14ac:dyDescent="0.25">
      <c r="A1304" s="349">
        <v>41973</v>
      </c>
      <c r="B1304" s="382" t="s">
        <v>143</v>
      </c>
      <c r="C1304" s="79" t="s">
        <v>82</v>
      </c>
      <c r="D1304" s="79" t="s">
        <v>79</v>
      </c>
      <c r="E1304" s="79" t="s">
        <v>23</v>
      </c>
      <c r="F1304" s="79" t="s">
        <v>128</v>
      </c>
      <c r="G1304" s="79" t="s">
        <v>4375</v>
      </c>
      <c r="H1304" s="80" t="s">
        <v>4376</v>
      </c>
      <c r="I1304" s="79"/>
      <c r="J1304" s="197">
        <v>41060</v>
      </c>
      <c r="K1304" s="197">
        <v>41152</v>
      </c>
      <c r="L1304" s="62" t="s">
        <v>4377</v>
      </c>
      <c r="M1304" s="31" t="s">
        <v>4378</v>
      </c>
      <c r="N1304" s="114">
        <v>1389</v>
      </c>
      <c r="O1304" s="114">
        <v>1327</v>
      </c>
      <c r="P1304" s="197">
        <v>41166</v>
      </c>
      <c r="Q1304" s="197">
        <v>41591</v>
      </c>
      <c r="R1304" s="197">
        <v>41517</v>
      </c>
      <c r="S1304" s="197"/>
      <c r="T1304" s="220">
        <v>0.99</v>
      </c>
      <c r="U1304" s="114"/>
      <c r="V1304" s="117"/>
      <c r="W1304" s="199"/>
    </row>
    <row r="1305" spans="1:23" ht="17" hidden="1" thickBot="1" x14ac:dyDescent="0.25">
      <c r="A1305" s="349">
        <v>41973</v>
      </c>
      <c r="B1305" s="382" t="s">
        <v>143</v>
      </c>
      <c r="C1305" s="79" t="s">
        <v>82</v>
      </c>
      <c r="D1305" s="79" t="s">
        <v>132</v>
      </c>
      <c r="E1305" s="79" t="s">
        <v>23</v>
      </c>
      <c r="F1305" s="79" t="s">
        <v>128</v>
      </c>
      <c r="G1305" s="79" t="s">
        <v>4379</v>
      </c>
      <c r="H1305" s="80" t="s">
        <v>4380</v>
      </c>
      <c r="I1305" s="79"/>
      <c r="J1305" s="197">
        <v>40806</v>
      </c>
      <c r="K1305" s="197">
        <v>40939</v>
      </c>
      <c r="L1305" s="62" t="s">
        <v>4381</v>
      </c>
      <c r="M1305" s="31" t="s">
        <v>4382</v>
      </c>
      <c r="N1305" s="114">
        <v>13485</v>
      </c>
      <c r="O1305" s="114">
        <v>13667</v>
      </c>
      <c r="P1305" s="197">
        <v>40953</v>
      </c>
      <c r="Q1305" s="197">
        <v>41801</v>
      </c>
      <c r="R1305" s="197">
        <v>41494</v>
      </c>
      <c r="S1305" s="197"/>
      <c r="T1305" s="220">
        <v>0.75</v>
      </c>
      <c r="U1305" s="114">
        <v>-7933</v>
      </c>
      <c r="V1305" s="117" t="s">
        <v>4176</v>
      </c>
      <c r="W1305" s="199"/>
    </row>
    <row r="1306" spans="1:23" ht="17" hidden="1" thickBot="1" x14ac:dyDescent="0.25">
      <c r="A1306" s="349">
        <v>41973</v>
      </c>
      <c r="B1306" s="382" t="s">
        <v>143</v>
      </c>
      <c r="C1306" s="79" t="s">
        <v>82</v>
      </c>
      <c r="D1306" s="79" t="s">
        <v>132</v>
      </c>
      <c r="E1306" s="79" t="s">
        <v>23</v>
      </c>
      <c r="F1306" s="79" t="s">
        <v>128</v>
      </c>
      <c r="G1306" s="79" t="s">
        <v>4383</v>
      </c>
      <c r="H1306" s="80" t="s">
        <v>4384</v>
      </c>
      <c r="I1306" s="79"/>
      <c r="J1306" s="197">
        <v>40756</v>
      </c>
      <c r="K1306" s="197">
        <v>40949</v>
      </c>
      <c r="L1306" s="62" t="s">
        <v>4385</v>
      </c>
      <c r="M1306" s="31" t="s">
        <v>4386</v>
      </c>
      <c r="N1306" s="114">
        <v>9338</v>
      </c>
      <c r="O1306" s="114">
        <v>8948</v>
      </c>
      <c r="P1306" s="197">
        <v>40963</v>
      </c>
      <c r="Q1306" s="197">
        <v>41619</v>
      </c>
      <c r="R1306" s="197">
        <v>41618</v>
      </c>
      <c r="S1306" s="197"/>
      <c r="T1306" s="220">
        <v>0.85</v>
      </c>
      <c r="U1306" s="114">
        <v>-7587</v>
      </c>
      <c r="V1306" s="117" t="s">
        <v>4206</v>
      </c>
      <c r="W1306" s="199"/>
    </row>
    <row r="1307" spans="1:23" ht="17" hidden="1" thickBot="1" x14ac:dyDescent="0.25">
      <c r="A1307" s="349">
        <v>41973</v>
      </c>
      <c r="B1307" s="382" t="s">
        <v>143</v>
      </c>
      <c r="C1307" s="79" t="s">
        <v>82</v>
      </c>
      <c r="D1307" s="79" t="s">
        <v>132</v>
      </c>
      <c r="E1307" s="79" t="s">
        <v>23</v>
      </c>
      <c r="F1307" s="79" t="s">
        <v>128</v>
      </c>
      <c r="G1307" s="79" t="s">
        <v>4387</v>
      </c>
      <c r="H1307" s="80" t="s">
        <v>4388</v>
      </c>
      <c r="I1307" s="79"/>
      <c r="J1307" s="197">
        <v>40890</v>
      </c>
      <c r="K1307" s="197">
        <v>41038</v>
      </c>
      <c r="L1307" s="62" t="s">
        <v>4389</v>
      </c>
      <c r="M1307" s="31" t="s">
        <v>4390</v>
      </c>
      <c r="N1307" s="114">
        <v>81714</v>
      </c>
      <c r="O1307" s="114">
        <v>78002</v>
      </c>
      <c r="P1307" s="197">
        <v>41052</v>
      </c>
      <c r="Q1307" s="197">
        <v>42378</v>
      </c>
      <c r="R1307" s="197">
        <v>42378</v>
      </c>
      <c r="S1307" s="197">
        <v>42378</v>
      </c>
      <c r="T1307" s="220">
        <v>0.92</v>
      </c>
      <c r="U1307" s="114"/>
      <c r="V1307" s="117"/>
      <c r="W1307" s="199"/>
    </row>
    <row r="1308" spans="1:23" ht="17" hidden="1" thickBot="1" x14ac:dyDescent="0.25">
      <c r="A1308" s="349">
        <v>41973</v>
      </c>
      <c r="B1308" s="382" t="s">
        <v>143</v>
      </c>
      <c r="C1308" s="79" t="s">
        <v>82</v>
      </c>
      <c r="D1308" s="79" t="s">
        <v>132</v>
      </c>
      <c r="E1308" s="79" t="s">
        <v>30</v>
      </c>
      <c r="F1308" s="79" t="s">
        <v>128</v>
      </c>
      <c r="G1308" s="79" t="s">
        <v>4391</v>
      </c>
      <c r="H1308" s="80" t="s">
        <v>4392</v>
      </c>
      <c r="I1308" s="79"/>
      <c r="J1308" s="197">
        <v>41093</v>
      </c>
      <c r="K1308" s="197">
        <v>41149</v>
      </c>
      <c r="L1308" s="62" t="s">
        <v>3933</v>
      </c>
      <c r="M1308" s="31" t="s">
        <v>4393</v>
      </c>
      <c r="N1308" s="114">
        <v>3805</v>
      </c>
      <c r="O1308" s="114">
        <v>3998</v>
      </c>
      <c r="P1308" s="197">
        <v>41163</v>
      </c>
      <c r="Q1308" s="197">
        <v>41753</v>
      </c>
      <c r="R1308" s="197">
        <v>41514</v>
      </c>
      <c r="S1308" s="197"/>
      <c r="T1308" s="220">
        <v>0.99</v>
      </c>
      <c r="U1308" s="114"/>
      <c r="V1308" s="117"/>
      <c r="W1308" s="199"/>
    </row>
    <row r="1309" spans="1:23" ht="17" hidden="1" thickBot="1" x14ac:dyDescent="0.25">
      <c r="A1309" s="349">
        <v>41973</v>
      </c>
      <c r="B1309" s="382" t="s">
        <v>143</v>
      </c>
      <c r="C1309" s="79" t="s">
        <v>82</v>
      </c>
      <c r="D1309" s="79" t="s">
        <v>132</v>
      </c>
      <c r="E1309" s="79"/>
      <c r="F1309" s="79" t="s">
        <v>107</v>
      </c>
      <c r="G1309" s="79" t="s">
        <v>4394</v>
      </c>
      <c r="H1309" s="80" t="s">
        <v>4395</v>
      </c>
      <c r="I1309" s="79"/>
      <c r="J1309" s="197">
        <v>41207</v>
      </c>
      <c r="K1309" s="197">
        <v>41264</v>
      </c>
      <c r="L1309" s="62" t="s">
        <v>4396</v>
      </c>
      <c r="M1309" s="31" t="s">
        <v>4397</v>
      </c>
      <c r="N1309" s="114">
        <v>30101</v>
      </c>
      <c r="O1309" s="114">
        <v>28232</v>
      </c>
      <c r="P1309" s="197">
        <v>41278</v>
      </c>
      <c r="Q1309" s="197">
        <v>42242</v>
      </c>
      <c r="R1309" s="197">
        <v>42215</v>
      </c>
      <c r="S1309" s="197">
        <v>42242</v>
      </c>
      <c r="T1309" s="220">
        <v>0.74</v>
      </c>
      <c r="U1309" s="114"/>
      <c r="V1309" s="117"/>
      <c r="W1309" s="199"/>
    </row>
    <row r="1310" spans="1:23" ht="17" hidden="1" thickBot="1" x14ac:dyDescent="0.25">
      <c r="A1310" s="349">
        <v>41973</v>
      </c>
      <c r="B1310" s="382" t="s">
        <v>143</v>
      </c>
      <c r="C1310" s="79" t="s">
        <v>83</v>
      </c>
      <c r="D1310" s="79" t="s">
        <v>79</v>
      </c>
      <c r="E1310" s="79" t="s">
        <v>22</v>
      </c>
      <c r="F1310" s="79" t="s">
        <v>128</v>
      </c>
      <c r="G1310" s="79" t="s">
        <v>4398</v>
      </c>
      <c r="H1310" s="80" t="s">
        <v>4399</v>
      </c>
      <c r="I1310" s="79"/>
      <c r="J1310" s="197">
        <v>41218</v>
      </c>
      <c r="K1310" s="197">
        <v>41290</v>
      </c>
      <c r="L1310" s="62" t="s">
        <v>4400</v>
      </c>
      <c r="M1310" s="31" t="s">
        <v>4401</v>
      </c>
      <c r="N1310" s="114">
        <v>738</v>
      </c>
      <c r="O1310" s="114">
        <v>747</v>
      </c>
      <c r="P1310" s="197">
        <v>41304</v>
      </c>
      <c r="Q1310" s="197">
        <v>41570</v>
      </c>
      <c r="R1310" s="197">
        <v>41660</v>
      </c>
      <c r="S1310" s="197"/>
      <c r="T1310" s="220">
        <v>0.95</v>
      </c>
      <c r="U1310" s="114"/>
      <c r="V1310" s="117"/>
      <c r="W1310" s="199"/>
    </row>
    <row r="1311" spans="1:23" ht="17" hidden="1" thickBot="1" x14ac:dyDescent="0.25">
      <c r="A1311" s="349">
        <v>41973</v>
      </c>
      <c r="B1311" s="382" t="s">
        <v>143</v>
      </c>
      <c r="C1311" s="79" t="s">
        <v>82</v>
      </c>
      <c r="D1311" s="79" t="s">
        <v>132</v>
      </c>
      <c r="E1311" s="79" t="s">
        <v>14</v>
      </c>
      <c r="F1311" s="79" t="s">
        <v>128</v>
      </c>
      <c r="G1311" s="79" t="s">
        <v>4402</v>
      </c>
      <c r="H1311" s="80" t="s">
        <v>4403</v>
      </c>
      <c r="I1311" s="79"/>
      <c r="J1311" s="197">
        <v>40989</v>
      </c>
      <c r="K1311" s="197">
        <v>41089</v>
      </c>
      <c r="L1311" s="62" t="s">
        <v>4404</v>
      </c>
      <c r="M1311" s="31" t="s">
        <v>4405</v>
      </c>
      <c r="N1311" s="114">
        <v>13210</v>
      </c>
      <c r="O1311" s="114">
        <v>15680</v>
      </c>
      <c r="P1311" s="197">
        <v>41103</v>
      </c>
      <c r="Q1311" s="197">
        <v>41815</v>
      </c>
      <c r="R1311" s="197">
        <v>41554</v>
      </c>
      <c r="S1311" s="197"/>
      <c r="T1311" s="220">
        <v>0.94</v>
      </c>
      <c r="U1311" s="114"/>
      <c r="V1311" s="117"/>
      <c r="W1311" s="199"/>
    </row>
    <row r="1312" spans="1:23" ht="33" hidden="1" thickBot="1" x14ac:dyDescent="0.25">
      <c r="A1312" s="349">
        <v>41973</v>
      </c>
      <c r="B1312" s="382" t="s">
        <v>148</v>
      </c>
      <c r="C1312" s="79" t="s">
        <v>84</v>
      </c>
      <c r="D1312" s="79" t="s">
        <v>132</v>
      </c>
      <c r="E1312" s="79" t="s">
        <v>20</v>
      </c>
      <c r="F1312" s="79" t="s">
        <v>128</v>
      </c>
      <c r="G1312" s="79" t="s">
        <v>4406</v>
      </c>
      <c r="H1312" s="80" t="s">
        <v>4407</v>
      </c>
      <c r="I1312" s="79"/>
      <c r="J1312" s="197">
        <v>41338</v>
      </c>
      <c r="K1312" s="197">
        <v>41522</v>
      </c>
      <c r="L1312" s="62" t="s">
        <v>4408</v>
      </c>
      <c r="M1312" s="31" t="s">
        <v>4409</v>
      </c>
      <c r="N1312" s="114">
        <v>29091</v>
      </c>
      <c r="O1312" s="114">
        <v>27567</v>
      </c>
      <c r="P1312" s="197">
        <v>41536</v>
      </c>
      <c r="Q1312" s="197">
        <v>42424</v>
      </c>
      <c r="R1312" s="197">
        <v>42387</v>
      </c>
      <c r="S1312" s="197">
        <v>42424</v>
      </c>
      <c r="T1312" s="220">
        <v>0.28000000000000003</v>
      </c>
      <c r="U1312" s="114"/>
      <c r="V1312" s="117"/>
      <c r="W1312" s="199"/>
    </row>
    <row r="1313" spans="1:23" ht="17" hidden="1" thickBot="1" x14ac:dyDescent="0.25">
      <c r="A1313" s="349">
        <v>41973</v>
      </c>
      <c r="B1313" s="382" t="s">
        <v>148</v>
      </c>
      <c r="C1313" s="79" t="s">
        <v>84</v>
      </c>
      <c r="D1313" s="79" t="s">
        <v>132</v>
      </c>
      <c r="E1313" s="79" t="s">
        <v>20</v>
      </c>
      <c r="F1313" s="79" t="s">
        <v>128</v>
      </c>
      <c r="G1313" s="79" t="s">
        <v>4410</v>
      </c>
      <c r="H1313" s="80" t="s">
        <v>4411</v>
      </c>
      <c r="I1313" s="79"/>
      <c r="J1313" s="197">
        <v>41379</v>
      </c>
      <c r="K1313" s="197">
        <v>41522</v>
      </c>
      <c r="L1313" s="62" t="s">
        <v>4149</v>
      </c>
      <c r="M1313" s="31" t="s">
        <v>4412</v>
      </c>
      <c r="N1313" s="114">
        <v>11782</v>
      </c>
      <c r="O1313" s="114">
        <v>11291</v>
      </c>
      <c r="P1313" s="197">
        <v>41536</v>
      </c>
      <c r="Q1313" s="197">
        <v>42114</v>
      </c>
      <c r="R1313" s="197">
        <v>42102</v>
      </c>
      <c r="S1313" s="197">
        <v>42114</v>
      </c>
      <c r="T1313" s="220">
        <v>0.6</v>
      </c>
      <c r="U1313" s="114"/>
      <c r="V1313" s="117"/>
      <c r="W1313" s="199"/>
    </row>
    <row r="1314" spans="1:23" ht="17" hidden="1" thickBot="1" x14ac:dyDescent="0.25">
      <c r="A1314" s="349">
        <v>41973</v>
      </c>
      <c r="B1314" s="382" t="s">
        <v>148</v>
      </c>
      <c r="C1314" s="79" t="s">
        <v>84</v>
      </c>
      <c r="D1314" s="79" t="s">
        <v>132</v>
      </c>
      <c r="E1314" s="79" t="s">
        <v>14</v>
      </c>
      <c r="F1314" s="79" t="s">
        <v>128</v>
      </c>
      <c r="G1314" s="79" t="s">
        <v>4413</v>
      </c>
      <c r="H1314" s="80" t="s">
        <v>4414</v>
      </c>
      <c r="I1314" s="79"/>
      <c r="J1314" s="197">
        <v>41348</v>
      </c>
      <c r="K1314" s="197">
        <v>41628</v>
      </c>
      <c r="L1314" s="62" t="s">
        <v>4183</v>
      </c>
      <c r="M1314" s="31" t="s">
        <v>4415</v>
      </c>
      <c r="N1314" s="114">
        <v>10974</v>
      </c>
      <c r="O1314" s="114">
        <v>10298</v>
      </c>
      <c r="P1314" s="197">
        <v>41642</v>
      </c>
      <c r="Q1314" s="197">
        <v>42123</v>
      </c>
      <c r="R1314" s="197">
        <v>42123</v>
      </c>
      <c r="S1314" s="197">
        <v>42123</v>
      </c>
      <c r="T1314" s="220">
        <v>0.11</v>
      </c>
      <c r="U1314" s="114"/>
      <c r="V1314" s="117"/>
      <c r="W1314" s="199"/>
    </row>
    <row r="1315" spans="1:23" ht="17" hidden="1" thickBot="1" x14ac:dyDescent="0.25">
      <c r="A1315" s="349">
        <v>41973</v>
      </c>
      <c r="B1315" s="382" t="s">
        <v>148</v>
      </c>
      <c r="C1315" s="79" t="s">
        <v>84</v>
      </c>
      <c r="D1315" s="79" t="s">
        <v>132</v>
      </c>
      <c r="E1315" s="79" t="s">
        <v>35</v>
      </c>
      <c r="F1315" s="79" t="s">
        <v>128</v>
      </c>
      <c r="G1315" s="79" t="s">
        <v>4416</v>
      </c>
      <c r="H1315" s="80" t="s">
        <v>4417</v>
      </c>
      <c r="I1315" s="79"/>
      <c r="J1315" s="197">
        <v>41393</v>
      </c>
      <c r="K1315" s="197">
        <v>41563</v>
      </c>
      <c r="L1315" s="62" t="s">
        <v>4418</v>
      </c>
      <c r="M1315" s="31" t="s">
        <v>4419</v>
      </c>
      <c r="N1315" s="114">
        <v>11513</v>
      </c>
      <c r="O1315" s="114">
        <v>10893</v>
      </c>
      <c r="P1315" s="197">
        <v>41577</v>
      </c>
      <c r="Q1315" s="197">
        <v>42288</v>
      </c>
      <c r="R1315" s="197">
        <v>42106</v>
      </c>
      <c r="S1315" s="197">
        <v>42288</v>
      </c>
      <c r="T1315" s="220">
        <v>0.21</v>
      </c>
      <c r="U1315" s="114"/>
      <c r="V1315" s="117"/>
      <c r="W1315" s="199"/>
    </row>
    <row r="1316" spans="1:23" ht="17" hidden="1" thickBot="1" x14ac:dyDescent="0.25">
      <c r="A1316" s="349">
        <v>41973</v>
      </c>
      <c r="B1316" s="382" t="s">
        <v>148</v>
      </c>
      <c r="C1316" s="79" t="s">
        <v>84</v>
      </c>
      <c r="D1316" s="79" t="s">
        <v>132</v>
      </c>
      <c r="E1316" s="79" t="s">
        <v>22</v>
      </c>
      <c r="F1316" s="79" t="s">
        <v>128</v>
      </c>
      <c r="G1316" s="79" t="s">
        <v>4420</v>
      </c>
      <c r="H1316" s="80" t="s">
        <v>4421</v>
      </c>
      <c r="I1316" s="79"/>
      <c r="J1316" s="197">
        <v>41115</v>
      </c>
      <c r="K1316" s="197">
        <v>41540</v>
      </c>
      <c r="L1316" s="62" t="s">
        <v>3788</v>
      </c>
      <c r="M1316" s="31" t="s">
        <v>4422</v>
      </c>
      <c r="N1316" s="114">
        <v>30462</v>
      </c>
      <c r="O1316" s="114">
        <v>28694</v>
      </c>
      <c r="P1316" s="197">
        <v>41554</v>
      </c>
      <c r="Q1316" s="197">
        <v>42996</v>
      </c>
      <c r="R1316" s="197">
        <v>42680</v>
      </c>
      <c r="S1316" s="197">
        <v>42680</v>
      </c>
      <c r="T1316" s="220">
        <v>0.13</v>
      </c>
      <c r="U1316" s="114"/>
      <c r="V1316" s="117"/>
      <c r="W1316" s="199"/>
    </row>
    <row r="1317" spans="1:23" ht="17" hidden="1" thickBot="1" x14ac:dyDescent="0.25">
      <c r="A1317" s="349">
        <v>41973</v>
      </c>
      <c r="B1317" s="382" t="s">
        <v>148</v>
      </c>
      <c r="C1317" s="79" t="s">
        <v>84</v>
      </c>
      <c r="D1317" s="79" t="s">
        <v>132</v>
      </c>
      <c r="E1317" s="79" t="s">
        <v>22</v>
      </c>
      <c r="F1317" s="79" t="s">
        <v>128</v>
      </c>
      <c r="G1317" s="79" t="s">
        <v>4423</v>
      </c>
      <c r="H1317" s="80" t="s">
        <v>4424</v>
      </c>
      <c r="I1317" s="79"/>
      <c r="J1317" s="197">
        <v>41327</v>
      </c>
      <c r="K1317" s="197">
        <v>41521</v>
      </c>
      <c r="L1317" s="62" t="s">
        <v>4425</v>
      </c>
      <c r="M1317" s="31" t="s">
        <v>4426</v>
      </c>
      <c r="N1317" s="114">
        <v>13168</v>
      </c>
      <c r="O1317" s="114">
        <v>12604</v>
      </c>
      <c r="P1317" s="197">
        <v>41535</v>
      </c>
      <c r="Q1317" s="197">
        <v>42185</v>
      </c>
      <c r="R1317" s="197">
        <v>42116</v>
      </c>
      <c r="S1317" s="197">
        <v>42116</v>
      </c>
      <c r="T1317" s="220">
        <v>0.26</v>
      </c>
      <c r="U1317" s="114"/>
      <c r="V1317" s="117"/>
      <c r="W1317" s="199"/>
    </row>
    <row r="1318" spans="1:23" ht="17" hidden="1" thickBot="1" x14ac:dyDescent="0.25">
      <c r="A1318" s="349">
        <v>41973</v>
      </c>
      <c r="B1318" s="382" t="s">
        <v>148</v>
      </c>
      <c r="C1318" s="79" t="s">
        <v>84</v>
      </c>
      <c r="D1318" s="79" t="s">
        <v>132</v>
      </c>
      <c r="E1318" s="79" t="s">
        <v>18</v>
      </c>
      <c r="F1318" s="79" t="s">
        <v>128</v>
      </c>
      <c r="G1318" s="79" t="s">
        <v>4427</v>
      </c>
      <c r="H1318" s="80" t="s">
        <v>4428</v>
      </c>
      <c r="I1318" s="79"/>
      <c r="J1318" s="197">
        <v>41241</v>
      </c>
      <c r="K1318" s="197">
        <v>41625</v>
      </c>
      <c r="L1318" s="62" t="s">
        <v>4429</v>
      </c>
      <c r="M1318" s="31" t="s">
        <v>4430</v>
      </c>
      <c r="N1318" s="114">
        <v>63056</v>
      </c>
      <c r="O1318" s="114">
        <v>55982</v>
      </c>
      <c r="P1318" s="197">
        <v>41639</v>
      </c>
      <c r="Q1318" s="197">
        <v>42369</v>
      </c>
      <c r="R1318" s="197">
        <v>42257</v>
      </c>
      <c r="S1318" s="197">
        <v>42257</v>
      </c>
      <c r="T1318" s="220">
        <v>0.24</v>
      </c>
      <c r="U1318" s="114"/>
      <c r="V1318" s="117"/>
      <c r="W1318" s="199"/>
    </row>
    <row r="1319" spans="1:23" ht="17" hidden="1" thickBot="1" x14ac:dyDescent="0.25">
      <c r="A1319" s="349">
        <v>41973</v>
      </c>
      <c r="B1319" s="382" t="s">
        <v>148</v>
      </c>
      <c r="C1319" s="79" t="s">
        <v>84</v>
      </c>
      <c r="D1319" s="79" t="s">
        <v>132</v>
      </c>
      <c r="E1319" s="79" t="s">
        <v>18</v>
      </c>
      <c r="F1319" s="79" t="s">
        <v>128</v>
      </c>
      <c r="G1319" s="79" t="s">
        <v>4431</v>
      </c>
      <c r="H1319" s="80" t="s">
        <v>4432</v>
      </c>
      <c r="I1319" s="79"/>
      <c r="J1319" s="197">
        <v>41241</v>
      </c>
      <c r="K1319" s="197">
        <v>41625</v>
      </c>
      <c r="L1319" s="62" t="s">
        <v>4429</v>
      </c>
      <c r="M1319" s="31" t="s">
        <v>4430</v>
      </c>
      <c r="N1319" s="114">
        <v>11118</v>
      </c>
      <c r="O1319" s="114">
        <v>7008</v>
      </c>
      <c r="P1319" s="197">
        <v>41639</v>
      </c>
      <c r="Q1319" s="197">
        <v>42369</v>
      </c>
      <c r="R1319" s="197">
        <v>42257</v>
      </c>
      <c r="S1319" s="197">
        <v>42257</v>
      </c>
      <c r="T1319" s="220">
        <v>0.3</v>
      </c>
      <c r="U1319" s="114"/>
      <c r="V1319" s="117"/>
      <c r="W1319" s="199"/>
    </row>
    <row r="1320" spans="1:23" ht="17" hidden="1" thickBot="1" x14ac:dyDescent="0.25">
      <c r="A1320" s="349">
        <v>41973</v>
      </c>
      <c r="B1320" s="382" t="s">
        <v>148</v>
      </c>
      <c r="C1320" s="79" t="s">
        <v>84</v>
      </c>
      <c r="D1320" s="79" t="s">
        <v>132</v>
      </c>
      <c r="E1320" s="79" t="s">
        <v>14</v>
      </c>
      <c r="F1320" s="79" t="s">
        <v>128</v>
      </c>
      <c r="G1320" s="79" t="s">
        <v>4433</v>
      </c>
      <c r="H1320" s="80" t="s">
        <v>4434</v>
      </c>
      <c r="I1320" s="79"/>
      <c r="J1320" s="197">
        <v>41879</v>
      </c>
      <c r="K1320" s="197">
        <v>41906</v>
      </c>
      <c r="L1320" s="62" t="s">
        <v>4190</v>
      </c>
      <c r="M1320" s="31" t="s">
        <v>4435</v>
      </c>
      <c r="N1320" s="114">
        <v>5428</v>
      </c>
      <c r="O1320" s="114">
        <v>4269</v>
      </c>
      <c r="P1320" s="197">
        <v>41920</v>
      </c>
      <c r="Q1320" s="197">
        <v>42481</v>
      </c>
      <c r="R1320" s="197">
        <v>42481</v>
      </c>
      <c r="S1320" s="197">
        <v>42481</v>
      </c>
      <c r="T1320" s="220">
        <v>0.01</v>
      </c>
      <c r="U1320" s="114"/>
      <c r="V1320" s="117"/>
      <c r="W1320" s="199"/>
    </row>
    <row r="1321" spans="1:23" ht="17" hidden="1" thickBot="1" x14ac:dyDescent="0.25">
      <c r="A1321" s="349">
        <v>41973</v>
      </c>
      <c r="B1321" s="382" t="s">
        <v>148</v>
      </c>
      <c r="C1321" s="79" t="s">
        <v>84</v>
      </c>
      <c r="D1321" s="79" t="s">
        <v>132</v>
      </c>
      <c r="E1321" s="79" t="s">
        <v>35</v>
      </c>
      <c r="F1321" s="79" t="s">
        <v>128</v>
      </c>
      <c r="G1321" s="79" t="s">
        <v>4436</v>
      </c>
      <c r="H1321" s="80" t="s">
        <v>4437</v>
      </c>
      <c r="I1321" s="79"/>
      <c r="J1321" s="197">
        <v>41246</v>
      </c>
      <c r="K1321" s="197">
        <v>41494</v>
      </c>
      <c r="L1321" s="62" t="s">
        <v>4438</v>
      </c>
      <c r="M1321" s="31" t="s">
        <v>4439</v>
      </c>
      <c r="N1321" s="114">
        <v>10936</v>
      </c>
      <c r="O1321" s="114">
        <v>10661</v>
      </c>
      <c r="P1321" s="197">
        <v>41508</v>
      </c>
      <c r="Q1321" s="197">
        <v>42020</v>
      </c>
      <c r="R1321" s="197">
        <v>41858</v>
      </c>
      <c r="S1321" s="197">
        <v>41985</v>
      </c>
      <c r="T1321" s="220">
        <v>0.56999999999999995</v>
      </c>
      <c r="U1321" s="114"/>
      <c r="V1321" s="117"/>
      <c r="W1321" s="199"/>
    </row>
    <row r="1322" spans="1:23" ht="17" hidden="1" thickBot="1" x14ac:dyDescent="0.25">
      <c r="A1322" s="349">
        <v>41973</v>
      </c>
      <c r="B1322" s="382" t="s">
        <v>148</v>
      </c>
      <c r="C1322" s="79" t="s">
        <v>84</v>
      </c>
      <c r="D1322" s="79" t="s">
        <v>132</v>
      </c>
      <c r="E1322" s="79" t="s">
        <v>35</v>
      </c>
      <c r="F1322" s="79" t="s">
        <v>128</v>
      </c>
      <c r="G1322" s="79" t="s">
        <v>4440</v>
      </c>
      <c r="H1322" s="80" t="s">
        <v>4441</v>
      </c>
      <c r="I1322" s="79"/>
      <c r="J1322" s="197">
        <v>41148</v>
      </c>
      <c r="K1322" s="197">
        <v>41451</v>
      </c>
      <c r="L1322" s="62" t="s">
        <v>4047</v>
      </c>
      <c r="M1322" s="31" t="s">
        <v>4442</v>
      </c>
      <c r="N1322" s="114">
        <v>12302</v>
      </c>
      <c r="O1322" s="114">
        <v>11951</v>
      </c>
      <c r="P1322" s="197">
        <v>41465</v>
      </c>
      <c r="Q1322" s="197">
        <v>41971</v>
      </c>
      <c r="R1322" s="197">
        <v>41831</v>
      </c>
      <c r="S1322" s="197"/>
      <c r="T1322" s="220">
        <v>0.93</v>
      </c>
      <c r="U1322" s="114"/>
      <c r="V1322" s="117"/>
      <c r="W1322" s="199"/>
    </row>
    <row r="1323" spans="1:23" ht="17" hidden="1" thickBot="1" x14ac:dyDescent="0.25">
      <c r="A1323" s="349">
        <v>41973</v>
      </c>
      <c r="B1323" s="382" t="s">
        <v>148</v>
      </c>
      <c r="C1323" s="79" t="s">
        <v>84</v>
      </c>
      <c r="D1323" s="79" t="s">
        <v>132</v>
      </c>
      <c r="E1323" s="79" t="s">
        <v>35</v>
      </c>
      <c r="F1323" s="79" t="s">
        <v>128</v>
      </c>
      <c r="G1323" s="79" t="s">
        <v>4443</v>
      </c>
      <c r="H1323" s="80" t="s">
        <v>1336</v>
      </c>
      <c r="I1323" s="79"/>
      <c r="J1323" s="197">
        <v>41857</v>
      </c>
      <c r="K1323" s="197">
        <v>41866</v>
      </c>
      <c r="L1323" s="62" t="s">
        <v>4444</v>
      </c>
      <c r="M1323" s="31" t="s">
        <v>4445</v>
      </c>
      <c r="N1323" s="114">
        <v>39643</v>
      </c>
      <c r="O1323" s="114">
        <v>36401</v>
      </c>
      <c r="P1323" s="197">
        <v>41880</v>
      </c>
      <c r="Q1323" s="197">
        <v>42621</v>
      </c>
      <c r="R1323" s="197">
        <v>42621</v>
      </c>
      <c r="S1323" s="197">
        <v>42621</v>
      </c>
      <c r="T1323" s="220">
        <v>0.01</v>
      </c>
      <c r="U1323" s="114"/>
      <c r="V1323" s="117"/>
      <c r="W1323" s="199"/>
    </row>
    <row r="1324" spans="1:23" ht="17" hidden="1" thickBot="1" x14ac:dyDescent="0.25">
      <c r="A1324" s="349">
        <v>41973</v>
      </c>
      <c r="B1324" s="382" t="s">
        <v>148</v>
      </c>
      <c r="C1324" s="79" t="s">
        <v>84</v>
      </c>
      <c r="D1324" s="79" t="s">
        <v>132</v>
      </c>
      <c r="E1324" s="79" t="s">
        <v>35</v>
      </c>
      <c r="F1324" s="79" t="s">
        <v>128</v>
      </c>
      <c r="G1324" s="79" t="s">
        <v>4446</v>
      </c>
      <c r="H1324" s="80" t="s">
        <v>4447</v>
      </c>
      <c r="I1324" s="79"/>
      <c r="J1324" s="197">
        <v>41213</v>
      </c>
      <c r="K1324" s="197">
        <v>41456</v>
      </c>
      <c r="L1324" s="62" t="s">
        <v>4448</v>
      </c>
      <c r="M1324" s="31" t="s">
        <v>4449</v>
      </c>
      <c r="N1324" s="114">
        <v>11043</v>
      </c>
      <c r="O1324" s="114">
        <v>12576</v>
      </c>
      <c r="P1324" s="197">
        <v>41470</v>
      </c>
      <c r="Q1324" s="197">
        <v>41940</v>
      </c>
      <c r="R1324" s="197">
        <v>41726</v>
      </c>
      <c r="S1324" s="197"/>
      <c r="T1324" s="220">
        <v>0.89</v>
      </c>
      <c r="U1324" s="114"/>
      <c r="V1324" s="117"/>
      <c r="W1324" s="199"/>
    </row>
    <row r="1325" spans="1:23" ht="17" hidden="1" thickBot="1" x14ac:dyDescent="0.25">
      <c r="A1325" s="349">
        <v>41973</v>
      </c>
      <c r="B1325" s="382" t="s">
        <v>148</v>
      </c>
      <c r="C1325" s="79" t="s">
        <v>84</v>
      </c>
      <c r="D1325" s="79" t="s">
        <v>78</v>
      </c>
      <c r="E1325" s="79"/>
      <c r="F1325" s="79" t="s">
        <v>116</v>
      </c>
      <c r="G1325" s="79" t="s">
        <v>4450</v>
      </c>
      <c r="H1325" s="80" t="s">
        <v>4451</v>
      </c>
      <c r="I1325" s="79"/>
      <c r="J1325" s="197">
        <v>41582</v>
      </c>
      <c r="K1325" s="197">
        <v>41798</v>
      </c>
      <c r="L1325" s="62" t="s">
        <v>4452</v>
      </c>
      <c r="M1325" s="31" t="s">
        <v>4453</v>
      </c>
      <c r="N1325" s="114">
        <v>17551</v>
      </c>
      <c r="O1325" s="114">
        <v>16715</v>
      </c>
      <c r="P1325" s="197">
        <v>41812</v>
      </c>
      <c r="Q1325" s="197">
        <v>42290</v>
      </c>
      <c r="R1325" s="197">
        <v>42290</v>
      </c>
      <c r="S1325" s="197">
        <v>42290</v>
      </c>
      <c r="T1325" s="220">
        <v>0</v>
      </c>
      <c r="U1325" s="114"/>
      <c r="V1325" s="117"/>
      <c r="W1325" s="199"/>
    </row>
    <row r="1326" spans="1:23" ht="17" hidden="1" thickBot="1" x14ac:dyDescent="0.25">
      <c r="A1326" s="349">
        <v>41973</v>
      </c>
      <c r="B1326" s="382" t="s">
        <v>148</v>
      </c>
      <c r="C1326" s="79" t="s">
        <v>84</v>
      </c>
      <c r="D1326" s="79" t="s">
        <v>132</v>
      </c>
      <c r="E1326" s="79"/>
      <c r="F1326" s="79" t="s">
        <v>116</v>
      </c>
      <c r="G1326" s="79" t="s">
        <v>4454</v>
      </c>
      <c r="H1326" s="80" t="s">
        <v>4455</v>
      </c>
      <c r="I1326" s="79"/>
      <c r="J1326" s="197">
        <v>41703</v>
      </c>
      <c r="K1326" s="197">
        <v>41782</v>
      </c>
      <c r="L1326" s="62" t="s">
        <v>3771</v>
      </c>
      <c r="M1326" s="31" t="s">
        <v>4456</v>
      </c>
      <c r="N1326" s="114">
        <v>4947</v>
      </c>
      <c r="O1326" s="114">
        <v>4926</v>
      </c>
      <c r="P1326" s="197">
        <v>41796</v>
      </c>
      <c r="Q1326" s="197">
        <v>42169</v>
      </c>
      <c r="R1326" s="197">
        <v>42169</v>
      </c>
      <c r="S1326" s="197">
        <v>42169</v>
      </c>
      <c r="T1326" s="220">
        <v>0</v>
      </c>
      <c r="U1326" s="114"/>
      <c r="V1326" s="117"/>
      <c r="W1326" s="199"/>
    </row>
    <row r="1327" spans="1:23" ht="17" hidden="1" thickBot="1" x14ac:dyDescent="0.25">
      <c r="A1327" s="349">
        <v>41973</v>
      </c>
      <c r="B1327" s="382" t="s">
        <v>148</v>
      </c>
      <c r="C1327" s="79" t="s">
        <v>84</v>
      </c>
      <c r="D1327" s="79" t="s">
        <v>132</v>
      </c>
      <c r="E1327" s="79"/>
      <c r="F1327" s="79" t="s">
        <v>116</v>
      </c>
      <c r="G1327" s="79" t="s">
        <v>4457</v>
      </c>
      <c r="H1327" s="80" t="s">
        <v>4458</v>
      </c>
      <c r="I1327" s="79"/>
      <c r="J1327" s="197">
        <v>41736</v>
      </c>
      <c r="K1327" s="197">
        <v>41845</v>
      </c>
      <c r="L1327" s="62" t="s">
        <v>3771</v>
      </c>
      <c r="M1327" s="31" t="s">
        <v>4459</v>
      </c>
      <c r="N1327" s="114">
        <v>6304</v>
      </c>
      <c r="O1327" s="114">
        <v>6304</v>
      </c>
      <c r="P1327" s="197">
        <v>41859</v>
      </c>
      <c r="Q1327" s="197">
        <v>42271</v>
      </c>
      <c r="R1327" s="197">
        <v>42271</v>
      </c>
      <c r="S1327" s="197">
        <v>42271</v>
      </c>
      <c r="T1327" s="220">
        <v>0</v>
      </c>
      <c r="U1327" s="114"/>
      <c r="V1327" s="117"/>
      <c r="W1327" s="199"/>
    </row>
    <row r="1328" spans="1:23" ht="17" hidden="1" thickBot="1" x14ac:dyDescent="0.25">
      <c r="A1328" s="349">
        <v>41973</v>
      </c>
      <c r="B1328" s="382" t="s">
        <v>148</v>
      </c>
      <c r="C1328" s="79" t="s">
        <v>84</v>
      </c>
      <c r="D1328" s="79" t="s">
        <v>132</v>
      </c>
      <c r="E1328" s="79" t="s">
        <v>13</v>
      </c>
      <c r="F1328" s="79" t="s">
        <v>128</v>
      </c>
      <c r="G1328" s="79" t="s">
        <v>4460</v>
      </c>
      <c r="H1328" s="80" t="s">
        <v>4461</v>
      </c>
      <c r="I1328" s="79"/>
      <c r="J1328" s="197">
        <v>41198</v>
      </c>
      <c r="K1328" s="197">
        <v>41578</v>
      </c>
      <c r="L1328" s="62" t="s">
        <v>4462</v>
      </c>
      <c r="M1328" s="31" t="s">
        <v>4463</v>
      </c>
      <c r="N1328" s="114">
        <v>14316</v>
      </c>
      <c r="O1328" s="114">
        <v>13478</v>
      </c>
      <c r="P1328" s="197">
        <v>41592</v>
      </c>
      <c r="Q1328" s="197">
        <v>42216</v>
      </c>
      <c r="R1328" s="197">
        <v>42216</v>
      </c>
      <c r="S1328" s="197">
        <v>42216</v>
      </c>
      <c r="T1328" s="220">
        <v>0.06</v>
      </c>
      <c r="U1328" s="114"/>
      <c r="V1328" s="117"/>
      <c r="W1328" s="199"/>
    </row>
    <row r="1329" spans="1:23" ht="17" hidden="1" thickBot="1" x14ac:dyDescent="0.25">
      <c r="A1329" s="349">
        <v>41973</v>
      </c>
      <c r="B1329" s="382" t="s">
        <v>148</v>
      </c>
      <c r="C1329" s="79" t="s">
        <v>84</v>
      </c>
      <c r="D1329" s="79" t="s">
        <v>132</v>
      </c>
      <c r="E1329" s="79" t="s">
        <v>13</v>
      </c>
      <c r="F1329" s="79" t="s">
        <v>128</v>
      </c>
      <c r="G1329" s="79" t="s">
        <v>4464</v>
      </c>
      <c r="H1329" s="80" t="s">
        <v>4465</v>
      </c>
      <c r="I1329" s="79"/>
      <c r="J1329" s="197">
        <v>41471</v>
      </c>
      <c r="K1329" s="197">
        <v>41544</v>
      </c>
      <c r="L1329" s="62" t="s">
        <v>4466</v>
      </c>
      <c r="M1329" s="31" t="s">
        <v>4467</v>
      </c>
      <c r="N1329" s="114">
        <v>12671</v>
      </c>
      <c r="O1329" s="114">
        <v>11791</v>
      </c>
      <c r="P1329" s="197">
        <v>41558</v>
      </c>
      <c r="Q1329" s="197">
        <v>42065</v>
      </c>
      <c r="R1329" s="197">
        <v>41904</v>
      </c>
      <c r="S1329" s="197">
        <v>42065</v>
      </c>
      <c r="T1329" s="220">
        <v>0.31</v>
      </c>
      <c r="U1329" s="114"/>
      <c r="V1329" s="117"/>
      <c r="W1329" s="199"/>
    </row>
    <row r="1330" spans="1:23" ht="17" hidden="1" thickBot="1" x14ac:dyDescent="0.25">
      <c r="A1330" s="349">
        <v>41973</v>
      </c>
      <c r="B1330" s="382" t="s">
        <v>148</v>
      </c>
      <c r="C1330" s="79" t="s">
        <v>84</v>
      </c>
      <c r="D1330" s="79" t="s">
        <v>132</v>
      </c>
      <c r="E1330" s="79" t="s">
        <v>20</v>
      </c>
      <c r="F1330" s="79" t="s">
        <v>128</v>
      </c>
      <c r="G1330" s="79" t="s">
        <v>4468</v>
      </c>
      <c r="H1330" s="80" t="s">
        <v>4469</v>
      </c>
      <c r="I1330" s="79"/>
      <c r="J1330" s="197">
        <v>41243</v>
      </c>
      <c r="K1330" s="197">
        <v>41522</v>
      </c>
      <c r="L1330" s="62" t="s">
        <v>4149</v>
      </c>
      <c r="M1330" s="31" t="s">
        <v>4470</v>
      </c>
      <c r="N1330" s="114">
        <v>29260</v>
      </c>
      <c r="O1330" s="114">
        <v>27824</v>
      </c>
      <c r="P1330" s="197">
        <v>41536</v>
      </c>
      <c r="Q1330" s="197">
        <v>42316</v>
      </c>
      <c r="R1330" s="197">
        <v>42248</v>
      </c>
      <c r="S1330" s="197">
        <v>42316</v>
      </c>
      <c r="T1330" s="220">
        <v>0.34</v>
      </c>
      <c r="U1330" s="114"/>
      <c r="V1330" s="117"/>
      <c r="W1330" s="199"/>
    </row>
    <row r="1331" spans="1:23" ht="17" hidden="1" thickBot="1" x14ac:dyDescent="0.25">
      <c r="A1331" s="349">
        <v>41973</v>
      </c>
      <c r="B1331" s="382" t="s">
        <v>148</v>
      </c>
      <c r="C1331" s="79" t="s">
        <v>84</v>
      </c>
      <c r="D1331" s="79" t="s">
        <v>132</v>
      </c>
      <c r="E1331" s="79" t="s">
        <v>20</v>
      </c>
      <c r="F1331" s="79" t="s">
        <v>128</v>
      </c>
      <c r="G1331" s="79" t="s">
        <v>4471</v>
      </c>
      <c r="H1331" s="80" t="s">
        <v>4472</v>
      </c>
      <c r="I1331" s="79"/>
      <c r="J1331" s="197">
        <v>40905</v>
      </c>
      <c r="K1331" s="197">
        <v>41002</v>
      </c>
      <c r="L1331" s="62" t="s">
        <v>4219</v>
      </c>
      <c r="M1331" s="31" t="s">
        <v>4220</v>
      </c>
      <c r="N1331" s="114">
        <v>28666</v>
      </c>
      <c r="O1331" s="114">
        <v>28713</v>
      </c>
      <c r="P1331" s="197">
        <v>41016</v>
      </c>
      <c r="Q1331" s="197">
        <v>42627</v>
      </c>
      <c r="R1331" s="197">
        <v>42112</v>
      </c>
      <c r="S1331" s="197">
        <v>42627</v>
      </c>
      <c r="T1331" s="220">
        <v>0.52</v>
      </c>
      <c r="U1331" s="114"/>
      <c r="V1331" s="117"/>
      <c r="W1331" s="199"/>
    </row>
    <row r="1332" spans="1:23" ht="17" hidden="1" thickBot="1" x14ac:dyDescent="0.25">
      <c r="A1332" s="349">
        <v>41973</v>
      </c>
      <c r="B1332" s="382" t="s">
        <v>148</v>
      </c>
      <c r="C1332" s="79" t="s">
        <v>84</v>
      </c>
      <c r="D1332" s="79" t="s">
        <v>132</v>
      </c>
      <c r="E1332" s="79" t="s">
        <v>20</v>
      </c>
      <c r="F1332" s="79" t="s">
        <v>128</v>
      </c>
      <c r="G1332" s="79" t="s">
        <v>4473</v>
      </c>
      <c r="H1332" s="80" t="s">
        <v>4474</v>
      </c>
      <c r="I1332" s="79"/>
      <c r="J1332" s="197">
        <v>41288</v>
      </c>
      <c r="K1332" s="197">
        <v>41523</v>
      </c>
      <c r="L1332" s="62" t="s">
        <v>3894</v>
      </c>
      <c r="M1332" s="31" t="s">
        <v>4475</v>
      </c>
      <c r="N1332" s="114">
        <v>6449</v>
      </c>
      <c r="O1332" s="114">
        <v>5394</v>
      </c>
      <c r="P1332" s="197">
        <v>41537</v>
      </c>
      <c r="Q1332" s="197">
        <v>42191</v>
      </c>
      <c r="R1332" s="197">
        <v>42191</v>
      </c>
      <c r="S1332" s="197">
        <v>42191</v>
      </c>
      <c r="T1332" s="220">
        <v>0.54</v>
      </c>
      <c r="U1332" s="114"/>
      <c r="V1332" s="117"/>
      <c r="W1332" s="199"/>
    </row>
    <row r="1333" spans="1:23" ht="17" hidden="1" thickBot="1" x14ac:dyDescent="0.25">
      <c r="A1333" s="349">
        <v>41973</v>
      </c>
      <c r="B1333" s="382" t="s">
        <v>148</v>
      </c>
      <c r="C1333" s="79" t="s">
        <v>84</v>
      </c>
      <c r="D1333" s="79" t="s">
        <v>79</v>
      </c>
      <c r="E1333" s="79"/>
      <c r="F1333" s="79" t="s">
        <v>116</v>
      </c>
      <c r="G1333" s="79" t="s">
        <v>4476</v>
      </c>
      <c r="H1333" s="80" t="s">
        <v>4477</v>
      </c>
      <c r="I1333" s="79"/>
      <c r="J1333" s="197">
        <v>41465</v>
      </c>
      <c r="K1333" s="197">
        <v>41907</v>
      </c>
      <c r="L1333" s="62" t="s">
        <v>3771</v>
      </c>
      <c r="M1333" s="31" t="s">
        <v>4478</v>
      </c>
      <c r="N1333" s="114">
        <v>1729</v>
      </c>
      <c r="O1333" s="114">
        <v>1719</v>
      </c>
      <c r="P1333" s="197">
        <v>41921</v>
      </c>
      <c r="Q1333" s="197">
        <v>42184</v>
      </c>
      <c r="R1333" s="197">
        <v>42184</v>
      </c>
      <c r="S1333" s="197">
        <v>42184</v>
      </c>
      <c r="T1333" s="220">
        <v>0</v>
      </c>
      <c r="U1333" s="114"/>
      <c r="V1333" s="117"/>
      <c r="W1333" s="199"/>
    </row>
    <row r="1334" spans="1:23" ht="17" hidden="1" thickBot="1" x14ac:dyDescent="0.25">
      <c r="A1334" s="349">
        <v>41973</v>
      </c>
      <c r="B1334" s="382" t="s">
        <v>148</v>
      </c>
      <c r="C1334" s="79" t="s">
        <v>84</v>
      </c>
      <c r="D1334" s="79" t="s">
        <v>132</v>
      </c>
      <c r="E1334" s="79" t="s">
        <v>14</v>
      </c>
      <c r="F1334" s="79" t="s">
        <v>128</v>
      </c>
      <c r="G1334" s="79" t="s">
        <v>4479</v>
      </c>
      <c r="H1334" s="80" t="s">
        <v>4480</v>
      </c>
      <c r="I1334" s="79"/>
      <c r="J1334" s="197">
        <v>41262</v>
      </c>
      <c r="K1334" s="197">
        <v>41438</v>
      </c>
      <c r="L1334" s="62" t="s">
        <v>4481</v>
      </c>
      <c r="M1334" s="31" t="s">
        <v>4482</v>
      </c>
      <c r="N1334" s="114">
        <v>4380</v>
      </c>
      <c r="O1334" s="114">
        <v>4083</v>
      </c>
      <c r="P1334" s="197">
        <v>41452</v>
      </c>
      <c r="Q1334" s="197">
        <v>41900</v>
      </c>
      <c r="R1334" s="197">
        <v>41903</v>
      </c>
      <c r="S1334" s="197"/>
      <c r="T1334" s="220">
        <v>0.98</v>
      </c>
      <c r="U1334" s="114"/>
      <c r="V1334" s="117"/>
      <c r="W1334" s="199"/>
    </row>
    <row r="1335" spans="1:23" ht="17" hidden="1" thickBot="1" x14ac:dyDescent="0.25">
      <c r="A1335" s="349">
        <v>41973</v>
      </c>
      <c r="B1335" s="382" t="s">
        <v>148</v>
      </c>
      <c r="C1335" s="79" t="s">
        <v>84</v>
      </c>
      <c r="D1335" s="79" t="s">
        <v>132</v>
      </c>
      <c r="E1335" s="79" t="s">
        <v>14</v>
      </c>
      <c r="F1335" s="79" t="s">
        <v>128</v>
      </c>
      <c r="G1335" s="79" t="s">
        <v>4483</v>
      </c>
      <c r="H1335" s="80" t="s">
        <v>4484</v>
      </c>
      <c r="I1335" s="79"/>
      <c r="J1335" s="197">
        <v>41333</v>
      </c>
      <c r="K1335" s="197">
        <v>41530</v>
      </c>
      <c r="L1335" s="62" t="s">
        <v>4485</v>
      </c>
      <c r="M1335" s="31" t="s">
        <v>4486</v>
      </c>
      <c r="N1335" s="114">
        <v>13634</v>
      </c>
      <c r="O1335" s="114">
        <v>12826</v>
      </c>
      <c r="P1335" s="197">
        <v>41544</v>
      </c>
      <c r="Q1335" s="197">
        <v>42275</v>
      </c>
      <c r="R1335" s="197">
        <v>42275</v>
      </c>
      <c r="S1335" s="197">
        <v>42275</v>
      </c>
      <c r="T1335" s="220">
        <v>0.08</v>
      </c>
      <c r="U1335" s="114"/>
      <c r="V1335" s="117"/>
      <c r="W1335" s="199"/>
    </row>
    <row r="1336" spans="1:23" ht="17" hidden="1" thickBot="1" x14ac:dyDescent="0.25">
      <c r="A1336" s="349">
        <v>41973</v>
      </c>
      <c r="B1336" s="382" t="s">
        <v>148</v>
      </c>
      <c r="C1336" s="79" t="s">
        <v>85</v>
      </c>
      <c r="D1336" s="79" t="s">
        <v>132</v>
      </c>
      <c r="E1336" s="79" t="s">
        <v>24</v>
      </c>
      <c r="F1336" s="79" t="s">
        <v>128</v>
      </c>
      <c r="G1336" s="79" t="s">
        <v>4487</v>
      </c>
      <c r="H1336" s="80" t="s">
        <v>4488</v>
      </c>
      <c r="I1336" s="79"/>
      <c r="J1336" s="197">
        <v>41250</v>
      </c>
      <c r="K1336" s="197">
        <v>41522</v>
      </c>
      <c r="L1336" s="62" t="s">
        <v>4489</v>
      </c>
      <c r="M1336" s="31" t="s">
        <v>4490</v>
      </c>
      <c r="N1336" s="114">
        <v>4911</v>
      </c>
      <c r="O1336" s="114">
        <v>4764</v>
      </c>
      <c r="P1336" s="197">
        <v>41536</v>
      </c>
      <c r="Q1336" s="197">
        <v>42312</v>
      </c>
      <c r="R1336" s="197">
        <v>41977</v>
      </c>
      <c r="S1336" s="197">
        <v>41977</v>
      </c>
      <c r="T1336" s="220">
        <v>0.14379161750212699</v>
      </c>
      <c r="U1336" s="114"/>
      <c r="V1336" s="117"/>
      <c r="W1336" s="199"/>
    </row>
    <row r="1337" spans="1:23" ht="17" hidden="1" thickBot="1" x14ac:dyDescent="0.25">
      <c r="A1337" s="349">
        <v>41973</v>
      </c>
      <c r="B1337" s="382" t="s">
        <v>148</v>
      </c>
      <c r="C1337" s="79" t="s">
        <v>82</v>
      </c>
      <c r="D1337" s="79" t="s">
        <v>132</v>
      </c>
      <c r="E1337" s="79" t="s">
        <v>16</v>
      </c>
      <c r="F1337" s="79" t="s">
        <v>128</v>
      </c>
      <c r="G1337" s="79" t="s">
        <v>4491</v>
      </c>
      <c r="H1337" s="80" t="s">
        <v>4492</v>
      </c>
      <c r="I1337" s="79"/>
      <c r="J1337" s="197">
        <v>41292</v>
      </c>
      <c r="K1337" s="197">
        <v>41500</v>
      </c>
      <c r="L1337" s="62" t="s">
        <v>4493</v>
      </c>
      <c r="M1337" s="31" t="s">
        <v>4494</v>
      </c>
      <c r="N1337" s="114">
        <v>18180</v>
      </c>
      <c r="O1337" s="114">
        <v>17997</v>
      </c>
      <c r="P1337" s="197">
        <v>41514</v>
      </c>
      <c r="Q1337" s="197">
        <v>42000</v>
      </c>
      <c r="R1337" s="197">
        <v>42000</v>
      </c>
      <c r="S1337" s="197">
        <v>42050</v>
      </c>
      <c r="T1337" s="220">
        <v>0.36</v>
      </c>
      <c r="U1337" s="114"/>
      <c r="V1337" s="117"/>
      <c r="W1337" s="199"/>
    </row>
    <row r="1338" spans="1:23" ht="17" hidden="1" thickBot="1" x14ac:dyDescent="0.25">
      <c r="A1338" s="349">
        <v>41973</v>
      </c>
      <c r="B1338" s="382" t="s">
        <v>148</v>
      </c>
      <c r="C1338" s="79" t="s">
        <v>82</v>
      </c>
      <c r="D1338" s="79" t="s">
        <v>132</v>
      </c>
      <c r="E1338" s="79" t="s">
        <v>14</v>
      </c>
      <c r="F1338" s="79" t="s">
        <v>128</v>
      </c>
      <c r="G1338" s="79" t="s">
        <v>4495</v>
      </c>
      <c r="H1338" s="80" t="s">
        <v>4496</v>
      </c>
      <c r="I1338" s="79"/>
      <c r="J1338" s="197">
        <v>41443</v>
      </c>
      <c r="K1338" s="197">
        <v>41547</v>
      </c>
      <c r="L1338" s="62" t="s">
        <v>4227</v>
      </c>
      <c r="M1338" s="31" t="s">
        <v>4497</v>
      </c>
      <c r="N1338" s="114">
        <v>45553</v>
      </c>
      <c r="O1338" s="114">
        <v>40296</v>
      </c>
      <c r="P1338" s="197">
        <v>41561</v>
      </c>
      <c r="Q1338" s="197">
        <v>42301</v>
      </c>
      <c r="R1338" s="197">
        <v>42301</v>
      </c>
      <c r="S1338" s="197">
        <v>42378</v>
      </c>
      <c r="T1338" s="220">
        <v>0.26</v>
      </c>
      <c r="U1338" s="114">
        <v>-10760</v>
      </c>
      <c r="V1338" s="117" t="s">
        <v>3996</v>
      </c>
      <c r="W1338" s="199"/>
    </row>
    <row r="1339" spans="1:23" ht="17" hidden="1" thickBot="1" x14ac:dyDescent="0.25">
      <c r="A1339" s="349">
        <v>41973</v>
      </c>
      <c r="B1339" s="382" t="s">
        <v>148</v>
      </c>
      <c r="C1339" s="79" t="s">
        <v>82</v>
      </c>
      <c r="D1339" s="79" t="s">
        <v>132</v>
      </c>
      <c r="E1339" s="79" t="s">
        <v>14</v>
      </c>
      <c r="F1339" s="79" t="s">
        <v>128</v>
      </c>
      <c r="G1339" s="79" t="s">
        <v>4167</v>
      </c>
      <c r="H1339" s="80" t="s">
        <v>4498</v>
      </c>
      <c r="I1339" s="79"/>
      <c r="J1339" s="197">
        <v>41255</v>
      </c>
      <c r="K1339" s="197">
        <v>41698</v>
      </c>
      <c r="L1339" s="62" t="s">
        <v>4499</v>
      </c>
      <c r="M1339" s="31" t="s">
        <v>4500</v>
      </c>
      <c r="N1339" s="114">
        <v>3088</v>
      </c>
      <c r="O1339" s="114">
        <v>2830</v>
      </c>
      <c r="P1339" s="197">
        <v>41712</v>
      </c>
      <c r="Q1339" s="197">
        <v>42078</v>
      </c>
      <c r="R1339" s="197">
        <v>42078</v>
      </c>
      <c r="S1339" s="197">
        <v>42078</v>
      </c>
      <c r="T1339" s="220">
        <v>0.09</v>
      </c>
      <c r="U1339" s="114"/>
      <c r="V1339" s="117"/>
      <c r="W1339" s="199"/>
    </row>
    <row r="1340" spans="1:23" ht="17" hidden="1" thickBot="1" x14ac:dyDescent="0.25">
      <c r="A1340" s="349">
        <v>41973</v>
      </c>
      <c r="B1340" s="382" t="s">
        <v>148</v>
      </c>
      <c r="C1340" s="79" t="s">
        <v>82</v>
      </c>
      <c r="D1340" s="79" t="s">
        <v>132</v>
      </c>
      <c r="E1340" s="79" t="s">
        <v>23</v>
      </c>
      <c r="F1340" s="79" t="s">
        <v>128</v>
      </c>
      <c r="G1340" s="79" t="s">
        <v>4501</v>
      </c>
      <c r="H1340" s="80" t="s">
        <v>4502</v>
      </c>
      <c r="I1340" s="79"/>
      <c r="J1340" s="197">
        <v>41137</v>
      </c>
      <c r="K1340" s="197">
        <v>41438</v>
      </c>
      <c r="L1340" s="62" t="s">
        <v>3982</v>
      </c>
      <c r="M1340" s="31" t="s">
        <v>4503</v>
      </c>
      <c r="N1340" s="114">
        <v>5679</v>
      </c>
      <c r="O1340" s="114">
        <v>5916</v>
      </c>
      <c r="P1340" s="197">
        <v>41452</v>
      </c>
      <c r="Q1340" s="197">
        <v>41998</v>
      </c>
      <c r="R1340" s="197">
        <v>41968</v>
      </c>
      <c r="S1340" s="197">
        <v>42031</v>
      </c>
      <c r="T1340" s="220">
        <v>0.87</v>
      </c>
      <c r="U1340" s="114"/>
      <c r="V1340" s="117"/>
      <c r="W1340" s="199"/>
    </row>
    <row r="1341" spans="1:23" ht="17" hidden="1" thickBot="1" x14ac:dyDescent="0.25">
      <c r="A1341" s="349">
        <v>41973</v>
      </c>
      <c r="B1341" s="382" t="s">
        <v>148</v>
      </c>
      <c r="C1341" s="79" t="s">
        <v>82</v>
      </c>
      <c r="D1341" s="79" t="s">
        <v>79</v>
      </c>
      <c r="E1341" s="79" t="s">
        <v>58</v>
      </c>
      <c r="F1341" s="79" t="s">
        <v>128</v>
      </c>
      <c r="G1341" s="79" t="s">
        <v>4504</v>
      </c>
      <c r="H1341" s="80" t="s">
        <v>4505</v>
      </c>
      <c r="I1341" s="79"/>
      <c r="J1341" s="197">
        <v>41481</v>
      </c>
      <c r="K1341" s="197">
        <v>41547</v>
      </c>
      <c r="L1341" s="62" t="s">
        <v>4506</v>
      </c>
      <c r="M1341" s="31" t="s">
        <v>4507</v>
      </c>
      <c r="N1341" s="114">
        <v>1120</v>
      </c>
      <c r="O1341" s="114">
        <v>1072</v>
      </c>
      <c r="P1341" s="197">
        <v>41561</v>
      </c>
      <c r="Q1341" s="197">
        <v>41912</v>
      </c>
      <c r="R1341" s="197">
        <v>41912</v>
      </c>
      <c r="S1341" s="197">
        <v>41992</v>
      </c>
      <c r="T1341" s="220">
        <v>0.75</v>
      </c>
      <c r="U1341" s="114"/>
      <c r="V1341" s="117"/>
      <c r="W1341" s="199"/>
    </row>
    <row r="1342" spans="1:23" ht="17" hidden="1" thickBot="1" x14ac:dyDescent="0.25">
      <c r="A1342" s="349">
        <v>41973</v>
      </c>
      <c r="B1342" s="382" t="s">
        <v>148</v>
      </c>
      <c r="C1342" s="79" t="s">
        <v>82</v>
      </c>
      <c r="D1342" s="79" t="s">
        <v>79</v>
      </c>
      <c r="E1342" s="79" t="s">
        <v>34</v>
      </c>
      <c r="F1342" s="79" t="s">
        <v>128</v>
      </c>
      <c r="G1342" s="79" t="s">
        <v>4508</v>
      </c>
      <c r="H1342" s="80" t="s">
        <v>4509</v>
      </c>
      <c r="I1342" s="79"/>
      <c r="J1342" s="197">
        <v>41120</v>
      </c>
      <c r="K1342" s="197">
        <v>41347</v>
      </c>
      <c r="L1342" s="62" t="s">
        <v>4510</v>
      </c>
      <c r="M1342" s="31" t="s">
        <v>4511</v>
      </c>
      <c r="N1342" s="114">
        <v>2332</v>
      </c>
      <c r="O1342" s="114">
        <v>2328</v>
      </c>
      <c r="P1342" s="197">
        <v>41361</v>
      </c>
      <c r="Q1342" s="197">
        <v>41599</v>
      </c>
      <c r="R1342" s="197">
        <v>41578</v>
      </c>
      <c r="S1342" s="197"/>
      <c r="T1342" s="220">
        <v>0.99</v>
      </c>
      <c r="U1342" s="114"/>
      <c r="V1342" s="117"/>
      <c r="W1342" s="199"/>
    </row>
    <row r="1343" spans="1:23" ht="17" hidden="1" thickBot="1" x14ac:dyDescent="0.25">
      <c r="A1343" s="349">
        <v>41973</v>
      </c>
      <c r="B1343" s="382" t="s">
        <v>148</v>
      </c>
      <c r="C1343" s="79" t="s">
        <v>82</v>
      </c>
      <c r="D1343" s="79" t="s">
        <v>132</v>
      </c>
      <c r="E1343" s="79" t="s">
        <v>22</v>
      </c>
      <c r="F1343" s="79" t="s">
        <v>128</v>
      </c>
      <c r="G1343" s="79" t="s">
        <v>4512</v>
      </c>
      <c r="H1343" s="80" t="s">
        <v>4513</v>
      </c>
      <c r="I1343" s="79"/>
      <c r="J1343" s="197">
        <v>41486</v>
      </c>
      <c r="K1343" s="197">
        <v>41605</v>
      </c>
      <c r="L1343" s="62" t="s">
        <v>4514</v>
      </c>
      <c r="M1343" s="31" t="s">
        <v>4515</v>
      </c>
      <c r="N1343" s="114">
        <v>28374</v>
      </c>
      <c r="O1343" s="114">
        <v>26278</v>
      </c>
      <c r="P1343" s="197">
        <v>41619</v>
      </c>
      <c r="Q1343" s="197">
        <v>42365</v>
      </c>
      <c r="R1343" s="197">
        <v>42365</v>
      </c>
      <c r="S1343" s="197">
        <v>42365</v>
      </c>
      <c r="T1343" s="220">
        <v>0.16</v>
      </c>
      <c r="U1343" s="114"/>
      <c r="V1343" s="117"/>
      <c r="W1343" s="199"/>
    </row>
    <row r="1344" spans="1:23" ht="17" hidden="1" thickBot="1" x14ac:dyDescent="0.25">
      <c r="A1344" s="349">
        <v>41973</v>
      </c>
      <c r="B1344" s="382" t="s">
        <v>148</v>
      </c>
      <c r="C1344" s="79" t="s">
        <v>84</v>
      </c>
      <c r="D1344" s="79" t="s">
        <v>132</v>
      </c>
      <c r="E1344" s="79"/>
      <c r="F1344" s="79" t="s">
        <v>112</v>
      </c>
      <c r="G1344" s="79" t="s">
        <v>4516</v>
      </c>
      <c r="H1344" s="80" t="s">
        <v>4517</v>
      </c>
      <c r="I1344" s="79" t="s">
        <v>4518</v>
      </c>
      <c r="J1344" s="197">
        <v>41299</v>
      </c>
      <c r="K1344" s="197">
        <v>41493</v>
      </c>
      <c r="L1344" s="62" t="s">
        <v>4519</v>
      </c>
      <c r="M1344" s="31" t="s">
        <v>4520</v>
      </c>
      <c r="N1344" s="114">
        <v>24305</v>
      </c>
      <c r="O1344" s="114">
        <v>19184</v>
      </c>
      <c r="P1344" s="197">
        <v>41507</v>
      </c>
      <c r="Q1344" s="197">
        <v>42353</v>
      </c>
      <c r="R1344" s="197">
        <v>42197</v>
      </c>
      <c r="S1344" s="197">
        <v>42353</v>
      </c>
      <c r="T1344" s="220">
        <v>0.33</v>
      </c>
      <c r="U1344" s="114"/>
      <c r="V1344" s="117"/>
      <c r="W1344" s="199"/>
    </row>
    <row r="1345" spans="1:23" ht="17" hidden="1" thickBot="1" x14ac:dyDescent="0.25">
      <c r="A1345" s="349">
        <v>41973</v>
      </c>
      <c r="B1345" s="382" t="s">
        <v>148</v>
      </c>
      <c r="C1345" s="79" t="s">
        <v>82</v>
      </c>
      <c r="D1345" s="79" t="s">
        <v>79</v>
      </c>
      <c r="E1345" s="79" t="s">
        <v>14</v>
      </c>
      <c r="F1345" s="79" t="s">
        <v>128</v>
      </c>
      <c r="G1345" s="79" t="s">
        <v>4521</v>
      </c>
      <c r="H1345" s="80" t="s">
        <v>4522</v>
      </c>
      <c r="I1345" s="79"/>
      <c r="J1345" s="197">
        <v>41705</v>
      </c>
      <c r="K1345" s="197">
        <v>41803</v>
      </c>
      <c r="L1345" s="62" t="s">
        <v>4523</v>
      </c>
      <c r="M1345" s="31" t="s">
        <v>4524</v>
      </c>
      <c r="N1345" s="114">
        <v>1896</v>
      </c>
      <c r="O1345" s="114">
        <v>1764</v>
      </c>
      <c r="P1345" s="197">
        <v>41817</v>
      </c>
      <c r="Q1345" s="197">
        <v>42181</v>
      </c>
      <c r="R1345" s="197">
        <v>42181</v>
      </c>
      <c r="S1345" s="197">
        <v>42181</v>
      </c>
      <c r="T1345" s="220">
        <v>7.0000000000000007E-2</v>
      </c>
      <c r="U1345" s="114"/>
      <c r="V1345" s="117"/>
      <c r="W1345" s="199"/>
    </row>
    <row r="1346" spans="1:23" ht="17" hidden="1" thickBot="1" x14ac:dyDescent="0.25">
      <c r="A1346" s="349">
        <v>41973</v>
      </c>
      <c r="B1346" s="382" t="s">
        <v>148</v>
      </c>
      <c r="C1346" s="79" t="s">
        <v>82</v>
      </c>
      <c r="D1346" s="79" t="s">
        <v>79</v>
      </c>
      <c r="E1346" s="79" t="s">
        <v>22</v>
      </c>
      <c r="F1346" s="79" t="s">
        <v>128</v>
      </c>
      <c r="G1346" s="79" t="s">
        <v>4525</v>
      </c>
      <c r="H1346" s="80" t="s">
        <v>4526</v>
      </c>
      <c r="I1346" s="79"/>
      <c r="J1346" s="197">
        <v>41253</v>
      </c>
      <c r="K1346" s="197">
        <v>41333</v>
      </c>
      <c r="L1346" s="62" t="s">
        <v>4036</v>
      </c>
      <c r="M1346" s="31" t="s">
        <v>4527</v>
      </c>
      <c r="N1346" s="114">
        <v>1925</v>
      </c>
      <c r="O1346" s="114">
        <v>1900</v>
      </c>
      <c r="P1346" s="197">
        <v>41347</v>
      </c>
      <c r="Q1346" s="197">
        <v>41529</v>
      </c>
      <c r="R1346" s="197">
        <v>41516</v>
      </c>
      <c r="S1346" s="197"/>
      <c r="T1346" s="220">
        <v>0.99</v>
      </c>
      <c r="U1346" s="114"/>
      <c r="V1346" s="117"/>
      <c r="W1346" s="199"/>
    </row>
    <row r="1347" spans="1:23" ht="17" hidden="1" thickBot="1" x14ac:dyDescent="0.25">
      <c r="A1347" s="349">
        <v>41973</v>
      </c>
      <c r="B1347" s="382" t="s">
        <v>148</v>
      </c>
      <c r="C1347" s="79" t="s">
        <v>82</v>
      </c>
      <c r="D1347" s="79" t="s">
        <v>132</v>
      </c>
      <c r="E1347" s="79" t="s">
        <v>22</v>
      </c>
      <c r="F1347" s="79" t="s">
        <v>128</v>
      </c>
      <c r="G1347" s="79" t="s">
        <v>4528</v>
      </c>
      <c r="H1347" s="80" t="s">
        <v>4529</v>
      </c>
      <c r="I1347" s="79"/>
      <c r="J1347" s="197">
        <v>41141</v>
      </c>
      <c r="K1347" s="197">
        <v>41578</v>
      </c>
      <c r="L1347" s="62" t="s">
        <v>3767</v>
      </c>
      <c r="M1347" s="31" t="s">
        <v>4530</v>
      </c>
      <c r="N1347" s="114">
        <v>31430</v>
      </c>
      <c r="O1347" s="114">
        <v>29157</v>
      </c>
      <c r="P1347" s="197">
        <v>41592</v>
      </c>
      <c r="Q1347" s="197">
        <v>42368</v>
      </c>
      <c r="R1347" s="197">
        <v>42354</v>
      </c>
      <c r="S1347" s="197">
        <v>42368</v>
      </c>
      <c r="T1347" s="220">
        <v>0.17</v>
      </c>
      <c r="U1347" s="114">
        <v>-5604</v>
      </c>
      <c r="V1347" s="117" t="s">
        <v>3996</v>
      </c>
      <c r="W1347" s="199"/>
    </row>
    <row r="1348" spans="1:23" ht="17" hidden="1" thickBot="1" x14ac:dyDescent="0.25">
      <c r="A1348" s="349">
        <v>41973</v>
      </c>
      <c r="B1348" s="382" t="s">
        <v>148</v>
      </c>
      <c r="C1348" s="79" t="s">
        <v>82</v>
      </c>
      <c r="D1348" s="79" t="s">
        <v>132</v>
      </c>
      <c r="E1348" s="79" t="s">
        <v>22</v>
      </c>
      <c r="F1348" s="79" t="s">
        <v>128</v>
      </c>
      <c r="G1348" s="79" t="s">
        <v>4531</v>
      </c>
      <c r="H1348" s="80" t="s">
        <v>4532</v>
      </c>
      <c r="I1348" s="79"/>
      <c r="J1348" s="197">
        <v>41152</v>
      </c>
      <c r="K1348" s="197">
        <v>41232</v>
      </c>
      <c r="L1348" s="62" t="s">
        <v>4533</v>
      </c>
      <c r="M1348" s="31" t="s">
        <v>4534</v>
      </c>
      <c r="N1348" s="114">
        <v>4129</v>
      </c>
      <c r="O1348" s="114">
        <v>4836</v>
      </c>
      <c r="P1348" s="197">
        <v>41246</v>
      </c>
      <c r="Q1348" s="197">
        <v>41815</v>
      </c>
      <c r="R1348" s="197">
        <v>41607</v>
      </c>
      <c r="S1348" s="197"/>
      <c r="T1348" s="220">
        <v>0.99</v>
      </c>
      <c r="U1348" s="114"/>
      <c r="V1348" s="117"/>
      <c r="W1348" s="199"/>
    </row>
    <row r="1349" spans="1:23" ht="17" hidden="1" thickBot="1" x14ac:dyDescent="0.25">
      <c r="A1349" s="349">
        <v>41973</v>
      </c>
      <c r="B1349" s="382" t="s">
        <v>148</v>
      </c>
      <c r="C1349" s="79" t="s">
        <v>82</v>
      </c>
      <c r="D1349" s="79" t="s">
        <v>79</v>
      </c>
      <c r="E1349" s="79" t="s">
        <v>36</v>
      </c>
      <c r="F1349" s="79" t="s">
        <v>128</v>
      </c>
      <c r="G1349" s="79" t="s">
        <v>4535</v>
      </c>
      <c r="H1349" s="80" t="s">
        <v>4536</v>
      </c>
      <c r="I1349" s="79"/>
      <c r="J1349" s="197">
        <v>41549</v>
      </c>
      <c r="K1349" s="197">
        <v>41726</v>
      </c>
      <c r="L1349" s="62" t="s">
        <v>4537</v>
      </c>
      <c r="M1349" s="31" t="s">
        <v>4538</v>
      </c>
      <c r="N1349" s="114">
        <v>1790</v>
      </c>
      <c r="O1349" s="114">
        <v>1645</v>
      </c>
      <c r="P1349" s="197">
        <v>41740</v>
      </c>
      <c r="Q1349" s="197">
        <v>42090</v>
      </c>
      <c r="R1349" s="197">
        <v>42090</v>
      </c>
      <c r="S1349" s="197">
        <v>42090</v>
      </c>
      <c r="T1349" s="220">
        <v>0.47</v>
      </c>
      <c r="U1349" s="114"/>
      <c r="V1349" s="117"/>
      <c r="W1349" s="199"/>
    </row>
    <row r="1350" spans="1:23" ht="17" hidden="1" thickBot="1" x14ac:dyDescent="0.25">
      <c r="A1350" s="349">
        <v>41973</v>
      </c>
      <c r="B1350" s="382" t="s">
        <v>148</v>
      </c>
      <c r="C1350" s="79" t="s">
        <v>82</v>
      </c>
      <c r="D1350" s="79" t="s">
        <v>78</v>
      </c>
      <c r="E1350" s="79"/>
      <c r="F1350" s="79" t="s">
        <v>116</v>
      </c>
      <c r="G1350" s="79" t="s">
        <v>4539</v>
      </c>
      <c r="H1350" s="80" t="s">
        <v>4540</v>
      </c>
      <c r="I1350" s="79"/>
      <c r="J1350" s="197">
        <v>41396</v>
      </c>
      <c r="K1350" s="197">
        <v>41835</v>
      </c>
      <c r="L1350" s="62" t="s">
        <v>4541</v>
      </c>
      <c r="M1350" s="31" t="s">
        <v>4542</v>
      </c>
      <c r="N1350" s="114">
        <v>7791</v>
      </c>
      <c r="O1350" s="114">
        <v>7305</v>
      </c>
      <c r="P1350" s="197">
        <v>41849</v>
      </c>
      <c r="Q1350" s="197">
        <v>42421</v>
      </c>
      <c r="R1350" s="197">
        <v>42421</v>
      </c>
      <c r="S1350" s="197">
        <v>42421</v>
      </c>
      <c r="T1350" s="220">
        <v>0</v>
      </c>
      <c r="U1350" s="114"/>
      <c r="V1350" s="117"/>
      <c r="W1350" s="199"/>
    </row>
    <row r="1351" spans="1:23" ht="17" hidden="1" thickBot="1" x14ac:dyDescent="0.25">
      <c r="A1351" s="349">
        <v>41973</v>
      </c>
      <c r="B1351" s="382" t="s">
        <v>148</v>
      </c>
      <c r="C1351" s="79" t="s">
        <v>82</v>
      </c>
      <c r="D1351" s="79" t="s">
        <v>132</v>
      </c>
      <c r="E1351" s="79"/>
      <c r="F1351" s="79" t="s">
        <v>116</v>
      </c>
      <c r="G1351" s="79" t="s">
        <v>4543</v>
      </c>
      <c r="H1351" s="80" t="s">
        <v>4544</v>
      </c>
      <c r="I1351" s="79"/>
      <c r="J1351" s="197">
        <v>41298</v>
      </c>
      <c r="K1351" s="197">
        <v>41544</v>
      </c>
      <c r="L1351" s="62" t="s">
        <v>3771</v>
      </c>
      <c r="M1351" s="31" t="s">
        <v>4545</v>
      </c>
      <c r="N1351" s="114">
        <v>5627</v>
      </c>
      <c r="O1351" s="114">
        <v>5521</v>
      </c>
      <c r="P1351" s="197">
        <v>41558</v>
      </c>
      <c r="Q1351" s="197">
        <v>42037</v>
      </c>
      <c r="R1351" s="197">
        <v>42009</v>
      </c>
      <c r="S1351" s="197">
        <v>42037</v>
      </c>
      <c r="T1351" s="220">
        <v>0.25</v>
      </c>
      <c r="U1351" s="114"/>
      <c r="V1351" s="117"/>
      <c r="W1351" s="199"/>
    </row>
    <row r="1352" spans="1:23" ht="17" hidden="1" thickBot="1" x14ac:dyDescent="0.25">
      <c r="A1352" s="349">
        <v>41973</v>
      </c>
      <c r="B1352" s="382" t="s">
        <v>148</v>
      </c>
      <c r="C1352" s="79" t="s">
        <v>82</v>
      </c>
      <c r="D1352" s="79" t="s">
        <v>78</v>
      </c>
      <c r="E1352" s="79"/>
      <c r="F1352" s="79" t="s">
        <v>116</v>
      </c>
      <c r="G1352" s="79" t="s">
        <v>4546</v>
      </c>
      <c r="H1352" s="80" t="s">
        <v>4547</v>
      </c>
      <c r="I1352" s="79"/>
      <c r="J1352" s="197">
        <v>41404</v>
      </c>
      <c r="K1352" s="197">
        <v>41609</v>
      </c>
      <c r="L1352" s="62" t="s">
        <v>4548</v>
      </c>
      <c r="M1352" s="31" t="s">
        <v>4549</v>
      </c>
      <c r="N1352" s="114">
        <v>12958</v>
      </c>
      <c r="O1352" s="114">
        <v>12065</v>
      </c>
      <c r="P1352" s="197">
        <v>41623</v>
      </c>
      <c r="Q1352" s="197">
        <v>42094</v>
      </c>
      <c r="R1352" s="197">
        <v>42094</v>
      </c>
      <c r="S1352" s="197">
        <v>42094</v>
      </c>
      <c r="T1352" s="220">
        <v>0.14904630938180599</v>
      </c>
      <c r="U1352" s="114"/>
      <c r="V1352" s="117"/>
      <c r="W1352" s="199"/>
    </row>
    <row r="1353" spans="1:23" ht="17" hidden="1" thickBot="1" x14ac:dyDescent="0.25">
      <c r="A1353" s="349">
        <v>41973</v>
      </c>
      <c r="B1353" s="382" t="s">
        <v>148</v>
      </c>
      <c r="C1353" s="79" t="s">
        <v>82</v>
      </c>
      <c r="D1353" s="79" t="s">
        <v>132</v>
      </c>
      <c r="E1353" s="79" t="s">
        <v>14</v>
      </c>
      <c r="F1353" s="79" t="s">
        <v>128</v>
      </c>
      <c r="G1353" s="79" t="s">
        <v>4550</v>
      </c>
      <c r="H1353" s="80" t="s">
        <v>4551</v>
      </c>
      <c r="I1353" s="79"/>
      <c r="J1353" s="197">
        <v>41333</v>
      </c>
      <c r="K1353" s="197">
        <v>41547</v>
      </c>
      <c r="L1353" s="62" t="s">
        <v>3841</v>
      </c>
      <c r="M1353" s="31" t="s">
        <v>4552</v>
      </c>
      <c r="N1353" s="114">
        <v>29447</v>
      </c>
      <c r="O1353" s="114">
        <v>27601</v>
      </c>
      <c r="P1353" s="197">
        <v>41561</v>
      </c>
      <c r="Q1353" s="197">
        <v>42477</v>
      </c>
      <c r="R1353" s="197">
        <v>42477</v>
      </c>
      <c r="S1353" s="197">
        <v>42537</v>
      </c>
      <c r="T1353" s="220">
        <v>0.22</v>
      </c>
      <c r="U1353" s="114"/>
      <c r="V1353" s="117"/>
      <c r="W1353" s="199"/>
    </row>
    <row r="1354" spans="1:23" ht="17" hidden="1" thickBot="1" x14ac:dyDescent="0.25">
      <c r="A1354" s="349">
        <v>41973</v>
      </c>
      <c r="B1354" s="382" t="s">
        <v>148</v>
      </c>
      <c r="C1354" s="79" t="s">
        <v>82</v>
      </c>
      <c r="D1354" s="79" t="s">
        <v>79</v>
      </c>
      <c r="E1354" s="79"/>
      <c r="F1354" s="79" t="s">
        <v>123</v>
      </c>
      <c r="G1354" s="79" t="s">
        <v>4553</v>
      </c>
      <c r="H1354" s="80" t="s">
        <v>4554</v>
      </c>
      <c r="I1354" s="79"/>
      <c r="J1354" s="197">
        <v>41234</v>
      </c>
      <c r="K1354" s="197">
        <v>41249</v>
      </c>
      <c r="L1354" s="62" t="s">
        <v>4555</v>
      </c>
      <c r="M1354" s="31" t="s">
        <v>4556</v>
      </c>
      <c r="N1354" s="114">
        <v>755</v>
      </c>
      <c r="O1354" s="114">
        <v>768</v>
      </c>
      <c r="P1354" s="197">
        <v>41263</v>
      </c>
      <c r="Q1354" s="197">
        <v>41654</v>
      </c>
      <c r="R1354" s="197">
        <v>41343</v>
      </c>
      <c r="S1354" s="197"/>
      <c r="T1354" s="220">
        <v>0.93</v>
      </c>
      <c r="U1354" s="114"/>
      <c r="V1354" s="117"/>
      <c r="W1354" s="199"/>
    </row>
    <row r="1355" spans="1:23" ht="17" hidden="1" thickBot="1" x14ac:dyDescent="0.25">
      <c r="A1355" s="349">
        <v>41973</v>
      </c>
      <c r="B1355" s="382" t="s">
        <v>148</v>
      </c>
      <c r="C1355" s="79" t="s">
        <v>82</v>
      </c>
      <c r="D1355" s="79" t="s">
        <v>132</v>
      </c>
      <c r="E1355" s="79" t="s">
        <v>22</v>
      </c>
      <c r="F1355" s="79" t="s">
        <v>128</v>
      </c>
      <c r="G1355" s="79" t="s">
        <v>4557</v>
      </c>
      <c r="H1355" s="80" t="s">
        <v>4558</v>
      </c>
      <c r="I1355" s="79"/>
      <c r="J1355" s="197">
        <v>41366</v>
      </c>
      <c r="K1355" s="197">
        <v>41505</v>
      </c>
      <c r="L1355" s="62" t="s">
        <v>4064</v>
      </c>
      <c r="M1355" s="31" t="s">
        <v>4559</v>
      </c>
      <c r="N1355" s="114">
        <v>14130</v>
      </c>
      <c r="O1355" s="114">
        <v>13483</v>
      </c>
      <c r="P1355" s="197">
        <v>41519</v>
      </c>
      <c r="Q1355" s="197">
        <v>42075</v>
      </c>
      <c r="R1355" s="197">
        <v>42075</v>
      </c>
      <c r="S1355" s="197">
        <v>42125</v>
      </c>
      <c r="T1355" s="220">
        <v>0.56000000000000005</v>
      </c>
      <c r="U1355" s="114"/>
      <c r="V1355" s="117"/>
      <c r="W1355" s="199"/>
    </row>
    <row r="1356" spans="1:23" ht="17" hidden="1" thickBot="1" x14ac:dyDescent="0.25">
      <c r="A1356" s="349">
        <v>41973</v>
      </c>
      <c r="B1356" s="382" t="s">
        <v>148</v>
      </c>
      <c r="C1356" s="79" t="s">
        <v>82</v>
      </c>
      <c r="D1356" s="79" t="s">
        <v>132</v>
      </c>
      <c r="E1356" s="79" t="s">
        <v>22</v>
      </c>
      <c r="F1356" s="79" t="s">
        <v>128</v>
      </c>
      <c r="G1356" s="79" t="s">
        <v>4560</v>
      </c>
      <c r="H1356" s="80" t="s">
        <v>4561</v>
      </c>
      <c r="I1356" s="79"/>
      <c r="J1356" s="197">
        <v>41255</v>
      </c>
      <c r="K1356" s="197">
        <v>41544</v>
      </c>
      <c r="L1356" s="62" t="s">
        <v>4425</v>
      </c>
      <c r="M1356" s="31" t="s">
        <v>4562</v>
      </c>
      <c r="N1356" s="114">
        <v>11409</v>
      </c>
      <c r="O1356" s="114">
        <v>10677</v>
      </c>
      <c r="P1356" s="197">
        <v>41558</v>
      </c>
      <c r="Q1356" s="197">
        <v>42126</v>
      </c>
      <c r="R1356" s="197">
        <v>42126</v>
      </c>
      <c r="S1356" s="197">
        <v>42126</v>
      </c>
      <c r="T1356" s="220">
        <v>0.25</v>
      </c>
      <c r="U1356" s="114"/>
      <c r="V1356" s="117"/>
      <c r="W1356" s="199"/>
    </row>
    <row r="1357" spans="1:23" ht="17" hidden="1" thickBot="1" x14ac:dyDescent="0.25">
      <c r="A1357" s="349">
        <v>41973</v>
      </c>
      <c r="B1357" s="382" t="s">
        <v>148</v>
      </c>
      <c r="C1357" s="79" t="s">
        <v>82</v>
      </c>
      <c r="D1357" s="79" t="s">
        <v>78</v>
      </c>
      <c r="E1357" s="79"/>
      <c r="F1357" s="79" t="s">
        <v>112</v>
      </c>
      <c r="G1357" s="79" t="s">
        <v>4563</v>
      </c>
      <c r="H1357" s="80" t="s">
        <v>4564</v>
      </c>
      <c r="I1357" s="79"/>
      <c r="J1357" s="197">
        <v>41341</v>
      </c>
      <c r="K1357" s="197">
        <v>41529</v>
      </c>
      <c r="L1357" s="62" t="s">
        <v>4565</v>
      </c>
      <c r="M1357" s="31" t="s">
        <v>4566</v>
      </c>
      <c r="N1357" s="114">
        <v>26805</v>
      </c>
      <c r="O1357" s="114">
        <v>25377</v>
      </c>
      <c r="P1357" s="197">
        <v>41543</v>
      </c>
      <c r="Q1357" s="197">
        <v>42256</v>
      </c>
      <c r="R1357" s="197">
        <v>42256</v>
      </c>
      <c r="S1357" s="197">
        <v>42256</v>
      </c>
      <c r="T1357" s="220">
        <v>0.40772879038202697</v>
      </c>
      <c r="U1357" s="114"/>
      <c r="V1357" s="117"/>
      <c r="W1357" s="199"/>
    </row>
    <row r="1358" spans="1:23" ht="17" hidden="1" thickBot="1" x14ac:dyDescent="0.25">
      <c r="A1358" s="349">
        <v>41973</v>
      </c>
      <c r="B1358" s="382" t="s">
        <v>148</v>
      </c>
      <c r="C1358" s="79" t="s">
        <v>82</v>
      </c>
      <c r="D1358" s="79" t="s">
        <v>132</v>
      </c>
      <c r="E1358" s="79"/>
      <c r="F1358" s="79" t="s">
        <v>122</v>
      </c>
      <c r="G1358" s="79" t="s">
        <v>4567</v>
      </c>
      <c r="H1358" s="80" t="s">
        <v>4568</v>
      </c>
      <c r="I1358" s="79"/>
      <c r="J1358" s="197">
        <v>41572</v>
      </c>
      <c r="K1358" s="197">
        <v>41759</v>
      </c>
      <c r="L1358" s="62" t="s">
        <v>3771</v>
      </c>
      <c r="M1358" s="31" t="s">
        <v>4569</v>
      </c>
      <c r="N1358" s="114">
        <v>40018</v>
      </c>
      <c r="O1358" s="114">
        <v>36389</v>
      </c>
      <c r="P1358" s="197">
        <v>41773</v>
      </c>
      <c r="Q1358" s="197"/>
      <c r="R1358" s="197" t="s">
        <v>10</v>
      </c>
      <c r="S1358" s="197"/>
      <c r="T1358" s="220">
        <v>7.0000000000000007E-2</v>
      </c>
      <c r="U1358" s="114"/>
      <c r="V1358" s="117"/>
      <c r="W1358" s="199"/>
    </row>
    <row r="1359" spans="1:23" ht="17" hidden="1" thickBot="1" x14ac:dyDescent="0.25">
      <c r="A1359" s="349">
        <v>41973</v>
      </c>
      <c r="B1359" s="382" t="s">
        <v>148</v>
      </c>
      <c r="C1359" s="79" t="s">
        <v>82</v>
      </c>
      <c r="D1359" s="79" t="s">
        <v>132</v>
      </c>
      <c r="E1359" s="79"/>
      <c r="F1359" s="79" t="s">
        <v>124</v>
      </c>
      <c r="G1359" s="79" t="s">
        <v>4570</v>
      </c>
      <c r="H1359" s="80" t="s">
        <v>4571</v>
      </c>
      <c r="I1359" s="79"/>
      <c r="J1359" s="197">
        <v>41382</v>
      </c>
      <c r="K1359" s="197">
        <v>41509</v>
      </c>
      <c r="L1359" s="62" t="s">
        <v>4572</v>
      </c>
      <c r="M1359" s="31" t="s">
        <v>4573</v>
      </c>
      <c r="N1359" s="114">
        <v>2446</v>
      </c>
      <c r="O1359" s="114">
        <v>1908</v>
      </c>
      <c r="P1359" s="197">
        <v>41523</v>
      </c>
      <c r="Q1359" s="197">
        <v>42083</v>
      </c>
      <c r="R1359" s="197">
        <v>42083</v>
      </c>
      <c r="S1359" s="197">
        <v>42083</v>
      </c>
      <c r="T1359" s="220">
        <v>0.42</v>
      </c>
      <c r="U1359" s="114"/>
      <c r="V1359" s="117"/>
      <c r="W1359" s="199"/>
    </row>
    <row r="1360" spans="1:23" ht="17" hidden="1" thickBot="1" x14ac:dyDescent="0.25">
      <c r="A1360" s="349">
        <v>41973</v>
      </c>
      <c r="B1360" s="382" t="s">
        <v>148</v>
      </c>
      <c r="C1360" s="79" t="s">
        <v>82</v>
      </c>
      <c r="D1360" s="79" t="s">
        <v>132</v>
      </c>
      <c r="E1360" s="79"/>
      <c r="F1360" s="79" t="s">
        <v>124</v>
      </c>
      <c r="G1360" s="79" t="s">
        <v>4574</v>
      </c>
      <c r="H1360" s="80" t="s">
        <v>4575</v>
      </c>
      <c r="I1360" s="79"/>
      <c r="J1360" s="197">
        <v>41382</v>
      </c>
      <c r="K1360" s="197">
        <v>41509</v>
      </c>
      <c r="L1360" s="62" t="s">
        <v>4572</v>
      </c>
      <c r="M1360" s="31" t="s">
        <v>4573</v>
      </c>
      <c r="N1360" s="114">
        <v>5849</v>
      </c>
      <c r="O1360" s="114">
        <v>5109</v>
      </c>
      <c r="P1360" s="197">
        <v>41523</v>
      </c>
      <c r="Q1360" s="197">
        <v>42083</v>
      </c>
      <c r="R1360" s="197">
        <v>42083</v>
      </c>
      <c r="S1360" s="197">
        <v>42083</v>
      </c>
      <c r="T1360" s="220">
        <v>0.38</v>
      </c>
      <c r="U1360" s="114"/>
      <c r="V1360" s="117"/>
      <c r="W1360" s="199"/>
    </row>
    <row r="1361" spans="1:23" ht="17" hidden="1" thickBot="1" x14ac:dyDescent="0.25">
      <c r="A1361" s="349">
        <v>41973</v>
      </c>
      <c r="B1361" s="382" t="s">
        <v>148</v>
      </c>
      <c r="C1361" s="79" t="s">
        <v>82</v>
      </c>
      <c r="D1361" s="79" t="s">
        <v>132</v>
      </c>
      <c r="E1361" s="79" t="s">
        <v>39</v>
      </c>
      <c r="F1361" s="79" t="s">
        <v>128</v>
      </c>
      <c r="G1361" s="79" t="s">
        <v>4576</v>
      </c>
      <c r="H1361" s="80" t="s">
        <v>4577</v>
      </c>
      <c r="I1361" s="79"/>
      <c r="J1361" s="197">
        <v>41233</v>
      </c>
      <c r="K1361" s="197">
        <v>41625</v>
      </c>
      <c r="L1361" s="62" t="s">
        <v>4578</v>
      </c>
      <c r="M1361" s="31" t="s">
        <v>4579</v>
      </c>
      <c r="N1361" s="114">
        <v>9851</v>
      </c>
      <c r="O1361" s="114">
        <v>9278</v>
      </c>
      <c r="P1361" s="197">
        <v>41639</v>
      </c>
      <c r="Q1361" s="197">
        <v>42286</v>
      </c>
      <c r="R1361" s="197">
        <v>42286</v>
      </c>
      <c r="S1361" s="197">
        <v>42286</v>
      </c>
      <c r="T1361" s="220">
        <v>0.17</v>
      </c>
      <c r="U1361" s="114"/>
      <c r="V1361" s="117"/>
      <c r="W1361" s="199"/>
    </row>
    <row r="1362" spans="1:23" ht="17" hidden="1" thickBot="1" x14ac:dyDescent="0.25">
      <c r="A1362" s="349">
        <v>41973</v>
      </c>
      <c r="B1362" s="382" t="s">
        <v>148</v>
      </c>
      <c r="C1362" s="79" t="s">
        <v>82</v>
      </c>
      <c r="D1362" s="79" t="s">
        <v>132</v>
      </c>
      <c r="E1362" s="79"/>
      <c r="F1362" s="79" t="s">
        <v>110</v>
      </c>
      <c r="G1362" s="79" t="s">
        <v>4580</v>
      </c>
      <c r="H1362" s="80" t="s">
        <v>4581</v>
      </c>
      <c r="I1362" s="79"/>
      <c r="J1362" s="197">
        <v>41467</v>
      </c>
      <c r="K1362" s="197">
        <v>41831</v>
      </c>
      <c r="L1362" s="62" t="s">
        <v>4582</v>
      </c>
      <c r="M1362" s="31" t="s">
        <v>4583</v>
      </c>
      <c r="N1362" s="114">
        <v>14663</v>
      </c>
      <c r="O1362" s="114">
        <v>11219</v>
      </c>
      <c r="P1362" s="197">
        <v>41845</v>
      </c>
      <c r="Q1362" s="197">
        <v>42505</v>
      </c>
      <c r="R1362" s="197">
        <v>42505</v>
      </c>
      <c r="S1362" s="197">
        <v>42505</v>
      </c>
      <c r="T1362" s="220">
        <v>0.04</v>
      </c>
      <c r="U1362" s="114"/>
      <c r="V1362" s="117"/>
      <c r="W1362" s="199"/>
    </row>
    <row r="1363" spans="1:23" ht="17" hidden="1" thickBot="1" x14ac:dyDescent="0.25">
      <c r="A1363" s="349">
        <v>41973</v>
      </c>
      <c r="B1363" s="382" t="s">
        <v>148</v>
      </c>
      <c r="C1363" s="79" t="s">
        <v>82</v>
      </c>
      <c r="D1363" s="79" t="s">
        <v>79</v>
      </c>
      <c r="E1363" s="79" t="s">
        <v>23</v>
      </c>
      <c r="F1363" s="79" t="s">
        <v>128</v>
      </c>
      <c r="G1363" s="79" t="s">
        <v>4584</v>
      </c>
      <c r="H1363" s="80" t="s">
        <v>4585</v>
      </c>
      <c r="I1363" s="79"/>
      <c r="J1363" s="197">
        <v>41290</v>
      </c>
      <c r="K1363" s="197">
        <v>41411</v>
      </c>
      <c r="L1363" s="62" t="s">
        <v>4373</v>
      </c>
      <c r="M1363" s="31" t="s">
        <v>4586</v>
      </c>
      <c r="N1363" s="114">
        <v>3406</v>
      </c>
      <c r="O1363" s="114">
        <v>3115</v>
      </c>
      <c r="P1363" s="197">
        <v>41425</v>
      </c>
      <c r="Q1363" s="197" t="s">
        <v>10</v>
      </c>
      <c r="R1363" s="197" t="s">
        <v>10</v>
      </c>
      <c r="S1363" s="197"/>
      <c r="T1363" s="220">
        <v>1</v>
      </c>
      <c r="U1363" s="114"/>
      <c r="V1363" s="117"/>
      <c r="W1363" s="199"/>
    </row>
    <row r="1364" spans="1:23" ht="17" hidden="1" thickBot="1" x14ac:dyDescent="0.25">
      <c r="A1364" s="349">
        <v>41973</v>
      </c>
      <c r="B1364" s="382" t="s">
        <v>148</v>
      </c>
      <c r="C1364" s="79" t="s">
        <v>82</v>
      </c>
      <c r="D1364" s="79" t="s">
        <v>132</v>
      </c>
      <c r="E1364" s="79" t="s">
        <v>23</v>
      </c>
      <c r="F1364" s="79" t="s">
        <v>128</v>
      </c>
      <c r="G1364" s="79" t="s">
        <v>4587</v>
      </c>
      <c r="H1364" s="80" t="s">
        <v>4588</v>
      </c>
      <c r="I1364" s="79" t="s">
        <v>4387</v>
      </c>
      <c r="J1364" s="197">
        <v>40890</v>
      </c>
      <c r="K1364" s="197">
        <v>41214</v>
      </c>
      <c r="L1364" s="62" t="s">
        <v>4389</v>
      </c>
      <c r="M1364" s="31" t="s">
        <v>4589</v>
      </c>
      <c r="N1364" s="114">
        <v>280041</v>
      </c>
      <c r="O1364" s="114">
        <v>238238</v>
      </c>
      <c r="P1364" s="197">
        <v>41228</v>
      </c>
      <c r="Q1364" s="197">
        <v>42378</v>
      </c>
      <c r="R1364" s="197">
        <v>42378</v>
      </c>
      <c r="S1364" s="197">
        <v>42378</v>
      </c>
      <c r="T1364" s="220">
        <v>0.63</v>
      </c>
      <c r="U1364" s="114"/>
      <c r="V1364" s="117"/>
      <c r="W1364" s="199"/>
    </row>
    <row r="1365" spans="1:23" ht="17" hidden="1" thickBot="1" x14ac:dyDescent="0.25">
      <c r="A1365" s="349">
        <v>41973</v>
      </c>
      <c r="B1365" s="382" t="s">
        <v>148</v>
      </c>
      <c r="C1365" s="79" t="s">
        <v>84</v>
      </c>
      <c r="D1365" s="79" t="s">
        <v>132</v>
      </c>
      <c r="E1365" s="79" t="s">
        <v>22</v>
      </c>
      <c r="F1365" s="79" t="s">
        <v>128</v>
      </c>
      <c r="G1365" s="79" t="s">
        <v>4590</v>
      </c>
      <c r="H1365" s="80" t="s">
        <v>4591</v>
      </c>
      <c r="I1365" s="79"/>
      <c r="J1365" s="197">
        <v>41260</v>
      </c>
      <c r="K1365" s="197">
        <v>41516</v>
      </c>
      <c r="L1365" s="62" t="s">
        <v>4592</v>
      </c>
      <c r="M1365" s="31" t="s">
        <v>4593</v>
      </c>
      <c r="N1365" s="114">
        <v>11028</v>
      </c>
      <c r="O1365" s="114">
        <v>10655</v>
      </c>
      <c r="P1365" s="197">
        <v>41530</v>
      </c>
      <c r="Q1365" s="197">
        <v>42181</v>
      </c>
      <c r="R1365" s="197">
        <v>42181</v>
      </c>
      <c r="S1365" s="197">
        <v>42230</v>
      </c>
      <c r="T1365" s="220">
        <v>0.37</v>
      </c>
      <c r="U1365" s="114"/>
      <c r="V1365" s="117"/>
      <c r="W1365" s="199"/>
    </row>
    <row r="1366" spans="1:23" ht="17" hidden="1" thickBot="1" x14ac:dyDescent="0.25">
      <c r="A1366" s="349">
        <v>41973</v>
      </c>
      <c r="B1366" s="382" t="s">
        <v>148</v>
      </c>
      <c r="C1366" s="79" t="s">
        <v>84</v>
      </c>
      <c r="D1366" s="79" t="s">
        <v>132</v>
      </c>
      <c r="E1366" s="79" t="s">
        <v>22</v>
      </c>
      <c r="F1366" s="79" t="s">
        <v>128</v>
      </c>
      <c r="G1366" s="79" t="s">
        <v>4594</v>
      </c>
      <c r="H1366" s="80" t="s">
        <v>3762</v>
      </c>
      <c r="I1366" s="79"/>
      <c r="J1366" s="197">
        <v>41260</v>
      </c>
      <c r="K1366" s="197">
        <v>41516</v>
      </c>
      <c r="L1366" s="62" t="s">
        <v>4592</v>
      </c>
      <c r="M1366" s="31" t="s">
        <v>4593</v>
      </c>
      <c r="N1366" s="114">
        <v>18418</v>
      </c>
      <c r="O1366" s="114">
        <v>17605</v>
      </c>
      <c r="P1366" s="197">
        <v>41530</v>
      </c>
      <c r="Q1366" s="197">
        <v>42181</v>
      </c>
      <c r="R1366" s="197">
        <v>42181</v>
      </c>
      <c r="S1366" s="197">
        <v>42230</v>
      </c>
      <c r="T1366" s="220">
        <v>0.3</v>
      </c>
      <c r="U1366" s="114"/>
      <c r="V1366" s="117"/>
      <c r="W1366" s="199"/>
    </row>
    <row r="1367" spans="1:23" ht="17" hidden="1" thickBot="1" x14ac:dyDescent="0.25">
      <c r="A1367" s="349">
        <v>41973</v>
      </c>
      <c r="B1367" s="382" t="s">
        <v>148</v>
      </c>
      <c r="C1367" s="79" t="s">
        <v>84</v>
      </c>
      <c r="D1367" s="79" t="s">
        <v>132</v>
      </c>
      <c r="E1367" s="79" t="s">
        <v>22</v>
      </c>
      <c r="F1367" s="79" t="s">
        <v>128</v>
      </c>
      <c r="G1367" s="79" t="s">
        <v>4595</v>
      </c>
      <c r="H1367" s="80" t="s">
        <v>4596</v>
      </c>
      <c r="I1367" s="79"/>
      <c r="J1367" s="197">
        <v>41415</v>
      </c>
      <c r="K1367" s="197">
        <v>41516</v>
      </c>
      <c r="L1367" s="62" t="s">
        <v>4533</v>
      </c>
      <c r="M1367" s="31" t="s">
        <v>4597</v>
      </c>
      <c r="N1367" s="114">
        <v>5841</v>
      </c>
      <c r="O1367" s="114">
        <v>5659</v>
      </c>
      <c r="P1367" s="197">
        <v>41530</v>
      </c>
      <c r="Q1367" s="197">
        <v>42113</v>
      </c>
      <c r="R1367" s="197">
        <v>42086</v>
      </c>
      <c r="S1367" s="197">
        <v>42113</v>
      </c>
      <c r="T1367" s="220">
        <v>0.52</v>
      </c>
      <c r="U1367" s="114"/>
      <c r="V1367" s="117"/>
      <c r="W1367" s="199"/>
    </row>
    <row r="1368" spans="1:23" ht="17" hidden="1" thickBot="1" x14ac:dyDescent="0.25">
      <c r="A1368" s="349">
        <v>41973</v>
      </c>
      <c r="B1368" s="382" t="s">
        <v>148</v>
      </c>
      <c r="C1368" s="79" t="s">
        <v>84</v>
      </c>
      <c r="D1368" s="79" t="s">
        <v>132</v>
      </c>
      <c r="E1368" s="79" t="s">
        <v>22</v>
      </c>
      <c r="F1368" s="79" t="s">
        <v>128</v>
      </c>
      <c r="G1368" s="79" t="s">
        <v>4598</v>
      </c>
      <c r="H1368" s="80" t="s">
        <v>4599</v>
      </c>
      <c r="I1368" s="79"/>
      <c r="J1368" s="197">
        <v>41415</v>
      </c>
      <c r="K1368" s="197">
        <v>41516</v>
      </c>
      <c r="L1368" s="62" t="s">
        <v>4533</v>
      </c>
      <c r="M1368" s="31" t="s">
        <v>4597</v>
      </c>
      <c r="N1368" s="114">
        <v>6987</v>
      </c>
      <c r="O1368" s="114">
        <v>6635</v>
      </c>
      <c r="P1368" s="197">
        <v>41530</v>
      </c>
      <c r="Q1368" s="197">
        <v>42113</v>
      </c>
      <c r="R1368" s="197">
        <v>42086</v>
      </c>
      <c r="S1368" s="197">
        <v>42113</v>
      </c>
      <c r="T1368" s="220">
        <v>0.53</v>
      </c>
      <c r="U1368" s="114"/>
      <c r="V1368" s="117"/>
      <c r="W1368" s="199"/>
    </row>
    <row r="1369" spans="1:23" ht="17" hidden="1" thickBot="1" x14ac:dyDescent="0.25">
      <c r="A1369" s="349">
        <v>41973</v>
      </c>
      <c r="B1369" s="382" t="s">
        <v>148</v>
      </c>
      <c r="C1369" s="79" t="s">
        <v>84</v>
      </c>
      <c r="D1369" s="79" t="s">
        <v>132</v>
      </c>
      <c r="E1369" s="79" t="s">
        <v>22</v>
      </c>
      <c r="F1369" s="79" t="s">
        <v>128</v>
      </c>
      <c r="G1369" s="79" t="s">
        <v>4600</v>
      </c>
      <c r="H1369" s="80" t="s">
        <v>4411</v>
      </c>
      <c r="I1369" s="79"/>
      <c r="J1369" s="197">
        <v>41415</v>
      </c>
      <c r="K1369" s="197">
        <v>41516</v>
      </c>
      <c r="L1369" s="62" t="s">
        <v>4533</v>
      </c>
      <c r="M1369" s="31" t="s">
        <v>4597</v>
      </c>
      <c r="N1369" s="114">
        <v>3653</v>
      </c>
      <c r="O1369" s="114">
        <v>3453</v>
      </c>
      <c r="P1369" s="197">
        <v>41530</v>
      </c>
      <c r="Q1369" s="197">
        <v>42113</v>
      </c>
      <c r="R1369" s="197">
        <v>42086</v>
      </c>
      <c r="S1369" s="197">
        <v>42113</v>
      </c>
      <c r="T1369" s="220">
        <v>0.78</v>
      </c>
      <c r="U1369" s="114"/>
      <c r="V1369" s="117"/>
      <c r="W1369" s="199"/>
    </row>
    <row r="1370" spans="1:23" ht="17" hidden="1" thickBot="1" x14ac:dyDescent="0.25">
      <c r="A1370" s="349">
        <v>41973</v>
      </c>
      <c r="B1370" s="382" t="s">
        <v>148</v>
      </c>
      <c r="C1370" s="79" t="s">
        <v>82</v>
      </c>
      <c r="D1370" s="79" t="s">
        <v>132</v>
      </c>
      <c r="E1370" s="79" t="s">
        <v>38</v>
      </c>
      <c r="F1370" s="79" t="s">
        <v>128</v>
      </c>
      <c r="G1370" s="79" t="s">
        <v>4601</v>
      </c>
      <c r="H1370" s="80" t="s">
        <v>4602</v>
      </c>
      <c r="I1370" s="79"/>
      <c r="J1370" s="197">
        <v>41199</v>
      </c>
      <c r="K1370" s="197">
        <v>41520</v>
      </c>
      <c r="L1370" s="62" t="s">
        <v>4028</v>
      </c>
      <c r="M1370" s="31" t="s">
        <v>4603</v>
      </c>
      <c r="N1370" s="114">
        <v>34005</v>
      </c>
      <c r="O1370" s="114">
        <v>33534</v>
      </c>
      <c r="P1370" s="197">
        <v>41534</v>
      </c>
      <c r="Q1370" s="197">
        <v>41970</v>
      </c>
      <c r="R1370" s="197">
        <v>41970</v>
      </c>
      <c r="S1370" s="197">
        <v>42028</v>
      </c>
      <c r="T1370" s="220">
        <v>0.88</v>
      </c>
      <c r="U1370" s="114"/>
      <c r="V1370" s="117"/>
      <c r="W1370" s="199"/>
    </row>
    <row r="1371" spans="1:23" ht="17" hidden="1" thickBot="1" x14ac:dyDescent="0.25">
      <c r="A1371" s="349">
        <v>41973</v>
      </c>
      <c r="B1371" s="382" t="s">
        <v>148</v>
      </c>
      <c r="C1371" s="79" t="s">
        <v>82</v>
      </c>
      <c r="D1371" s="79" t="s">
        <v>132</v>
      </c>
      <c r="E1371" s="79" t="s">
        <v>14</v>
      </c>
      <c r="F1371" s="79" t="s">
        <v>128</v>
      </c>
      <c r="G1371" s="79" t="s">
        <v>4604</v>
      </c>
      <c r="H1371" s="80" t="s">
        <v>4605</v>
      </c>
      <c r="I1371" s="79"/>
      <c r="J1371" s="197">
        <v>41422</v>
      </c>
      <c r="K1371" s="197">
        <v>41513</v>
      </c>
      <c r="L1371" s="62" t="s">
        <v>4183</v>
      </c>
      <c r="M1371" s="31" t="s">
        <v>4606</v>
      </c>
      <c r="N1371" s="114">
        <v>10301</v>
      </c>
      <c r="O1371" s="114">
        <v>8719</v>
      </c>
      <c r="P1371" s="197">
        <v>41527</v>
      </c>
      <c r="Q1371" s="197">
        <v>41964</v>
      </c>
      <c r="R1371" s="197">
        <v>41964</v>
      </c>
      <c r="S1371" s="197">
        <v>42125</v>
      </c>
      <c r="T1371" s="220">
        <v>0.08</v>
      </c>
      <c r="U1371" s="114"/>
      <c r="V1371" s="117"/>
      <c r="W1371" s="199"/>
    </row>
    <row r="1372" spans="1:23" ht="17" hidden="1" thickBot="1" x14ac:dyDescent="0.25">
      <c r="A1372" s="349">
        <v>41973</v>
      </c>
      <c r="B1372" s="382" t="s">
        <v>148</v>
      </c>
      <c r="C1372" s="79" t="s">
        <v>83</v>
      </c>
      <c r="D1372" s="79" t="s">
        <v>132</v>
      </c>
      <c r="E1372" s="79" t="s">
        <v>36</v>
      </c>
      <c r="F1372" s="79" t="s">
        <v>128</v>
      </c>
      <c r="G1372" s="79" t="s">
        <v>4607</v>
      </c>
      <c r="H1372" s="80" t="s">
        <v>4608</v>
      </c>
      <c r="I1372" s="79"/>
      <c r="J1372" s="197">
        <v>41296</v>
      </c>
      <c r="K1372" s="197">
        <v>41529</v>
      </c>
      <c r="L1372" s="62" t="s">
        <v>4609</v>
      </c>
      <c r="M1372" s="31" t="s">
        <v>4610</v>
      </c>
      <c r="N1372" s="114">
        <v>6894</v>
      </c>
      <c r="O1372" s="114">
        <v>6601</v>
      </c>
      <c r="P1372" s="197">
        <v>41543</v>
      </c>
      <c r="Q1372" s="197">
        <v>42065</v>
      </c>
      <c r="R1372" s="197">
        <v>41949</v>
      </c>
      <c r="S1372" s="197">
        <v>41990</v>
      </c>
      <c r="T1372" s="220">
        <v>0.353860487186753</v>
      </c>
      <c r="U1372" s="114"/>
      <c r="V1372" s="117"/>
      <c r="W1372" s="199"/>
    </row>
    <row r="1373" spans="1:23" ht="17" hidden="1" thickBot="1" x14ac:dyDescent="0.25">
      <c r="A1373" s="349">
        <v>41973</v>
      </c>
      <c r="B1373" s="382" t="s">
        <v>146</v>
      </c>
      <c r="C1373" s="79" t="s">
        <v>84</v>
      </c>
      <c r="D1373" s="79" t="s">
        <v>132</v>
      </c>
      <c r="E1373" s="79" t="s">
        <v>18</v>
      </c>
      <c r="F1373" s="79" t="s">
        <v>128</v>
      </c>
      <c r="G1373" s="79" t="s">
        <v>4611</v>
      </c>
      <c r="H1373" s="80" t="s">
        <v>4612</v>
      </c>
      <c r="I1373" s="79"/>
      <c r="J1373" s="197">
        <v>41677</v>
      </c>
      <c r="K1373" s="197">
        <v>41887</v>
      </c>
      <c r="L1373" s="62" t="s">
        <v>4613</v>
      </c>
      <c r="M1373" s="31" t="s">
        <v>4614</v>
      </c>
      <c r="N1373" s="114">
        <v>21407</v>
      </c>
      <c r="O1373" s="114">
        <v>17348</v>
      </c>
      <c r="P1373" s="197">
        <v>41901</v>
      </c>
      <c r="Q1373" s="197">
        <v>42647</v>
      </c>
      <c r="R1373" s="197">
        <v>42647</v>
      </c>
      <c r="S1373" s="197">
        <v>42647</v>
      </c>
      <c r="T1373" s="220">
        <v>0</v>
      </c>
      <c r="U1373" s="114"/>
      <c r="V1373" s="117"/>
      <c r="W1373" s="199"/>
    </row>
    <row r="1374" spans="1:23" ht="17" hidden="1" thickBot="1" x14ac:dyDescent="0.25">
      <c r="A1374" s="349">
        <v>41973</v>
      </c>
      <c r="B1374" s="382" t="s">
        <v>146</v>
      </c>
      <c r="C1374" s="79" t="s">
        <v>84</v>
      </c>
      <c r="D1374" s="79" t="s">
        <v>132</v>
      </c>
      <c r="E1374" s="79" t="s">
        <v>18</v>
      </c>
      <c r="F1374" s="79" t="s">
        <v>128</v>
      </c>
      <c r="G1374" s="79" t="s">
        <v>4615</v>
      </c>
      <c r="H1374" s="80" t="s">
        <v>4616</v>
      </c>
      <c r="I1374" s="79"/>
      <c r="J1374" s="197">
        <v>41649</v>
      </c>
      <c r="K1374" s="197">
        <v>41745</v>
      </c>
      <c r="L1374" s="62" t="s">
        <v>4617</v>
      </c>
      <c r="M1374" s="31" t="s">
        <v>4618</v>
      </c>
      <c r="N1374" s="114">
        <v>16968</v>
      </c>
      <c r="O1374" s="114">
        <v>15196</v>
      </c>
      <c r="P1374" s="197">
        <v>41759</v>
      </c>
      <c r="Q1374" s="197">
        <v>42256</v>
      </c>
      <c r="R1374" s="197">
        <v>42256</v>
      </c>
      <c r="S1374" s="197">
        <v>42256</v>
      </c>
      <c r="T1374" s="220">
        <v>0.09</v>
      </c>
      <c r="U1374" s="114"/>
      <c r="V1374" s="117"/>
      <c r="W1374" s="199"/>
    </row>
    <row r="1375" spans="1:23" ht="17" hidden="1" thickBot="1" x14ac:dyDescent="0.25">
      <c r="A1375" s="349">
        <v>41973</v>
      </c>
      <c r="B1375" s="382" t="s">
        <v>146</v>
      </c>
      <c r="C1375" s="79" t="s">
        <v>84</v>
      </c>
      <c r="D1375" s="79" t="s">
        <v>132</v>
      </c>
      <c r="E1375" s="79" t="s">
        <v>18</v>
      </c>
      <c r="F1375" s="79" t="s">
        <v>128</v>
      </c>
      <c r="G1375" s="79" t="s">
        <v>4619</v>
      </c>
      <c r="H1375" s="80" t="s">
        <v>4620</v>
      </c>
      <c r="I1375" s="79"/>
      <c r="J1375" s="197">
        <v>41687</v>
      </c>
      <c r="K1375" s="197">
        <v>41912</v>
      </c>
      <c r="L1375" s="62" t="s">
        <v>4621</v>
      </c>
      <c r="M1375" s="31" t="s">
        <v>4622</v>
      </c>
      <c r="N1375" s="114">
        <v>17720</v>
      </c>
      <c r="O1375" s="114">
        <v>15145</v>
      </c>
      <c r="P1375" s="197">
        <v>41926</v>
      </c>
      <c r="Q1375" s="197">
        <v>42722</v>
      </c>
      <c r="R1375" s="197">
        <v>42722</v>
      </c>
      <c r="S1375" s="197">
        <v>42722</v>
      </c>
      <c r="T1375" s="220">
        <v>0</v>
      </c>
      <c r="U1375" s="114"/>
      <c r="V1375" s="117"/>
      <c r="W1375" s="199"/>
    </row>
    <row r="1376" spans="1:23" ht="17" hidden="1" thickBot="1" x14ac:dyDescent="0.25">
      <c r="A1376" s="349">
        <v>41973</v>
      </c>
      <c r="B1376" s="382" t="s">
        <v>146</v>
      </c>
      <c r="C1376" s="79" t="s">
        <v>82</v>
      </c>
      <c r="D1376" s="79" t="s">
        <v>78</v>
      </c>
      <c r="E1376" s="79"/>
      <c r="F1376" s="79" t="s">
        <v>116</v>
      </c>
      <c r="G1376" s="79" t="s">
        <v>4623</v>
      </c>
      <c r="H1376" s="80" t="s">
        <v>4624</v>
      </c>
      <c r="I1376" s="79"/>
      <c r="J1376" s="197">
        <v>41859</v>
      </c>
      <c r="K1376" s="197">
        <v>41911</v>
      </c>
      <c r="L1376" s="62" t="s">
        <v>4058</v>
      </c>
      <c r="M1376" s="31" t="s">
        <v>4625</v>
      </c>
      <c r="N1376" s="114">
        <v>16545</v>
      </c>
      <c r="O1376" s="114">
        <v>15632</v>
      </c>
      <c r="P1376" s="197">
        <v>41925</v>
      </c>
      <c r="Q1376" s="197">
        <v>42402</v>
      </c>
      <c r="R1376" s="197">
        <v>42402</v>
      </c>
      <c r="S1376" s="197">
        <v>42402</v>
      </c>
      <c r="T1376" s="220">
        <v>0</v>
      </c>
      <c r="U1376" s="114"/>
      <c r="V1376" s="117"/>
      <c r="W1376" s="199"/>
    </row>
    <row r="1377" spans="1:23" ht="17" hidden="1" thickBot="1" x14ac:dyDescent="0.25">
      <c r="A1377" s="349">
        <v>41973</v>
      </c>
      <c r="B1377" s="382" t="s">
        <v>146</v>
      </c>
      <c r="C1377" s="79" t="s">
        <v>84</v>
      </c>
      <c r="D1377" s="79" t="s">
        <v>132</v>
      </c>
      <c r="E1377" s="79" t="s">
        <v>20</v>
      </c>
      <c r="F1377" s="79" t="s">
        <v>128</v>
      </c>
      <c r="G1377" s="79" t="s">
        <v>4626</v>
      </c>
      <c r="H1377" s="80" t="s">
        <v>4627</v>
      </c>
      <c r="I1377" s="79"/>
      <c r="J1377" s="197">
        <v>41772</v>
      </c>
      <c r="K1377" s="197">
        <v>41876</v>
      </c>
      <c r="L1377" s="62" t="s">
        <v>4628</v>
      </c>
      <c r="M1377" s="31" t="s">
        <v>4629</v>
      </c>
      <c r="N1377" s="114">
        <v>17529</v>
      </c>
      <c r="O1377" s="114">
        <v>13776</v>
      </c>
      <c r="P1377" s="197">
        <v>41890</v>
      </c>
      <c r="Q1377" s="197">
        <v>42430</v>
      </c>
      <c r="R1377" s="197">
        <v>42430</v>
      </c>
      <c r="S1377" s="197">
        <v>42430</v>
      </c>
      <c r="T1377" s="220">
        <v>0.1</v>
      </c>
      <c r="U1377" s="114"/>
      <c r="V1377" s="117"/>
      <c r="W1377" s="199"/>
    </row>
    <row r="1378" spans="1:23" ht="17" hidden="1" thickBot="1" x14ac:dyDescent="0.25">
      <c r="A1378" s="349">
        <v>41973</v>
      </c>
      <c r="B1378" s="382" t="s">
        <v>146</v>
      </c>
      <c r="C1378" s="79" t="s">
        <v>84</v>
      </c>
      <c r="D1378" s="79" t="s">
        <v>132</v>
      </c>
      <c r="E1378" s="79" t="s">
        <v>20</v>
      </c>
      <c r="F1378" s="79" t="s">
        <v>128</v>
      </c>
      <c r="G1378" s="79" t="s">
        <v>4630</v>
      </c>
      <c r="H1378" s="80" t="s">
        <v>4631</v>
      </c>
      <c r="I1378" s="79"/>
      <c r="J1378" s="197">
        <v>41690</v>
      </c>
      <c r="K1378" s="197">
        <v>41789</v>
      </c>
      <c r="L1378" s="62" t="s">
        <v>4137</v>
      </c>
      <c r="M1378" s="31" t="s">
        <v>4632</v>
      </c>
      <c r="N1378" s="114">
        <v>14312</v>
      </c>
      <c r="O1378" s="114">
        <v>13160</v>
      </c>
      <c r="P1378" s="197">
        <v>41803</v>
      </c>
      <c r="Q1378" s="197">
        <v>42358</v>
      </c>
      <c r="R1378" s="197">
        <v>42358</v>
      </c>
      <c r="S1378" s="197">
        <v>42358</v>
      </c>
      <c r="T1378" s="220">
        <v>0.04</v>
      </c>
      <c r="U1378" s="114"/>
      <c r="V1378" s="117"/>
      <c r="W1378" s="199"/>
    </row>
    <row r="1379" spans="1:23" ht="17" hidden="1" thickBot="1" x14ac:dyDescent="0.25">
      <c r="A1379" s="349">
        <v>41973</v>
      </c>
      <c r="B1379" s="382" t="s">
        <v>146</v>
      </c>
      <c r="C1379" s="79" t="s">
        <v>84</v>
      </c>
      <c r="D1379" s="79" t="s">
        <v>132</v>
      </c>
      <c r="E1379" s="79" t="s">
        <v>20</v>
      </c>
      <c r="F1379" s="79" t="s">
        <v>128</v>
      </c>
      <c r="G1379" s="79" t="s">
        <v>4633</v>
      </c>
      <c r="H1379" s="80" t="s">
        <v>4634</v>
      </c>
      <c r="I1379" s="79"/>
      <c r="J1379" s="197">
        <v>41690</v>
      </c>
      <c r="K1379" s="197">
        <v>41789</v>
      </c>
      <c r="L1379" s="62" t="s">
        <v>4137</v>
      </c>
      <c r="M1379" s="31" t="s">
        <v>4632</v>
      </c>
      <c r="N1379" s="114">
        <v>20159</v>
      </c>
      <c r="O1379" s="114">
        <v>10019</v>
      </c>
      <c r="P1379" s="197">
        <v>41803</v>
      </c>
      <c r="Q1379" s="197">
        <v>42358</v>
      </c>
      <c r="R1379" s="197">
        <v>42358</v>
      </c>
      <c r="S1379" s="197">
        <v>42358</v>
      </c>
      <c r="T1379" s="220">
        <v>0.03</v>
      </c>
      <c r="U1379" s="114"/>
      <c r="V1379" s="117"/>
      <c r="W1379" s="199"/>
    </row>
    <row r="1380" spans="1:23" ht="17" hidden="1" thickBot="1" x14ac:dyDescent="0.25">
      <c r="A1380" s="349">
        <v>41973</v>
      </c>
      <c r="B1380" s="382" t="s">
        <v>146</v>
      </c>
      <c r="C1380" s="79" t="s">
        <v>84</v>
      </c>
      <c r="D1380" s="79" t="s">
        <v>132</v>
      </c>
      <c r="E1380" s="79" t="s">
        <v>17</v>
      </c>
      <c r="F1380" s="79" t="s">
        <v>128</v>
      </c>
      <c r="G1380" s="79" t="s">
        <v>4635</v>
      </c>
      <c r="H1380" s="80" t="s">
        <v>4636</v>
      </c>
      <c r="I1380" s="79"/>
      <c r="J1380" s="197">
        <v>41614</v>
      </c>
      <c r="K1380" s="197">
        <v>41892</v>
      </c>
      <c r="L1380" s="62" t="s">
        <v>4637</v>
      </c>
      <c r="M1380" s="31" t="s">
        <v>4638</v>
      </c>
      <c r="N1380" s="114">
        <v>14685</v>
      </c>
      <c r="O1380" s="114">
        <v>14300</v>
      </c>
      <c r="P1380" s="197">
        <v>41906</v>
      </c>
      <c r="Q1380" s="197">
        <v>42394</v>
      </c>
      <c r="R1380" s="197">
        <v>42394</v>
      </c>
      <c r="S1380" s="197">
        <v>42394</v>
      </c>
      <c r="T1380" s="220">
        <v>0</v>
      </c>
      <c r="U1380" s="114"/>
      <c r="V1380" s="117"/>
      <c r="W1380" s="199"/>
    </row>
    <row r="1381" spans="1:23" ht="17" hidden="1" thickBot="1" x14ac:dyDescent="0.25">
      <c r="A1381" s="349">
        <v>41973</v>
      </c>
      <c r="B1381" s="382" t="s">
        <v>146</v>
      </c>
      <c r="C1381" s="79" t="s">
        <v>84</v>
      </c>
      <c r="D1381" s="79" t="s">
        <v>132</v>
      </c>
      <c r="E1381" s="79" t="s">
        <v>17</v>
      </c>
      <c r="F1381" s="79" t="s">
        <v>128</v>
      </c>
      <c r="G1381" s="79" t="s">
        <v>4639</v>
      </c>
      <c r="H1381" s="80" t="s">
        <v>4640</v>
      </c>
      <c r="I1381" s="79"/>
      <c r="J1381" s="197">
        <v>41619</v>
      </c>
      <c r="K1381" s="197">
        <v>41792</v>
      </c>
      <c r="L1381" s="62" t="s">
        <v>4641</v>
      </c>
      <c r="M1381" s="31" t="s">
        <v>4642</v>
      </c>
      <c r="N1381" s="114">
        <v>1248</v>
      </c>
      <c r="O1381" s="114">
        <v>1157</v>
      </c>
      <c r="P1381" s="197">
        <v>41806</v>
      </c>
      <c r="Q1381" s="197">
        <v>42157</v>
      </c>
      <c r="R1381" s="197">
        <v>42157</v>
      </c>
      <c r="S1381" s="197">
        <v>42157</v>
      </c>
      <c r="T1381" s="220">
        <v>0.23</v>
      </c>
      <c r="U1381" s="114"/>
      <c r="V1381" s="117"/>
      <c r="W1381" s="199"/>
    </row>
    <row r="1382" spans="1:23" ht="17" hidden="1" thickBot="1" x14ac:dyDescent="0.25">
      <c r="A1382" s="349">
        <v>41973</v>
      </c>
      <c r="B1382" s="382" t="s">
        <v>146</v>
      </c>
      <c r="C1382" s="79" t="s">
        <v>85</v>
      </c>
      <c r="D1382" s="79" t="s">
        <v>132</v>
      </c>
      <c r="E1382" s="79" t="s">
        <v>54</v>
      </c>
      <c r="F1382" s="79" t="s">
        <v>128</v>
      </c>
      <c r="G1382" s="79" t="s">
        <v>4643</v>
      </c>
      <c r="H1382" s="80" t="s">
        <v>4644</v>
      </c>
      <c r="I1382" s="79"/>
      <c r="J1382" s="197">
        <v>41747</v>
      </c>
      <c r="K1382" s="197">
        <v>41873</v>
      </c>
      <c r="L1382" s="62" t="s">
        <v>4645</v>
      </c>
      <c r="M1382" s="31" t="s">
        <v>4646</v>
      </c>
      <c r="N1382" s="114">
        <v>17019</v>
      </c>
      <c r="O1382" s="114">
        <v>15845</v>
      </c>
      <c r="P1382" s="197">
        <v>41887</v>
      </c>
      <c r="Q1382" s="197">
        <v>42423</v>
      </c>
      <c r="R1382" s="197">
        <v>42423</v>
      </c>
      <c r="S1382" s="197">
        <v>42423</v>
      </c>
      <c r="T1382" s="220">
        <v>7.6167006406566698E-3</v>
      </c>
      <c r="U1382" s="114"/>
      <c r="V1382" s="117"/>
      <c r="W1382" s="199"/>
    </row>
    <row r="1383" spans="1:23" ht="17" hidden="1" thickBot="1" x14ac:dyDescent="0.25">
      <c r="A1383" s="349">
        <v>41973</v>
      </c>
      <c r="B1383" s="382" t="s">
        <v>146</v>
      </c>
      <c r="C1383" s="79" t="s">
        <v>84</v>
      </c>
      <c r="D1383" s="79" t="s">
        <v>132</v>
      </c>
      <c r="E1383" s="79"/>
      <c r="F1383" s="79" t="s">
        <v>116</v>
      </c>
      <c r="G1383" s="79" t="s">
        <v>4647</v>
      </c>
      <c r="H1383" s="80" t="s">
        <v>4447</v>
      </c>
      <c r="I1383" s="79"/>
      <c r="J1383" s="197">
        <v>41586</v>
      </c>
      <c r="K1383" s="197">
        <v>41747</v>
      </c>
      <c r="L1383" s="62" t="s">
        <v>3771</v>
      </c>
      <c r="M1383" s="31" t="s">
        <v>4648</v>
      </c>
      <c r="N1383" s="114">
        <v>2881</v>
      </c>
      <c r="O1383" s="114">
        <v>2861</v>
      </c>
      <c r="P1383" s="197">
        <v>41761</v>
      </c>
      <c r="Q1383" s="197">
        <v>42410</v>
      </c>
      <c r="R1383" s="197">
        <v>42410</v>
      </c>
      <c r="S1383" s="197">
        <v>42410</v>
      </c>
      <c r="T1383" s="220">
        <v>0.04</v>
      </c>
      <c r="U1383" s="114"/>
      <c r="V1383" s="117"/>
      <c r="W1383" s="199"/>
    </row>
    <row r="1384" spans="1:23" ht="17" hidden="1" thickBot="1" x14ac:dyDescent="0.25">
      <c r="A1384" s="349">
        <v>41973</v>
      </c>
      <c r="B1384" s="382" t="s">
        <v>146</v>
      </c>
      <c r="C1384" s="79" t="s">
        <v>82</v>
      </c>
      <c r="D1384" s="79" t="s">
        <v>78</v>
      </c>
      <c r="E1384" s="79" t="s">
        <v>29</v>
      </c>
      <c r="F1384" s="79" t="s">
        <v>128</v>
      </c>
      <c r="G1384" s="79" t="s">
        <v>4649</v>
      </c>
      <c r="H1384" s="80" t="s">
        <v>4650</v>
      </c>
      <c r="I1384" s="79"/>
      <c r="J1384" s="197" t="s">
        <v>10</v>
      </c>
      <c r="K1384" s="197">
        <v>41912</v>
      </c>
      <c r="L1384" s="62" t="s">
        <v>4651</v>
      </c>
      <c r="M1384" s="31" t="s">
        <v>4652</v>
      </c>
      <c r="N1384" s="114">
        <v>75</v>
      </c>
      <c r="O1384" s="114">
        <v>64</v>
      </c>
      <c r="P1384" s="197">
        <v>41926</v>
      </c>
      <c r="Q1384" s="197" t="s">
        <v>10</v>
      </c>
      <c r="R1384" s="197">
        <v>41973</v>
      </c>
      <c r="S1384" s="197">
        <v>42094</v>
      </c>
      <c r="T1384" s="220">
        <v>0</v>
      </c>
      <c r="U1384" s="114"/>
      <c r="V1384" s="117"/>
      <c r="W1384" s="199"/>
    </row>
    <row r="1385" spans="1:23" ht="17" hidden="1" thickBot="1" x14ac:dyDescent="0.25">
      <c r="A1385" s="349">
        <v>41973</v>
      </c>
      <c r="B1385" s="382" t="s">
        <v>146</v>
      </c>
      <c r="C1385" s="79" t="s">
        <v>82</v>
      </c>
      <c r="D1385" s="79" t="s">
        <v>132</v>
      </c>
      <c r="E1385" s="79" t="s">
        <v>16</v>
      </c>
      <c r="F1385" s="79" t="s">
        <v>128</v>
      </c>
      <c r="G1385" s="79" t="s">
        <v>4653</v>
      </c>
      <c r="H1385" s="80" t="s">
        <v>4654</v>
      </c>
      <c r="I1385" s="79"/>
      <c r="J1385" s="197">
        <v>41729</v>
      </c>
      <c r="K1385" s="197">
        <v>41908</v>
      </c>
      <c r="L1385" s="62" t="s">
        <v>4655</v>
      </c>
      <c r="M1385" s="31" t="s">
        <v>4656</v>
      </c>
      <c r="N1385" s="114">
        <v>10573</v>
      </c>
      <c r="O1385" s="114">
        <v>5992</v>
      </c>
      <c r="P1385" s="197">
        <v>41922</v>
      </c>
      <c r="Q1385" s="197">
        <v>42479</v>
      </c>
      <c r="R1385" s="197">
        <v>42479</v>
      </c>
      <c r="S1385" s="197">
        <v>42479</v>
      </c>
      <c r="T1385" s="220">
        <v>0</v>
      </c>
      <c r="U1385" s="114"/>
      <c r="V1385" s="117"/>
      <c r="W1385" s="199"/>
    </row>
    <row r="1386" spans="1:23" ht="17" hidden="1" thickBot="1" x14ac:dyDescent="0.25">
      <c r="A1386" s="349">
        <v>41973</v>
      </c>
      <c r="B1386" s="382" t="s">
        <v>146</v>
      </c>
      <c r="C1386" s="79" t="s">
        <v>82</v>
      </c>
      <c r="D1386" s="79" t="s">
        <v>132</v>
      </c>
      <c r="E1386" s="79" t="s">
        <v>16</v>
      </c>
      <c r="F1386" s="79" t="s">
        <v>128</v>
      </c>
      <c r="G1386" s="79" t="s">
        <v>4657</v>
      </c>
      <c r="H1386" s="80" t="s">
        <v>4658</v>
      </c>
      <c r="I1386" s="79"/>
      <c r="J1386" s="197">
        <v>41767</v>
      </c>
      <c r="K1386" s="197">
        <v>41866</v>
      </c>
      <c r="L1386" s="62" t="s">
        <v>4659</v>
      </c>
      <c r="M1386" s="31" t="s">
        <v>4660</v>
      </c>
      <c r="N1386" s="114">
        <v>14151</v>
      </c>
      <c r="O1386" s="114">
        <v>13396</v>
      </c>
      <c r="P1386" s="197">
        <v>41880</v>
      </c>
      <c r="Q1386" s="197">
        <v>42376</v>
      </c>
      <c r="R1386" s="197">
        <v>42376</v>
      </c>
      <c r="S1386" s="197">
        <v>42376</v>
      </c>
      <c r="T1386" s="220">
        <v>0</v>
      </c>
      <c r="U1386" s="114"/>
      <c r="V1386" s="117"/>
      <c r="W1386" s="199"/>
    </row>
    <row r="1387" spans="1:23" ht="17" hidden="1" thickBot="1" x14ac:dyDescent="0.25">
      <c r="A1387" s="349">
        <v>41973</v>
      </c>
      <c r="B1387" s="382" t="s">
        <v>146</v>
      </c>
      <c r="C1387" s="79" t="s">
        <v>82</v>
      </c>
      <c r="D1387" s="79" t="s">
        <v>132</v>
      </c>
      <c r="E1387" s="79" t="s">
        <v>14</v>
      </c>
      <c r="F1387" s="79" t="s">
        <v>128</v>
      </c>
      <c r="G1387" s="79" t="s">
        <v>4661</v>
      </c>
      <c r="H1387" s="80" t="s">
        <v>4662</v>
      </c>
      <c r="I1387" s="79"/>
      <c r="J1387" s="197">
        <v>41729</v>
      </c>
      <c r="K1387" s="197">
        <v>41855</v>
      </c>
      <c r="L1387" s="62" t="s">
        <v>4462</v>
      </c>
      <c r="M1387" s="31" t="s">
        <v>4663</v>
      </c>
      <c r="N1387" s="114">
        <v>8904</v>
      </c>
      <c r="O1387" s="114">
        <v>8407</v>
      </c>
      <c r="P1387" s="197">
        <v>41869</v>
      </c>
      <c r="Q1387" s="197">
        <v>42410</v>
      </c>
      <c r="R1387" s="197">
        <v>42410</v>
      </c>
      <c r="S1387" s="197">
        <v>42410</v>
      </c>
      <c r="T1387" s="220">
        <v>0</v>
      </c>
      <c r="U1387" s="114"/>
      <c r="V1387" s="117"/>
      <c r="W1387" s="199"/>
    </row>
    <row r="1388" spans="1:23" ht="17" hidden="1" thickBot="1" x14ac:dyDescent="0.25">
      <c r="A1388" s="349">
        <v>41973</v>
      </c>
      <c r="B1388" s="382" t="s">
        <v>146</v>
      </c>
      <c r="C1388" s="79" t="s">
        <v>82</v>
      </c>
      <c r="D1388" s="79" t="s">
        <v>132</v>
      </c>
      <c r="E1388" s="79" t="s">
        <v>23</v>
      </c>
      <c r="F1388" s="79" t="s">
        <v>128</v>
      </c>
      <c r="G1388" s="79" t="s">
        <v>4664</v>
      </c>
      <c r="H1388" s="80" t="s">
        <v>4665</v>
      </c>
      <c r="I1388" s="79"/>
      <c r="J1388" s="197">
        <v>41680</v>
      </c>
      <c r="K1388" s="197">
        <v>41876</v>
      </c>
      <c r="L1388" s="62" t="s">
        <v>4666</v>
      </c>
      <c r="M1388" s="31" t="s">
        <v>4667</v>
      </c>
      <c r="N1388" s="114">
        <v>29692</v>
      </c>
      <c r="O1388" s="114">
        <v>25168</v>
      </c>
      <c r="P1388" s="197">
        <v>41890</v>
      </c>
      <c r="Q1388" s="197">
        <v>42881</v>
      </c>
      <c r="R1388" s="197">
        <v>42881</v>
      </c>
      <c r="S1388" s="197">
        <v>42881</v>
      </c>
      <c r="T1388" s="220">
        <v>0</v>
      </c>
      <c r="U1388" s="114"/>
      <c r="V1388" s="117"/>
      <c r="W1388" s="199"/>
    </row>
    <row r="1389" spans="1:23" ht="17" hidden="1" thickBot="1" x14ac:dyDescent="0.25">
      <c r="A1389" s="349">
        <v>41973</v>
      </c>
      <c r="B1389" s="382" t="s">
        <v>146</v>
      </c>
      <c r="C1389" s="79" t="s">
        <v>82</v>
      </c>
      <c r="D1389" s="79" t="s">
        <v>132</v>
      </c>
      <c r="E1389" s="79" t="s">
        <v>23</v>
      </c>
      <c r="F1389" s="79" t="s">
        <v>128</v>
      </c>
      <c r="G1389" s="79" t="s">
        <v>4668</v>
      </c>
      <c r="H1389" s="80" t="s">
        <v>4669</v>
      </c>
      <c r="I1389" s="79"/>
      <c r="J1389" s="197">
        <v>41659</v>
      </c>
      <c r="K1389" s="197">
        <v>41841</v>
      </c>
      <c r="L1389" s="62" t="s">
        <v>4666</v>
      </c>
      <c r="M1389" s="31" t="s">
        <v>4670</v>
      </c>
      <c r="N1389" s="114">
        <v>84889</v>
      </c>
      <c r="O1389" s="114">
        <v>78957</v>
      </c>
      <c r="P1389" s="197">
        <v>41855</v>
      </c>
      <c r="Q1389" s="197">
        <v>42381</v>
      </c>
      <c r="R1389" s="197">
        <v>42381</v>
      </c>
      <c r="S1389" s="197">
        <v>42381</v>
      </c>
      <c r="T1389" s="220">
        <v>0.01</v>
      </c>
      <c r="U1389" s="114"/>
      <c r="V1389" s="117"/>
      <c r="W1389" s="199"/>
    </row>
    <row r="1390" spans="1:23" ht="17" hidden="1" thickBot="1" x14ac:dyDescent="0.25">
      <c r="A1390" s="349">
        <v>41973</v>
      </c>
      <c r="B1390" s="382" t="s">
        <v>146</v>
      </c>
      <c r="C1390" s="79" t="s">
        <v>82</v>
      </c>
      <c r="D1390" s="79" t="s">
        <v>79</v>
      </c>
      <c r="E1390" s="79" t="s">
        <v>23</v>
      </c>
      <c r="F1390" s="79" t="s">
        <v>128</v>
      </c>
      <c r="G1390" s="79" t="s">
        <v>4671</v>
      </c>
      <c r="H1390" s="80" t="s">
        <v>4672</v>
      </c>
      <c r="I1390" s="79"/>
      <c r="J1390" s="197">
        <v>41810</v>
      </c>
      <c r="K1390" s="197">
        <v>41884</v>
      </c>
      <c r="L1390" s="62" t="s">
        <v>4673</v>
      </c>
      <c r="M1390" s="31" t="s">
        <v>4674</v>
      </c>
      <c r="N1390" s="114">
        <v>1424</v>
      </c>
      <c r="O1390" s="114">
        <v>1376</v>
      </c>
      <c r="P1390" s="197">
        <v>41898</v>
      </c>
      <c r="Q1390" s="197"/>
      <c r="R1390" s="197"/>
      <c r="S1390" s="197"/>
      <c r="T1390" s="220">
        <v>0.28000000000000003</v>
      </c>
      <c r="U1390" s="114"/>
      <c r="V1390" s="117"/>
      <c r="W1390" s="199"/>
    </row>
    <row r="1391" spans="1:23" ht="17" hidden="1" thickBot="1" x14ac:dyDescent="0.25">
      <c r="A1391" s="349">
        <v>41973</v>
      </c>
      <c r="B1391" s="382" t="s">
        <v>146</v>
      </c>
      <c r="C1391" s="79" t="s">
        <v>82</v>
      </c>
      <c r="D1391" s="79" t="s">
        <v>132</v>
      </c>
      <c r="E1391" s="79" t="s">
        <v>34</v>
      </c>
      <c r="F1391" s="79" t="s">
        <v>128</v>
      </c>
      <c r="G1391" s="79" t="s">
        <v>4675</v>
      </c>
      <c r="H1391" s="80" t="s">
        <v>4676</v>
      </c>
      <c r="I1391" s="79"/>
      <c r="J1391" s="197">
        <v>41760</v>
      </c>
      <c r="K1391" s="197">
        <v>41851</v>
      </c>
      <c r="L1391" s="62" t="s">
        <v>4677</v>
      </c>
      <c r="M1391" s="31" t="s">
        <v>4678</v>
      </c>
      <c r="N1391" s="114">
        <v>13319</v>
      </c>
      <c r="O1391" s="114">
        <v>12780</v>
      </c>
      <c r="P1391" s="197">
        <v>41865</v>
      </c>
      <c r="Q1391" s="197">
        <v>42354</v>
      </c>
      <c r="R1391" s="197">
        <v>42354</v>
      </c>
      <c r="S1391" s="197">
        <v>42354</v>
      </c>
      <c r="T1391" s="220">
        <v>0.01</v>
      </c>
      <c r="U1391" s="114"/>
      <c r="V1391" s="117"/>
      <c r="W1391" s="199"/>
    </row>
    <row r="1392" spans="1:23" ht="17" hidden="1" thickBot="1" x14ac:dyDescent="0.25">
      <c r="A1392" s="349">
        <v>41973</v>
      </c>
      <c r="B1392" s="382" t="s">
        <v>146</v>
      </c>
      <c r="C1392" s="79" t="s">
        <v>82</v>
      </c>
      <c r="D1392" s="79" t="s">
        <v>132</v>
      </c>
      <c r="E1392" s="79"/>
      <c r="F1392" s="79" t="s">
        <v>108</v>
      </c>
      <c r="G1392" s="79" t="s">
        <v>4679</v>
      </c>
      <c r="H1392" s="80" t="s">
        <v>4411</v>
      </c>
      <c r="I1392" s="79"/>
      <c r="J1392" s="197">
        <v>41715</v>
      </c>
      <c r="K1392" s="197">
        <v>41845</v>
      </c>
      <c r="L1392" s="62" t="s">
        <v>4680</v>
      </c>
      <c r="M1392" s="31" t="s">
        <v>4681</v>
      </c>
      <c r="N1392" s="114">
        <v>4492</v>
      </c>
      <c r="O1392" s="114">
        <v>4178</v>
      </c>
      <c r="P1392" s="197">
        <v>41859</v>
      </c>
      <c r="Q1392" s="197">
        <v>42275</v>
      </c>
      <c r="R1392" s="197">
        <v>42275</v>
      </c>
      <c r="S1392" s="197">
        <v>42275</v>
      </c>
      <c r="T1392" s="220">
        <v>0</v>
      </c>
      <c r="U1392" s="114"/>
      <c r="V1392" s="117"/>
      <c r="W1392" s="199"/>
    </row>
    <row r="1393" spans="1:23" ht="17" hidden="1" thickBot="1" x14ac:dyDescent="0.25">
      <c r="A1393" s="349">
        <v>41973</v>
      </c>
      <c r="B1393" s="382" t="s">
        <v>146</v>
      </c>
      <c r="C1393" s="79" t="s">
        <v>82</v>
      </c>
      <c r="D1393" s="79" t="s">
        <v>79</v>
      </c>
      <c r="E1393" s="79"/>
      <c r="F1393" s="79" t="s">
        <v>108</v>
      </c>
      <c r="G1393" s="79" t="s">
        <v>4682</v>
      </c>
      <c r="H1393" s="80" t="s">
        <v>4683</v>
      </c>
      <c r="I1393" s="79"/>
      <c r="J1393" s="197"/>
      <c r="K1393" s="197">
        <v>41781</v>
      </c>
      <c r="L1393" s="62" t="s">
        <v>4684</v>
      </c>
      <c r="M1393" s="31" t="s">
        <v>4685</v>
      </c>
      <c r="N1393" s="114">
        <v>1120</v>
      </c>
      <c r="O1393" s="114">
        <v>1120</v>
      </c>
      <c r="P1393" s="197">
        <v>41795</v>
      </c>
      <c r="Q1393" s="197"/>
      <c r="R1393" s="197"/>
      <c r="S1393" s="197"/>
      <c r="T1393" s="220">
        <v>1</v>
      </c>
      <c r="U1393" s="114"/>
      <c r="V1393" s="117"/>
      <c r="W1393" s="199"/>
    </row>
    <row r="1394" spans="1:23" ht="17" hidden="1" thickBot="1" x14ac:dyDescent="0.25">
      <c r="A1394" s="349">
        <v>41973</v>
      </c>
      <c r="B1394" s="382" t="s">
        <v>146</v>
      </c>
      <c r="C1394" s="79" t="s">
        <v>82</v>
      </c>
      <c r="D1394" s="79" t="s">
        <v>79</v>
      </c>
      <c r="E1394" s="79"/>
      <c r="F1394" s="79" t="s">
        <v>108</v>
      </c>
      <c r="G1394" s="79" t="s">
        <v>4686</v>
      </c>
      <c r="H1394" s="80" t="s">
        <v>4687</v>
      </c>
      <c r="I1394" s="79"/>
      <c r="J1394" s="197"/>
      <c r="K1394" s="197">
        <v>41781</v>
      </c>
      <c r="L1394" s="62" t="s">
        <v>4684</v>
      </c>
      <c r="M1394" s="31" t="s">
        <v>4685</v>
      </c>
      <c r="N1394" s="114">
        <v>1175</v>
      </c>
      <c r="O1394" s="114">
        <v>1175</v>
      </c>
      <c r="P1394" s="197">
        <v>41795</v>
      </c>
      <c r="Q1394" s="197"/>
      <c r="R1394" s="197"/>
      <c r="S1394" s="197"/>
      <c r="T1394" s="220">
        <v>1</v>
      </c>
      <c r="U1394" s="114"/>
      <c r="V1394" s="117"/>
      <c r="W1394" s="199"/>
    </row>
    <row r="1395" spans="1:23" ht="17" hidden="1" thickBot="1" x14ac:dyDescent="0.25">
      <c r="A1395" s="349">
        <v>41973</v>
      </c>
      <c r="B1395" s="382" t="s">
        <v>146</v>
      </c>
      <c r="C1395" s="79" t="s">
        <v>82</v>
      </c>
      <c r="D1395" s="79" t="s">
        <v>79</v>
      </c>
      <c r="E1395" s="79"/>
      <c r="F1395" s="79" t="s">
        <v>108</v>
      </c>
      <c r="G1395" s="79" t="s">
        <v>4688</v>
      </c>
      <c r="H1395" s="80" t="s">
        <v>4689</v>
      </c>
      <c r="I1395" s="79"/>
      <c r="J1395" s="197"/>
      <c r="K1395" s="197">
        <v>41781</v>
      </c>
      <c r="L1395" s="62" t="s">
        <v>4684</v>
      </c>
      <c r="M1395" s="31" t="s">
        <v>4685</v>
      </c>
      <c r="N1395" s="114">
        <v>1064</v>
      </c>
      <c r="O1395" s="114">
        <v>1065</v>
      </c>
      <c r="P1395" s="197">
        <v>41795</v>
      </c>
      <c r="Q1395" s="197"/>
      <c r="R1395" s="197"/>
      <c r="S1395" s="197"/>
      <c r="T1395" s="220">
        <v>1</v>
      </c>
      <c r="U1395" s="114"/>
      <c r="V1395" s="117"/>
      <c r="W1395" s="199"/>
    </row>
    <row r="1396" spans="1:23" ht="17" hidden="1" thickBot="1" x14ac:dyDescent="0.25">
      <c r="A1396" s="349">
        <v>41973</v>
      </c>
      <c r="B1396" s="382">
        <v>2014</v>
      </c>
      <c r="C1396" s="79" t="s">
        <v>82</v>
      </c>
      <c r="D1396" s="79" t="s">
        <v>132</v>
      </c>
      <c r="E1396" s="79"/>
      <c r="F1396" s="79" t="s">
        <v>108</v>
      </c>
      <c r="G1396" s="79" t="s">
        <v>4690</v>
      </c>
      <c r="H1396" s="80" t="s">
        <v>4691</v>
      </c>
      <c r="I1396" s="79"/>
      <c r="J1396" s="197">
        <v>41751</v>
      </c>
      <c r="K1396" s="197">
        <v>41913</v>
      </c>
      <c r="L1396" s="62" t="s">
        <v>4692</v>
      </c>
      <c r="M1396" s="31" t="s">
        <v>4693</v>
      </c>
      <c r="N1396" s="114">
        <v>20714</v>
      </c>
      <c r="O1396" s="114">
        <v>19531</v>
      </c>
      <c r="P1396" s="197">
        <v>41927</v>
      </c>
      <c r="Q1396" s="197">
        <v>42520</v>
      </c>
      <c r="R1396" s="197">
        <v>42520</v>
      </c>
      <c r="S1396" s="197">
        <v>42520</v>
      </c>
      <c r="T1396" s="220">
        <v>0.01</v>
      </c>
      <c r="U1396" s="114"/>
      <c r="V1396" s="117"/>
      <c r="W1396" s="199"/>
    </row>
    <row r="1397" spans="1:23" ht="17" hidden="1" thickBot="1" x14ac:dyDescent="0.25">
      <c r="A1397" s="349">
        <v>41973</v>
      </c>
      <c r="B1397" s="382" t="s">
        <v>146</v>
      </c>
      <c r="C1397" s="79" t="s">
        <v>84</v>
      </c>
      <c r="D1397" s="79" t="s">
        <v>132</v>
      </c>
      <c r="E1397" s="79"/>
      <c r="F1397" s="79" t="s">
        <v>112</v>
      </c>
      <c r="G1397" s="79" t="s">
        <v>4694</v>
      </c>
      <c r="H1397" s="80" t="s">
        <v>4695</v>
      </c>
      <c r="I1397" s="79"/>
      <c r="J1397" s="197">
        <v>41674</v>
      </c>
      <c r="K1397" s="197">
        <v>41766</v>
      </c>
      <c r="L1397" s="62" t="s">
        <v>4161</v>
      </c>
      <c r="M1397" s="31" t="s">
        <v>4696</v>
      </c>
      <c r="N1397" s="114">
        <v>62820</v>
      </c>
      <c r="O1397" s="114">
        <v>57162</v>
      </c>
      <c r="P1397" s="197">
        <v>41780</v>
      </c>
      <c r="Q1397" s="197">
        <v>42707</v>
      </c>
      <c r="R1397" s="197">
        <v>42707</v>
      </c>
      <c r="S1397" s="197">
        <v>42707</v>
      </c>
      <c r="T1397" s="220">
        <v>0.01</v>
      </c>
      <c r="U1397" s="114"/>
      <c r="V1397" s="117"/>
      <c r="W1397" s="199"/>
    </row>
    <row r="1398" spans="1:23" ht="17" hidden="1" thickBot="1" x14ac:dyDescent="0.25">
      <c r="A1398" s="349">
        <v>41973</v>
      </c>
      <c r="B1398" s="382" t="s">
        <v>146</v>
      </c>
      <c r="C1398" s="79" t="s">
        <v>82</v>
      </c>
      <c r="D1398" s="79" t="s">
        <v>132</v>
      </c>
      <c r="E1398" s="79"/>
      <c r="F1398" s="79" t="s">
        <v>112</v>
      </c>
      <c r="G1398" s="79" t="s">
        <v>4697</v>
      </c>
      <c r="H1398" s="80" t="s">
        <v>4698</v>
      </c>
      <c r="I1398" s="79"/>
      <c r="J1398" s="197">
        <v>41584</v>
      </c>
      <c r="K1398" s="197">
        <v>41725</v>
      </c>
      <c r="L1398" s="62" t="s">
        <v>4519</v>
      </c>
      <c r="M1398" s="31" t="s">
        <v>4699</v>
      </c>
      <c r="N1398" s="114">
        <v>57710</v>
      </c>
      <c r="O1398" s="114">
        <v>48381</v>
      </c>
      <c r="P1398" s="197">
        <v>41739</v>
      </c>
      <c r="Q1398" s="197">
        <v>42485</v>
      </c>
      <c r="R1398" s="197">
        <v>42485</v>
      </c>
      <c r="S1398" s="197">
        <v>42517</v>
      </c>
      <c r="T1398" s="220">
        <v>0.06</v>
      </c>
      <c r="U1398" s="114"/>
      <c r="V1398" s="117"/>
      <c r="W1398" s="199"/>
    </row>
    <row r="1399" spans="1:23" ht="17" hidden="1" thickBot="1" x14ac:dyDescent="0.25">
      <c r="A1399" s="349">
        <v>41973</v>
      </c>
      <c r="B1399" s="382">
        <v>2014</v>
      </c>
      <c r="C1399" s="79" t="s">
        <v>84</v>
      </c>
      <c r="D1399" s="79" t="s">
        <v>132</v>
      </c>
      <c r="E1399" s="79"/>
      <c r="F1399" s="79" t="s">
        <v>112</v>
      </c>
      <c r="G1399" s="79" t="s">
        <v>4700</v>
      </c>
      <c r="H1399" s="80" t="s">
        <v>4701</v>
      </c>
      <c r="I1399" s="79"/>
      <c r="J1399" s="197">
        <v>41740</v>
      </c>
      <c r="K1399" s="197">
        <v>41929</v>
      </c>
      <c r="L1399" s="62" t="s">
        <v>4702</v>
      </c>
      <c r="M1399" s="31" t="s">
        <v>4703</v>
      </c>
      <c r="N1399" s="114">
        <v>53014</v>
      </c>
      <c r="O1399" s="114">
        <v>47725</v>
      </c>
      <c r="P1399" s="197">
        <v>41943</v>
      </c>
      <c r="Q1399" s="197">
        <v>42678</v>
      </c>
      <c r="R1399" s="197">
        <v>42615</v>
      </c>
      <c r="S1399" s="197">
        <v>42615</v>
      </c>
      <c r="T1399" s="220">
        <v>0</v>
      </c>
      <c r="U1399" s="114"/>
      <c r="V1399" s="117"/>
      <c r="W1399" s="199"/>
    </row>
    <row r="1400" spans="1:23" ht="17" hidden="1" thickBot="1" x14ac:dyDescent="0.25">
      <c r="A1400" s="349">
        <v>41973</v>
      </c>
      <c r="B1400" s="382" t="s">
        <v>146</v>
      </c>
      <c r="C1400" s="79" t="s">
        <v>82</v>
      </c>
      <c r="D1400" s="79" t="s">
        <v>132</v>
      </c>
      <c r="E1400" s="79" t="s">
        <v>35</v>
      </c>
      <c r="F1400" s="79" t="s">
        <v>128</v>
      </c>
      <c r="G1400" s="79" t="s">
        <v>3996</v>
      </c>
      <c r="H1400" s="80" t="s">
        <v>4704</v>
      </c>
      <c r="I1400" s="79"/>
      <c r="J1400" s="197">
        <v>41649</v>
      </c>
      <c r="K1400" s="197">
        <v>41871</v>
      </c>
      <c r="L1400" s="62" t="s">
        <v>4705</v>
      </c>
      <c r="M1400" s="31" t="s">
        <v>4706</v>
      </c>
      <c r="N1400" s="114">
        <v>128249</v>
      </c>
      <c r="O1400" s="114">
        <v>119854</v>
      </c>
      <c r="P1400" s="197">
        <v>41885</v>
      </c>
      <c r="Q1400" s="197">
        <v>43271</v>
      </c>
      <c r="R1400" s="197">
        <v>43271</v>
      </c>
      <c r="S1400" s="197">
        <v>43198</v>
      </c>
      <c r="T1400" s="220">
        <v>0.03</v>
      </c>
      <c r="U1400" s="114"/>
      <c r="V1400" s="117"/>
      <c r="W1400" s="199"/>
    </row>
    <row r="1401" spans="1:23" ht="17" hidden="1" thickBot="1" x14ac:dyDescent="0.25">
      <c r="A1401" s="349">
        <v>41973</v>
      </c>
      <c r="B1401" s="382">
        <v>2014</v>
      </c>
      <c r="C1401" s="79" t="s">
        <v>82</v>
      </c>
      <c r="D1401" s="79" t="s">
        <v>79</v>
      </c>
      <c r="E1401" s="79" t="s">
        <v>30</v>
      </c>
      <c r="F1401" s="79" t="s">
        <v>128</v>
      </c>
      <c r="G1401" s="79" t="s">
        <v>4707</v>
      </c>
      <c r="H1401" s="80" t="s">
        <v>4708</v>
      </c>
      <c r="I1401" s="79"/>
      <c r="J1401" s="197">
        <v>41862</v>
      </c>
      <c r="K1401" s="197">
        <v>41912</v>
      </c>
      <c r="L1401" s="62" t="s">
        <v>4709</v>
      </c>
      <c r="M1401" s="31" t="s">
        <v>4710</v>
      </c>
      <c r="N1401" s="114">
        <v>1453</v>
      </c>
      <c r="O1401" s="114">
        <v>1358</v>
      </c>
      <c r="P1401" s="197">
        <v>41926</v>
      </c>
      <c r="Q1401" s="197">
        <v>42108</v>
      </c>
      <c r="R1401" s="197">
        <v>42150</v>
      </c>
      <c r="S1401" s="197"/>
      <c r="T1401" s="220">
        <v>0</v>
      </c>
      <c r="U1401" s="114"/>
      <c r="V1401" s="117"/>
      <c r="W1401" s="199"/>
    </row>
    <row r="1402" spans="1:23" ht="17" hidden="1" thickBot="1" x14ac:dyDescent="0.25">
      <c r="A1402" s="349">
        <v>41973</v>
      </c>
      <c r="B1402" s="382" t="s">
        <v>146</v>
      </c>
      <c r="C1402" s="79" t="s">
        <v>82</v>
      </c>
      <c r="D1402" s="79" t="s">
        <v>79</v>
      </c>
      <c r="E1402" s="79" t="s">
        <v>22</v>
      </c>
      <c r="F1402" s="79" t="s">
        <v>128</v>
      </c>
      <c r="G1402" s="79" t="s">
        <v>4711</v>
      </c>
      <c r="H1402" s="80" t="s">
        <v>4712</v>
      </c>
      <c r="I1402" s="79"/>
      <c r="J1402" s="197">
        <v>41768</v>
      </c>
      <c r="K1402" s="197">
        <v>41857</v>
      </c>
      <c r="L1402" s="62" t="s">
        <v>4713</v>
      </c>
      <c r="M1402" s="31" t="s">
        <v>4714</v>
      </c>
      <c r="N1402" s="114">
        <v>1020</v>
      </c>
      <c r="O1402" s="114">
        <v>231</v>
      </c>
      <c r="P1402" s="197">
        <v>41871</v>
      </c>
      <c r="Q1402" s="197">
        <v>41964</v>
      </c>
      <c r="R1402" s="197">
        <v>41964</v>
      </c>
      <c r="S1402" s="197"/>
      <c r="T1402" s="220">
        <v>0.06</v>
      </c>
      <c r="U1402" s="114"/>
      <c r="V1402" s="117"/>
      <c r="W1402" s="199"/>
    </row>
    <row r="1403" spans="1:23" ht="17" hidden="1" thickBot="1" x14ac:dyDescent="0.25">
      <c r="A1403" s="349">
        <v>41973</v>
      </c>
      <c r="B1403" s="382" t="s">
        <v>146</v>
      </c>
      <c r="C1403" s="79" t="s">
        <v>82</v>
      </c>
      <c r="D1403" s="79" t="s">
        <v>132</v>
      </c>
      <c r="E1403" s="79" t="s">
        <v>22</v>
      </c>
      <c r="F1403" s="79" t="s">
        <v>128</v>
      </c>
      <c r="G1403" s="79" t="s">
        <v>4715</v>
      </c>
      <c r="H1403" s="80" t="s">
        <v>4716</v>
      </c>
      <c r="I1403" s="79"/>
      <c r="J1403" s="197">
        <v>41758</v>
      </c>
      <c r="K1403" s="197">
        <v>41898</v>
      </c>
      <c r="L1403" s="62" t="s">
        <v>4137</v>
      </c>
      <c r="M1403" s="31" t="s">
        <v>4717</v>
      </c>
      <c r="N1403" s="114">
        <v>11446</v>
      </c>
      <c r="O1403" s="114">
        <v>10677</v>
      </c>
      <c r="P1403" s="197">
        <v>41912</v>
      </c>
      <c r="Q1403" s="197">
        <v>42668</v>
      </c>
      <c r="R1403" s="197">
        <v>42668</v>
      </c>
      <c r="S1403" s="197">
        <v>42668</v>
      </c>
      <c r="T1403" s="220">
        <v>0</v>
      </c>
      <c r="U1403" s="114"/>
      <c r="V1403" s="117"/>
      <c r="W1403" s="199"/>
    </row>
    <row r="1404" spans="1:23" ht="17" hidden="1" thickBot="1" x14ac:dyDescent="0.25">
      <c r="A1404" s="349">
        <v>41973</v>
      </c>
      <c r="B1404" s="382" t="s">
        <v>146</v>
      </c>
      <c r="C1404" s="79" t="s">
        <v>82</v>
      </c>
      <c r="D1404" s="79" t="s">
        <v>132</v>
      </c>
      <c r="E1404" s="79" t="s">
        <v>16</v>
      </c>
      <c r="F1404" s="79" t="s">
        <v>128</v>
      </c>
      <c r="G1404" s="79" t="s">
        <v>4718</v>
      </c>
      <c r="H1404" s="80" t="s">
        <v>4719</v>
      </c>
      <c r="I1404" s="79"/>
      <c r="J1404" s="197">
        <v>41684</v>
      </c>
      <c r="K1404" s="197">
        <v>41789</v>
      </c>
      <c r="L1404" s="62" t="s">
        <v>4257</v>
      </c>
      <c r="M1404" s="31" t="s">
        <v>4720</v>
      </c>
      <c r="N1404" s="114">
        <v>15842</v>
      </c>
      <c r="O1404" s="114">
        <v>14932</v>
      </c>
      <c r="P1404" s="197">
        <v>41803</v>
      </c>
      <c r="Q1404" s="197">
        <v>42334</v>
      </c>
      <c r="R1404" s="197">
        <v>42334</v>
      </c>
      <c r="S1404" s="197">
        <v>42336</v>
      </c>
      <c r="T1404" s="220">
        <v>0.12</v>
      </c>
      <c r="U1404" s="114"/>
      <c r="V1404" s="117"/>
      <c r="W1404" s="199"/>
    </row>
    <row r="1405" spans="1:23" ht="17" hidden="1" thickBot="1" x14ac:dyDescent="0.25">
      <c r="A1405" s="349">
        <v>41973</v>
      </c>
      <c r="B1405" s="382" t="s">
        <v>146</v>
      </c>
      <c r="C1405" s="79" t="s">
        <v>82</v>
      </c>
      <c r="D1405" s="79" t="s">
        <v>132</v>
      </c>
      <c r="E1405" s="79"/>
      <c r="F1405" s="79" t="s">
        <v>116</v>
      </c>
      <c r="G1405" s="79" t="s">
        <v>4721</v>
      </c>
      <c r="H1405" s="80" t="s">
        <v>4722</v>
      </c>
      <c r="I1405" s="79"/>
      <c r="J1405" s="197">
        <v>41761</v>
      </c>
      <c r="K1405" s="197">
        <v>41901</v>
      </c>
      <c r="L1405" s="62" t="s">
        <v>3771</v>
      </c>
      <c r="M1405" s="31" t="s">
        <v>4723</v>
      </c>
      <c r="N1405" s="114">
        <v>9458</v>
      </c>
      <c r="O1405" s="114">
        <v>9458</v>
      </c>
      <c r="P1405" s="197">
        <v>41915</v>
      </c>
      <c r="Q1405" s="197">
        <v>42598</v>
      </c>
      <c r="R1405" s="197">
        <v>42598</v>
      </c>
      <c r="S1405" s="197">
        <v>42598</v>
      </c>
      <c r="T1405" s="220">
        <v>0</v>
      </c>
      <c r="U1405" s="114"/>
      <c r="V1405" s="117"/>
      <c r="W1405" s="199"/>
    </row>
    <row r="1406" spans="1:23" ht="17" hidden="1" thickBot="1" x14ac:dyDescent="0.25">
      <c r="A1406" s="349">
        <v>41973</v>
      </c>
      <c r="B1406" s="382" t="s">
        <v>146</v>
      </c>
      <c r="C1406" s="79" t="s">
        <v>82</v>
      </c>
      <c r="D1406" s="79" t="s">
        <v>79</v>
      </c>
      <c r="E1406" s="79"/>
      <c r="F1406" s="79" t="s">
        <v>116</v>
      </c>
      <c r="G1406" s="79" t="s">
        <v>4724</v>
      </c>
      <c r="H1406" s="80" t="s">
        <v>4725</v>
      </c>
      <c r="I1406" s="79"/>
      <c r="J1406" s="197">
        <v>41802</v>
      </c>
      <c r="K1406" s="197">
        <v>41857</v>
      </c>
      <c r="L1406" s="62" t="s">
        <v>4548</v>
      </c>
      <c r="M1406" s="31" t="s">
        <v>4726</v>
      </c>
      <c r="N1406" s="114">
        <v>890</v>
      </c>
      <c r="O1406" s="114">
        <v>812</v>
      </c>
      <c r="P1406" s="197">
        <v>41871</v>
      </c>
      <c r="Q1406" s="197">
        <v>42038</v>
      </c>
      <c r="R1406" s="197">
        <v>42038</v>
      </c>
      <c r="S1406" s="197">
        <v>42038</v>
      </c>
      <c r="T1406" s="220">
        <v>0</v>
      </c>
      <c r="U1406" s="114"/>
      <c r="V1406" s="117"/>
      <c r="W1406" s="199"/>
    </row>
    <row r="1407" spans="1:23" ht="17" hidden="1" thickBot="1" x14ac:dyDescent="0.25">
      <c r="A1407" s="349">
        <v>41973</v>
      </c>
      <c r="B1407" s="382" t="s">
        <v>146</v>
      </c>
      <c r="C1407" s="79" t="s">
        <v>82</v>
      </c>
      <c r="D1407" s="79" t="s">
        <v>78</v>
      </c>
      <c r="E1407" s="79"/>
      <c r="F1407" s="79" t="s">
        <v>116</v>
      </c>
      <c r="G1407" s="79" t="s">
        <v>4727</v>
      </c>
      <c r="H1407" s="80" t="s">
        <v>4728</v>
      </c>
      <c r="I1407" s="79"/>
      <c r="J1407" s="197">
        <v>41822</v>
      </c>
      <c r="K1407" s="197">
        <v>41912</v>
      </c>
      <c r="L1407" s="62" t="s">
        <v>4058</v>
      </c>
      <c r="M1407" s="31" t="s">
        <v>4729</v>
      </c>
      <c r="N1407" s="114">
        <v>22799</v>
      </c>
      <c r="O1407" s="114">
        <v>21589</v>
      </c>
      <c r="P1407" s="197">
        <v>41926</v>
      </c>
      <c r="Q1407" s="197" t="s">
        <v>10</v>
      </c>
      <c r="R1407" s="197">
        <v>42370</v>
      </c>
      <c r="S1407" s="197">
        <v>42370</v>
      </c>
      <c r="T1407" s="220">
        <v>0</v>
      </c>
      <c r="U1407" s="114"/>
      <c r="V1407" s="117"/>
      <c r="W1407" s="199"/>
    </row>
    <row r="1408" spans="1:23" ht="17" hidden="1" thickBot="1" x14ac:dyDescent="0.25">
      <c r="A1408" s="349">
        <v>41973</v>
      </c>
      <c r="B1408" s="382" t="s">
        <v>146</v>
      </c>
      <c r="C1408" s="79" t="s">
        <v>82</v>
      </c>
      <c r="D1408" s="79" t="s">
        <v>132</v>
      </c>
      <c r="E1408" s="79"/>
      <c r="F1408" s="79" t="s">
        <v>112</v>
      </c>
      <c r="G1408" s="79" t="s">
        <v>4730</v>
      </c>
      <c r="H1408" s="80" t="s">
        <v>4731</v>
      </c>
      <c r="I1408" s="79"/>
      <c r="J1408" s="197">
        <v>41638</v>
      </c>
      <c r="K1408" s="197">
        <v>41771</v>
      </c>
      <c r="L1408" s="62" t="s">
        <v>4519</v>
      </c>
      <c r="M1408" s="31" t="s">
        <v>4732</v>
      </c>
      <c r="N1408" s="114">
        <v>54865</v>
      </c>
      <c r="O1408" s="114">
        <v>45199</v>
      </c>
      <c r="P1408" s="197">
        <v>41785</v>
      </c>
      <c r="Q1408" s="197">
        <v>42532</v>
      </c>
      <c r="R1408" s="197">
        <v>42532</v>
      </c>
      <c r="S1408" s="197">
        <v>42532</v>
      </c>
      <c r="T1408" s="220">
        <v>0.03</v>
      </c>
      <c r="U1408" s="114"/>
      <c r="V1408" s="117"/>
      <c r="W1408" s="199"/>
    </row>
    <row r="1409" spans="1:23" ht="17" hidden="1" thickBot="1" x14ac:dyDescent="0.25">
      <c r="A1409" s="349">
        <v>41973</v>
      </c>
      <c r="B1409" s="382" t="s">
        <v>146</v>
      </c>
      <c r="C1409" s="79" t="s">
        <v>82</v>
      </c>
      <c r="D1409" s="79" t="s">
        <v>132</v>
      </c>
      <c r="E1409" s="79"/>
      <c r="F1409" s="79" t="s">
        <v>112</v>
      </c>
      <c r="G1409" s="79" t="s">
        <v>4733</v>
      </c>
      <c r="H1409" s="80" t="s">
        <v>4734</v>
      </c>
      <c r="I1409" s="79"/>
      <c r="J1409" s="197">
        <v>41649</v>
      </c>
      <c r="K1409" s="197">
        <v>41793</v>
      </c>
      <c r="L1409" s="62" t="s">
        <v>4519</v>
      </c>
      <c r="M1409" s="31" t="s">
        <v>4735</v>
      </c>
      <c r="N1409" s="114">
        <v>53085</v>
      </c>
      <c r="O1409" s="114">
        <v>42581</v>
      </c>
      <c r="P1409" s="197">
        <v>41807</v>
      </c>
      <c r="Q1409" s="197">
        <v>42663</v>
      </c>
      <c r="R1409" s="197">
        <v>42663</v>
      </c>
      <c r="S1409" s="197">
        <v>42663</v>
      </c>
      <c r="T1409" s="220">
        <v>0.03</v>
      </c>
      <c r="U1409" s="114"/>
      <c r="V1409" s="117"/>
      <c r="W1409" s="199"/>
    </row>
    <row r="1410" spans="1:23" ht="17" hidden="1" thickBot="1" x14ac:dyDescent="0.25">
      <c r="A1410" s="349">
        <v>41973</v>
      </c>
      <c r="B1410" s="382" t="s">
        <v>146</v>
      </c>
      <c r="C1410" s="79" t="s">
        <v>82</v>
      </c>
      <c r="D1410" s="79" t="s">
        <v>132</v>
      </c>
      <c r="E1410" s="79"/>
      <c r="F1410" s="79" t="s">
        <v>112</v>
      </c>
      <c r="G1410" s="79" t="s">
        <v>4736</v>
      </c>
      <c r="H1410" s="80" t="s">
        <v>4737</v>
      </c>
      <c r="I1410" s="79"/>
      <c r="J1410" s="197">
        <v>41614</v>
      </c>
      <c r="K1410" s="197">
        <v>41739</v>
      </c>
      <c r="L1410" s="62" t="s">
        <v>4519</v>
      </c>
      <c r="M1410" s="31" t="s">
        <v>4738</v>
      </c>
      <c r="N1410" s="114">
        <v>35860</v>
      </c>
      <c r="O1410" s="114">
        <v>27568</v>
      </c>
      <c r="P1410" s="197">
        <v>41753</v>
      </c>
      <c r="Q1410" s="197">
        <v>42502</v>
      </c>
      <c r="R1410" s="197">
        <v>42502</v>
      </c>
      <c r="S1410" s="197">
        <v>42502</v>
      </c>
      <c r="T1410" s="220">
        <v>0.05</v>
      </c>
      <c r="U1410" s="114"/>
      <c r="V1410" s="117"/>
      <c r="W1410" s="199"/>
    </row>
    <row r="1411" spans="1:23" ht="17" hidden="1" thickBot="1" x14ac:dyDescent="0.25">
      <c r="A1411" s="349">
        <v>41973</v>
      </c>
      <c r="B1411" s="382" t="s">
        <v>146</v>
      </c>
      <c r="C1411" s="79" t="s">
        <v>82</v>
      </c>
      <c r="D1411" s="79" t="s">
        <v>79</v>
      </c>
      <c r="E1411" s="79"/>
      <c r="F1411" s="79" t="s">
        <v>112</v>
      </c>
      <c r="G1411" s="79" t="s">
        <v>4739</v>
      </c>
      <c r="H1411" s="80" t="s">
        <v>4740</v>
      </c>
      <c r="I1411" s="79"/>
      <c r="J1411" s="197">
        <v>41821</v>
      </c>
      <c r="K1411" s="197">
        <v>41912</v>
      </c>
      <c r="L1411" s="62" t="s">
        <v>4510</v>
      </c>
      <c r="M1411" s="31" t="s">
        <v>4741</v>
      </c>
      <c r="N1411" s="114">
        <v>2000</v>
      </c>
      <c r="O1411" s="114">
        <v>1912</v>
      </c>
      <c r="P1411" s="197">
        <v>41926</v>
      </c>
      <c r="Q1411" s="197">
        <v>42143</v>
      </c>
      <c r="R1411" s="197"/>
      <c r="S1411" s="197"/>
      <c r="T1411" s="220">
        <v>0</v>
      </c>
      <c r="U1411" s="114"/>
      <c r="V1411" s="117"/>
      <c r="W1411" s="199"/>
    </row>
    <row r="1412" spans="1:23" ht="17" hidden="1" thickBot="1" x14ac:dyDescent="0.25">
      <c r="A1412" s="349">
        <v>41973</v>
      </c>
      <c r="B1412" s="382" t="s">
        <v>146</v>
      </c>
      <c r="C1412" s="79" t="s">
        <v>82</v>
      </c>
      <c r="D1412" s="79" t="s">
        <v>132</v>
      </c>
      <c r="E1412" s="79"/>
      <c r="F1412" s="79" t="s">
        <v>112</v>
      </c>
      <c r="G1412" s="79" t="s">
        <v>4742</v>
      </c>
      <c r="H1412" s="80" t="s">
        <v>4743</v>
      </c>
      <c r="I1412" s="79"/>
      <c r="J1412" s="197">
        <v>41624</v>
      </c>
      <c r="K1412" s="197">
        <v>41718</v>
      </c>
      <c r="L1412" s="62" t="s">
        <v>4744</v>
      </c>
      <c r="M1412" s="31" t="s">
        <v>4745</v>
      </c>
      <c r="N1412" s="114">
        <v>17170</v>
      </c>
      <c r="O1412" s="114">
        <v>14318</v>
      </c>
      <c r="P1412" s="197">
        <v>41732</v>
      </c>
      <c r="Q1412" s="197">
        <v>42471</v>
      </c>
      <c r="R1412" s="197">
        <v>42471</v>
      </c>
      <c r="S1412" s="197">
        <v>42471</v>
      </c>
      <c r="T1412" s="220">
        <v>0.26</v>
      </c>
      <c r="U1412" s="114"/>
      <c r="V1412" s="117"/>
      <c r="W1412" s="199"/>
    </row>
    <row r="1413" spans="1:23" ht="17" hidden="1" thickBot="1" x14ac:dyDescent="0.25">
      <c r="A1413" s="349">
        <v>41973</v>
      </c>
      <c r="B1413" s="382" t="s">
        <v>146</v>
      </c>
      <c r="C1413" s="79" t="s">
        <v>82</v>
      </c>
      <c r="D1413" s="79" t="s">
        <v>132</v>
      </c>
      <c r="E1413" s="79"/>
      <c r="F1413" s="79" t="s">
        <v>112</v>
      </c>
      <c r="G1413" s="79" t="s">
        <v>4746</v>
      </c>
      <c r="H1413" s="80" t="s">
        <v>4747</v>
      </c>
      <c r="I1413" s="79"/>
      <c r="J1413" s="197">
        <v>41708</v>
      </c>
      <c r="K1413" s="197">
        <v>41789</v>
      </c>
      <c r="L1413" s="62" t="s">
        <v>4748</v>
      </c>
      <c r="M1413" s="31" t="s">
        <v>4749</v>
      </c>
      <c r="N1413" s="114">
        <v>1462</v>
      </c>
      <c r="O1413" s="114">
        <v>1209</v>
      </c>
      <c r="P1413" s="197">
        <v>41803</v>
      </c>
      <c r="Q1413" s="197">
        <v>42089</v>
      </c>
      <c r="R1413" s="197">
        <v>42089</v>
      </c>
      <c r="S1413" s="197">
        <v>42089</v>
      </c>
      <c r="T1413" s="220">
        <v>0</v>
      </c>
      <c r="U1413" s="114"/>
      <c r="V1413" s="117"/>
      <c r="W1413" s="199"/>
    </row>
    <row r="1414" spans="1:23" ht="17" hidden="1" thickBot="1" x14ac:dyDescent="0.25">
      <c r="A1414" s="349">
        <v>41973</v>
      </c>
      <c r="B1414" s="382" t="s">
        <v>146</v>
      </c>
      <c r="C1414" s="79" t="s">
        <v>82</v>
      </c>
      <c r="D1414" s="79" t="s">
        <v>132</v>
      </c>
      <c r="E1414" s="79" t="s">
        <v>22</v>
      </c>
      <c r="F1414" s="79" t="s">
        <v>128</v>
      </c>
      <c r="G1414" s="79" t="s">
        <v>4750</v>
      </c>
      <c r="H1414" s="80" t="s">
        <v>4751</v>
      </c>
      <c r="I1414" s="79"/>
      <c r="J1414" s="197">
        <v>41726</v>
      </c>
      <c r="K1414" s="197">
        <v>41820</v>
      </c>
      <c r="L1414" s="62" t="s">
        <v>4752</v>
      </c>
      <c r="M1414" s="31" t="s">
        <v>4753</v>
      </c>
      <c r="N1414" s="114">
        <v>1365</v>
      </c>
      <c r="O1414" s="114">
        <v>1113</v>
      </c>
      <c r="P1414" s="197">
        <v>41834</v>
      </c>
      <c r="Q1414" s="197">
        <v>42370</v>
      </c>
      <c r="R1414" s="197">
        <v>42370</v>
      </c>
      <c r="S1414" s="197">
        <v>42370</v>
      </c>
      <c r="T1414" s="220">
        <v>0.02</v>
      </c>
      <c r="U1414" s="114"/>
      <c r="V1414" s="117"/>
      <c r="W1414" s="199"/>
    </row>
    <row r="1415" spans="1:23" ht="17" hidden="1" thickBot="1" x14ac:dyDescent="0.25">
      <c r="A1415" s="349">
        <v>41973</v>
      </c>
      <c r="B1415" s="382">
        <v>2014</v>
      </c>
      <c r="C1415" s="79" t="s">
        <v>82</v>
      </c>
      <c r="D1415" s="79" t="s">
        <v>79</v>
      </c>
      <c r="E1415" s="79" t="s">
        <v>18</v>
      </c>
      <c r="F1415" s="79" t="s">
        <v>128</v>
      </c>
      <c r="G1415" s="79" t="s">
        <v>4754</v>
      </c>
      <c r="H1415" s="80" t="s">
        <v>4755</v>
      </c>
      <c r="I1415" s="79"/>
      <c r="J1415" s="197">
        <v>41906</v>
      </c>
      <c r="K1415" s="197">
        <v>41967</v>
      </c>
      <c r="L1415" s="62" t="s">
        <v>4756</v>
      </c>
      <c r="M1415" s="31" t="s">
        <v>4757</v>
      </c>
      <c r="N1415" s="114">
        <v>2810</v>
      </c>
      <c r="O1415" s="114">
        <v>2615</v>
      </c>
      <c r="P1415" s="197">
        <v>41981</v>
      </c>
      <c r="Q1415" s="197">
        <v>42508</v>
      </c>
      <c r="R1415" s="197">
        <v>42508</v>
      </c>
      <c r="S1415" s="197"/>
      <c r="T1415" s="220">
        <v>0</v>
      </c>
      <c r="U1415" s="114"/>
      <c r="V1415" s="117"/>
      <c r="W1415" s="199"/>
    </row>
    <row r="1416" spans="1:23" ht="17" hidden="1" thickBot="1" x14ac:dyDescent="0.25">
      <c r="A1416" s="349">
        <v>41973</v>
      </c>
      <c r="B1416" s="382" t="s">
        <v>146</v>
      </c>
      <c r="C1416" s="79" t="s">
        <v>82</v>
      </c>
      <c r="D1416" s="79" t="s">
        <v>132</v>
      </c>
      <c r="E1416" s="79" t="s">
        <v>18</v>
      </c>
      <c r="F1416" s="79" t="s">
        <v>128</v>
      </c>
      <c r="G1416" s="79" t="s">
        <v>4758</v>
      </c>
      <c r="H1416" s="80" t="s">
        <v>4759</v>
      </c>
      <c r="I1416" s="79"/>
      <c r="J1416" s="197">
        <v>41613</v>
      </c>
      <c r="K1416" s="197">
        <v>41687</v>
      </c>
      <c r="L1416" s="62" t="s">
        <v>3804</v>
      </c>
      <c r="M1416" s="31" t="s">
        <v>4760</v>
      </c>
      <c r="N1416" s="114">
        <v>22355</v>
      </c>
      <c r="O1416" s="114">
        <v>20180</v>
      </c>
      <c r="P1416" s="197">
        <v>41701</v>
      </c>
      <c r="Q1416" s="197">
        <v>42349</v>
      </c>
      <c r="R1416" s="197">
        <v>42349</v>
      </c>
      <c r="S1416" s="197">
        <v>42349</v>
      </c>
      <c r="T1416" s="220">
        <v>0.04</v>
      </c>
      <c r="U1416" s="114"/>
      <c r="V1416" s="117"/>
      <c r="W1416" s="199"/>
    </row>
    <row r="1417" spans="1:23" ht="17" hidden="1" thickBot="1" x14ac:dyDescent="0.25">
      <c r="A1417" s="349">
        <v>41973</v>
      </c>
      <c r="B1417" s="382" t="s">
        <v>146</v>
      </c>
      <c r="C1417" s="79" t="s">
        <v>82</v>
      </c>
      <c r="D1417" s="79" t="s">
        <v>132</v>
      </c>
      <c r="E1417" s="79" t="s">
        <v>18</v>
      </c>
      <c r="F1417" s="79" t="s">
        <v>128</v>
      </c>
      <c r="G1417" s="79" t="s">
        <v>4761</v>
      </c>
      <c r="H1417" s="80" t="s">
        <v>4762</v>
      </c>
      <c r="I1417" s="79"/>
      <c r="J1417" s="197">
        <v>41738</v>
      </c>
      <c r="K1417" s="197">
        <v>41820</v>
      </c>
      <c r="L1417" s="62" t="s">
        <v>4028</v>
      </c>
      <c r="M1417" s="31" t="s">
        <v>4763</v>
      </c>
      <c r="N1417" s="114">
        <v>33970</v>
      </c>
      <c r="O1417" s="114">
        <v>29387</v>
      </c>
      <c r="P1417" s="197">
        <v>41834</v>
      </c>
      <c r="Q1417" s="197">
        <v>42950</v>
      </c>
      <c r="R1417" s="197">
        <v>42950</v>
      </c>
      <c r="S1417" s="197">
        <v>42950</v>
      </c>
      <c r="T1417" s="220">
        <v>0.01</v>
      </c>
      <c r="U1417" s="136"/>
      <c r="V1417" s="117"/>
      <c r="W1417" s="199"/>
    </row>
    <row r="1418" spans="1:23" ht="17" hidden="1" thickBot="1" x14ac:dyDescent="0.25">
      <c r="A1418" s="349">
        <v>41973</v>
      </c>
      <c r="B1418" s="382" t="s">
        <v>146</v>
      </c>
      <c r="C1418" s="79" t="s">
        <v>82</v>
      </c>
      <c r="D1418" s="79" t="s">
        <v>79</v>
      </c>
      <c r="E1418" s="79"/>
      <c r="F1418" s="79" t="s">
        <v>124</v>
      </c>
      <c r="G1418" s="79" t="s">
        <v>4764</v>
      </c>
      <c r="H1418" s="80" t="s">
        <v>4765</v>
      </c>
      <c r="I1418" s="79"/>
      <c r="J1418" s="197">
        <v>41880</v>
      </c>
      <c r="K1418" s="197">
        <v>41901</v>
      </c>
      <c r="L1418" s="62" t="s">
        <v>4766</v>
      </c>
      <c r="M1418" s="31" t="s">
        <v>4767</v>
      </c>
      <c r="N1418" s="114">
        <v>1144</v>
      </c>
      <c r="O1418" s="114">
        <v>711</v>
      </c>
      <c r="P1418" s="197">
        <v>41915</v>
      </c>
      <c r="Q1418" s="197">
        <v>42237</v>
      </c>
      <c r="R1418" s="197"/>
      <c r="S1418" s="197"/>
      <c r="T1418" s="220">
        <v>0.05</v>
      </c>
      <c r="U1418" s="114"/>
      <c r="V1418" s="117"/>
      <c r="W1418" s="199"/>
    </row>
    <row r="1419" spans="1:23" ht="17" hidden="1" thickBot="1" x14ac:dyDescent="0.25">
      <c r="A1419" s="349">
        <v>41973</v>
      </c>
      <c r="B1419" s="382" t="s">
        <v>146</v>
      </c>
      <c r="C1419" s="79" t="s">
        <v>82</v>
      </c>
      <c r="D1419" s="79" t="s">
        <v>79</v>
      </c>
      <c r="E1419" s="79" t="s">
        <v>14</v>
      </c>
      <c r="F1419" s="79" t="s">
        <v>128</v>
      </c>
      <c r="G1419" s="79" t="s">
        <v>4768</v>
      </c>
      <c r="H1419" s="80" t="s">
        <v>4769</v>
      </c>
      <c r="I1419" s="79"/>
      <c r="J1419" s="197">
        <v>41878</v>
      </c>
      <c r="K1419" s="197">
        <v>41909</v>
      </c>
      <c r="L1419" s="62" t="s">
        <v>4523</v>
      </c>
      <c r="M1419" s="31" t="s">
        <v>4770</v>
      </c>
      <c r="N1419" s="114">
        <v>1839</v>
      </c>
      <c r="O1419" s="114">
        <v>1650</v>
      </c>
      <c r="P1419" s="197">
        <v>41923</v>
      </c>
      <c r="Q1419" s="197">
        <v>42640</v>
      </c>
      <c r="R1419" s="197">
        <v>42640</v>
      </c>
      <c r="S1419" s="197">
        <v>42640</v>
      </c>
      <c r="T1419" s="220">
        <v>0</v>
      </c>
      <c r="U1419" s="114"/>
      <c r="V1419" s="117"/>
      <c r="W1419" s="199"/>
    </row>
    <row r="1420" spans="1:23" ht="17" hidden="1" thickBot="1" x14ac:dyDescent="0.25">
      <c r="A1420" s="349">
        <v>41973</v>
      </c>
      <c r="B1420" s="382" t="s">
        <v>146</v>
      </c>
      <c r="C1420" s="79" t="s">
        <v>82</v>
      </c>
      <c r="D1420" s="79" t="s">
        <v>132</v>
      </c>
      <c r="E1420" s="79" t="s">
        <v>23</v>
      </c>
      <c r="F1420" s="79" t="s">
        <v>128</v>
      </c>
      <c r="G1420" s="79" t="s">
        <v>4771</v>
      </c>
      <c r="H1420" s="80" t="s">
        <v>4772</v>
      </c>
      <c r="I1420" s="79"/>
      <c r="J1420" s="197">
        <v>41627</v>
      </c>
      <c r="K1420" s="197">
        <v>41838</v>
      </c>
      <c r="L1420" s="62" t="s">
        <v>4773</v>
      </c>
      <c r="M1420" s="31" t="s">
        <v>4774</v>
      </c>
      <c r="N1420" s="114">
        <v>12179</v>
      </c>
      <c r="O1420" s="114">
        <v>10307</v>
      </c>
      <c r="P1420" s="197">
        <v>41852</v>
      </c>
      <c r="Q1420" s="197">
        <v>42416</v>
      </c>
      <c r="R1420" s="197">
        <v>42416</v>
      </c>
      <c r="S1420" s="197">
        <v>42416</v>
      </c>
      <c r="T1420" s="220">
        <v>0.01</v>
      </c>
      <c r="U1420" s="114"/>
      <c r="V1420" s="117"/>
      <c r="W1420" s="199"/>
    </row>
    <row r="1421" spans="1:23" ht="17" hidden="1" thickBot="1" x14ac:dyDescent="0.25">
      <c r="A1421" s="349">
        <v>41973</v>
      </c>
      <c r="B1421" s="382" t="s">
        <v>146</v>
      </c>
      <c r="C1421" s="79" t="s">
        <v>82</v>
      </c>
      <c r="D1421" s="79" t="s">
        <v>132</v>
      </c>
      <c r="E1421" s="79" t="s">
        <v>23</v>
      </c>
      <c r="F1421" s="79" t="s">
        <v>128</v>
      </c>
      <c r="G1421" s="79" t="s">
        <v>4775</v>
      </c>
      <c r="H1421" s="80" t="s">
        <v>4776</v>
      </c>
      <c r="I1421" s="79" t="s">
        <v>4387</v>
      </c>
      <c r="J1421" s="197">
        <v>40890</v>
      </c>
      <c r="K1421" s="197">
        <v>41639</v>
      </c>
      <c r="L1421" s="62" t="s">
        <v>4389</v>
      </c>
      <c r="M1421" s="31" t="s">
        <v>4777</v>
      </c>
      <c r="N1421" s="114">
        <v>24880</v>
      </c>
      <c r="O1421" s="114">
        <v>13754</v>
      </c>
      <c r="P1421" s="197">
        <v>41653</v>
      </c>
      <c r="Q1421" s="197"/>
      <c r="R1421" s="197" t="s">
        <v>10</v>
      </c>
      <c r="S1421" s="197"/>
      <c r="T1421" s="220">
        <v>0</v>
      </c>
      <c r="U1421" s="114"/>
      <c r="V1421" s="117"/>
      <c r="W1421" s="199"/>
    </row>
    <row r="1422" spans="1:23" ht="17" hidden="1" thickBot="1" x14ac:dyDescent="0.25">
      <c r="A1422" s="349">
        <v>41973</v>
      </c>
      <c r="B1422" s="382" t="s">
        <v>146</v>
      </c>
      <c r="C1422" s="79" t="s">
        <v>82</v>
      </c>
      <c r="D1422" s="79" t="s">
        <v>132</v>
      </c>
      <c r="E1422" s="79" t="s">
        <v>26</v>
      </c>
      <c r="F1422" s="79" t="s">
        <v>128</v>
      </c>
      <c r="G1422" s="79" t="s">
        <v>4176</v>
      </c>
      <c r="H1422" s="80" t="s">
        <v>4778</v>
      </c>
      <c r="I1422" s="79"/>
      <c r="J1422" s="197">
        <v>41620</v>
      </c>
      <c r="K1422" s="197">
        <v>41670</v>
      </c>
      <c r="L1422" s="62" t="s">
        <v>3821</v>
      </c>
      <c r="M1422" s="31" t="s">
        <v>4779</v>
      </c>
      <c r="N1422" s="114">
        <v>48905</v>
      </c>
      <c r="O1422" s="114">
        <v>48129</v>
      </c>
      <c r="P1422" s="197">
        <v>41684</v>
      </c>
      <c r="Q1422" s="197">
        <v>42035</v>
      </c>
      <c r="R1422" s="197" t="s">
        <v>10</v>
      </c>
      <c r="S1422" s="197">
        <v>42035</v>
      </c>
      <c r="T1422" s="220">
        <v>0.78</v>
      </c>
      <c r="U1422" s="114"/>
      <c r="V1422" s="117"/>
      <c r="W1422" s="199"/>
    </row>
    <row r="1423" spans="1:23" ht="17" hidden="1" thickBot="1" x14ac:dyDescent="0.25">
      <c r="A1423" s="349">
        <v>41973</v>
      </c>
      <c r="B1423" s="382" t="s">
        <v>146</v>
      </c>
      <c r="C1423" s="79" t="s">
        <v>82</v>
      </c>
      <c r="D1423" s="79" t="s">
        <v>132</v>
      </c>
      <c r="E1423" s="79" t="s">
        <v>14</v>
      </c>
      <c r="F1423" s="79" t="s">
        <v>128</v>
      </c>
      <c r="G1423" s="79" t="s">
        <v>4780</v>
      </c>
      <c r="H1423" s="80" t="s">
        <v>4781</v>
      </c>
      <c r="I1423" s="79"/>
      <c r="J1423" s="197">
        <v>41729</v>
      </c>
      <c r="K1423" s="197">
        <v>41802</v>
      </c>
      <c r="L1423" s="62" t="s">
        <v>4462</v>
      </c>
      <c r="M1423" s="31" t="s">
        <v>4782</v>
      </c>
      <c r="N1423" s="114">
        <v>6106</v>
      </c>
      <c r="O1423" s="114">
        <v>5718</v>
      </c>
      <c r="P1423" s="197">
        <v>41816</v>
      </c>
      <c r="Q1423" s="197">
        <v>42202</v>
      </c>
      <c r="R1423" s="197">
        <v>42202</v>
      </c>
      <c r="S1423" s="197">
        <v>42202</v>
      </c>
      <c r="T1423" s="220">
        <v>0.06</v>
      </c>
      <c r="U1423" s="114"/>
      <c r="V1423" s="117"/>
      <c r="W1423" s="199"/>
    </row>
    <row r="1424" spans="1:23" ht="17" hidden="1" thickBot="1" x14ac:dyDescent="0.25">
      <c r="A1424" s="349">
        <v>41973</v>
      </c>
      <c r="B1424" s="382">
        <v>2014</v>
      </c>
      <c r="C1424" s="79" t="s">
        <v>82</v>
      </c>
      <c r="D1424" s="79" t="s">
        <v>132</v>
      </c>
      <c r="E1424" s="79" t="s">
        <v>14</v>
      </c>
      <c r="F1424" s="79" t="s">
        <v>128</v>
      </c>
      <c r="G1424" s="79" t="s">
        <v>4783</v>
      </c>
      <c r="H1424" s="80" t="s">
        <v>4784</v>
      </c>
      <c r="I1424" s="79"/>
      <c r="J1424" s="197"/>
      <c r="K1424" s="197">
        <v>41967</v>
      </c>
      <c r="L1424" s="62" t="s">
        <v>3771</v>
      </c>
      <c r="M1424" s="31" t="s">
        <v>4785</v>
      </c>
      <c r="N1424" s="114">
        <v>33594</v>
      </c>
      <c r="O1424" s="114">
        <v>25645</v>
      </c>
      <c r="P1424" s="197">
        <v>41981</v>
      </c>
      <c r="Q1424" s="197"/>
      <c r="R1424" s="197"/>
      <c r="S1424" s="197"/>
      <c r="T1424" s="220">
        <v>1</v>
      </c>
      <c r="U1424" s="114"/>
      <c r="V1424" s="117"/>
      <c r="W1424" s="199"/>
    </row>
    <row r="1425" spans="1:23" ht="17" hidden="1" thickBot="1" x14ac:dyDescent="0.25">
      <c r="A1425" s="349">
        <v>41973</v>
      </c>
      <c r="B1425" s="382" t="s">
        <v>146</v>
      </c>
      <c r="C1425" s="79" t="s">
        <v>82</v>
      </c>
      <c r="D1425" s="79" t="s">
        <v>132</v>
      </c>
      <c r="E1425" s="79" t="s">
        <v>45</v>
      </c>
      <c r="F1425" s="79" t="s">
        <v>128</v>
      </c>
      <c r="G1425" s="79" t="s">
        <v>4786</v>
      </c>
      <c r="H1425" s="80" t="s">
        <v>4787</v>
      </c>
      <c r="I1425" s="79"/>
      <c r="J1425" s="197">
        <v>41550</v>
      </c>
      <c r="K1425" s="197">
        <v>41912</v>
      </c>
      <c r="L1425" s="62" t="s">
        <v>4788</v>
      </c>
      <c r="M1425" s="31" t="s">
        <v>4789</v>
      </c>
      <c r="N1425" s="114">
        <v>19401</v>
      </c>
      <c r="O1425" s="114">
        <v>18478</v>
      </c>
      <c r="P1425" s="197">
        <v>41926</v>
      </c>
      <c r="Q1425" s="197">
        <v>42412</v>
      </c>
      <c r="R1425" s="197">
        <v>42412</v>
      </c>
      <c r="S1425" s="197">
        <v>42412</v>
      </c>
      <c r="T1425" s="220">
        <v>0</v>
      </c>
      <c r="U1425" s="114"/>
      <c r="V1425" s="117"/>
      <c r="W1425" s="199"/>
    </row>
    <row r="1426" spans="1:23" ht="32" hidden="1" x14ac:dyDescent="0.2">
      <c r="A1426" s="182">
        <v>41973</v>
      </c>
      <c r="B1426" s="383">
        <v>2012</v>
      </c>
      <c r="C1426" s="350" t="s">
        <v>96</v>
      </c>
      <c r="D1426" s="69" t="s">
        <v>132</v>
      </c>
      <c r="E1426" s="69" t="s">
        <v>54</v>
      </c>
      <c r="F1426" s="350" t="s">
        <v>128</v>
      </c>
      <c r="G1426" s="61" t="s">
        <v>4807</v>
      </c>
      <c r="H1426" s="351" t="s">
        <v>4808</v>
      </c>
      <c r="I1426" s="350"/>
      <c r="J1426" s="215">
        <v>41018</v>
      </c>
      <c r="K1426" s="215">
        <v>41095</v>
      </c>
      <c r="L1426" s="285" t="s">
        <v>4809</v>
      </c>
      <c r="M1426" s="272"/>
      <c r="N1426" s="121">
        <v>8202</v>
      </c>
      <c r="O1426" s="121">
        <v>11198</v>
      </c>
      <c r="P1426" s="215">
        <v>41127</v>
      </c>
      <c r="Q1426" s="215">
        <v>41660</v>
      </c>
      <c r="R1426" s="215">
        <v>41492</v>
      </c>
      <c r="S1426" s="215">
        <v>42035</v>
      </c>
      <c r="T1426" s="22">
        <v>0.99</v>
      </c>
      <c r="U1426" s="137"/>
      <c r="V1426" s="34"/>
      <c r="W1426" s="352" t="s">
        <v>4810</v>
      </c>
    </row>
    <row r="1427" spans="1:23" ht="33" hidden="1" thickBot="1" x14ac:dyDescent="0.25">
      <c r="A1427" s="182">
        <v>41973</v>
      </c>
      <c r="B1427" s="368">
        <v>2012</v>
      </c>
      <c r="C1427" s="206" t="s">
        <v>96</v>
      </c>
      <c r="D1427" s="56" t="s">
        <v>132</v>
      </c>
      <c r="E1427" s="56" t="s">
        <v>22</v>
      </c>
      <c r="F1427" s="206" t="s">
        <v>128</v>
      </c>
      <c r="G1427" s="30" t="s">
        <v>4811</v>
      </c>
      <c r="H1427" s="353" t="s">
        <v>4812</v>
      </c>
      <c r="I1427" s="206"/>
      <c r="J1427" s="202">
        <v>41065</v>
      </c>
      <c r="K1427" s="202">
        <v>41176</v>
      </c>
      <c r="L1427" s="354" t="s">
        <v>4813</v>
      </c>
      <c r="M1427" s="286"/>
      <c r="N1427" s="33">
        <v>32387</v>
      </c>
      <c r="O1427" s="33">
        <v>39495</v>
      </c>
      <c r="P1427" s="202">
        <v>41215</v>
      </c>
      <c r="Q1427" s="202">
        <v>41789</v>
      </c>
      <c r="R1427" s="202">
        <v>41641</v>
      </c>
      <c r="S1427" s="202">
        <v>42035</v>
      </c>
      <c r="T1427" s="18">
        <v>0.99</v>
      </c>
      <c r="U1427" s="72">
        <v>1975</v>
      </c>
      <c r="V1427" s="90" t="s">
        <v>4807</v>
      </c>
      <c r="W1427" s="355" t="s">
        <v>4814</v>
      </c>
    </row>
    <row r="1428" spans="1:23" ht="33" hidden="1" thickBot="1" x14ac:dyDescent="0.25">
      <c r="A1428" s="182">
        <v>41973</v>
      </c>
      <c r="B1428" s="368">
        <v>2007</v>
      </c>
      <c r="C1428" s="206" t="s">
        <v>96</v>
      </c>
      <c r="D1428" s="56" t="s">
        <v>80</v>
      </c>
      <c r="E1428" s="56" t="s">
        <v>22</v>
      </c>
      <c r="F1428" s="206" t="s">
        <v>128</v>
      </c>
      <c r="G1428" s="30"/>
      <c r="H1428" s="353" t="s">
        <v>4815</v>
      </c>
      <c r="I1428" s="206"/>
      <c r="J1428" s="202"/>
      <c r="K1428" s="202"/>
      <c r="L1428" s="354"/>
      <c r="M1428" s="286"/>
      <c r="N1428" s="33"/>
      <c r="O1428" s="33"/>
      <c r="P1428" s="202"/>
      <c r="Q1428" s="202">
        <v>40801</v>
      </c>
      <c r="R1428" s="202">
        <v>41440</v>
      </c>
      <c r="S1428" s="202">
        <v>42004</v>
      </c>
      <c r="T1428" s="18">
        <v>0.99</v>
      </c>
      <c r="U1428" s="72"/>
      <c r="V1428" s="90"/>
      <c r="W1428" s="355" t="s">
        <v>4816</v>
      </c>
    </row>
    <row r="1429" spans="1:23" ht="33" hidden="1" thickBot="1" x14ac:dyDescent="0.25">
      <c r="A1429" s="182">
        <v>41973</v>
      </c>
      <c r="B1429" s="368">
        <v>2008</v>
      </c>
      <c r="C1429" s="206" t="s">
        <v>96</v>
      </c>
      <c r="D1429" s="56" t="s">
        <v>80</v>
      </c>
      <c r="E1429" s="56" t="s">
        <v>22</v>
      </c>
      <c r="F1429" s="206" t="s">
        <v>128</v>
      </c>
      <c r="G1429" s="30" t="s">
        <v>4817</v>
      </c>
      <c r="H1429" s="353" t="s">
        <v>4818</v>
      </c>
      <c r="I1429" s="206"/>
      <c r="J1429" s="202">
        <v>39234</v>
      </c>
      <c r="K1429" s="202">
        <v>39304</v>
      </c>
      <c r="L1429" s="354" t="s">
        <v>4813</v>
      </c>
      <c r="M1429" s="286"/>
      <c r="N1429" s="33">
        <v>1181439</v>
      </c>
      <c r="O1429" s="33">
        <v>1398710</v>
      </c>
      <c r="P1429" s="202">
        <v>39331</v>
      </c>
      <c r="Q1429" s="202">
        <v>40652</v>
      </c>
      <c r="R1429" s="202">
        <v>40899</v>
      </c>
      <c r="S1429" s="202">
        <v>42004</v>
      </c>
      <c r="T1429" s="18">
        <v>0.99</v>
      </c>
      <c r="U1429" s="72"/>
      <c r="V1429" s="90"/>
      <c r="W1429" s="355"/>
    </row>
    <row r="1430" spans="1:23" s="54" customFormat="1" ht="16" hidden="1" thickBot="1" x14ac:dyDescent="0.25">
      <c r="A1430" s="153">
        <v>41973</v>
      </c>
      <c r="B1430" s="384">
        <v>2009</v>
      </c>
      <c r="C1430" s="70" t="s">
        <v>97</v>
      </c>
      <c r="D1430" s="70" t="s">
        <v>132</v>
      </c>
      <c r="E1430" s="70" t="s">
        <v>30</v>
      </c>
      <c r="F1430" s="70" t="s">
        <v>128</v>
      </c>
      <c r="G1430" s="85">
        <v>21120</v>
      </c>
      <c r="H1430" s="70" t="s">
        <v>4819</v>
      </c>
      <c r="I1430" s="85"/>
      <c r="J1430" s="87">
        <v>40301</v>
      </c>
      <c r="K1430" s="87">
        <v>40420</v>
      </c>
      <c r="L1430" s="70" t="s">
        <v>4820</v>
      </c>
      <c r="M1430" s="70" t="s">
        <v>4821</v>
      </c>
      <c r="N1430" s="356">
        <v>12060</v>
      </c>
      <c r="O1430" s="356">
        <v>13760</v>
      </c>
      <c r="P1430" s="87">
        <v>40442</v>
      </c>
      <c r="Q1430" s="87">
        <v>41291</v>
      </c>
      <c r="R1430" s="87">
        <v>41291</v>
      </c>
      <c r="S1430" s="87">
        <v>41747</v>
      </c>
      <c r="T1430" s="25">
        <v>0.99</v>
      </c>
      <c r="U1430" s="356"/>
      <c r="V1430" s="116"/>
      <c r="W1430" s="154"/>
    </row>
    <row r="1431" spans="1:23" ht="17" hidden="1" thickBot="1" x14ac:dyDescent="0.25">
      <c r="A1431" s="153">
        <v>41973</v>
      </c>
      <c r="B1431" s="385">
        <v>2010</v>
      </c>
      <c r="C1431" s="71" t="s">
        <v>97</v>
      </c>
      <c r="D1431" s="71" t="s">
        <v>132</v>
      </c>
      <c r="E1431" s="71" t="s">
        <v>30</v>
      </c>
      <c r="F1431" s="71" t="s">
        <v>128</v>
      </c>
      <c r="G1431" s="83">
        <v>17872</v>
      </c>
      <c r="H1431" s="71" t="s">
        <v>4822</v>
      </c>
      <c r="I1431" s="83"/>
      <c r="J1431" s="72">
        <v>40301</v>
      </c>
      <c r="K1431" s="72">
        <v>40420</v>
      </c>
      <c r="L1431" s="71" t="s">
        <v>4820</v>
      </c>
      <c r="M1431" s="71" t="s">
        <v>4821</v>
      </c>
      <c r="N1431" s="357">
        <v>113223</v>
      </c>
      <c r="O1431" s="357">
        <v>124671</v>
      </c>
      <c r="P1431" s="72">
        <v>40442</v>
      </c>
      <c r="Q1431" s="72">
        <v>41772</v>
      </c>
      <c r="R1431" s="72">
        <v>41747</v>
      </c>
      <c r="S1431" s="72"/>
      <c r="T1431" s="18">
        <v>0.93</v>
      </c>
      <c r="U1431" s="357">
        <v>37500</v>
      </c>
      <c r="V1431" s="90"/>
      <c r="W1431" s="155" t="s">
        <v>4823</v>
      </c>
    </row>
    <row r="1432" spans="1:23" s="54" customFormat="1" ht="16" hidden="1" thickBot="1" x14ac:dyDescent="0.25">
      <c r="A1432" s="153">
        <v>41973</v>
      </c>
      <c r="B1432" s="385">
        <v>2010</v>
      </c>
      <c r="C1432" s="71" t="s">
        <v>97</v>
      </c>
      <c r="D1432" s="71" t="s">
        <v>132</v>
      </c>
      <c r="E1432" s="71" t="s">
        <v>30</v>
      </c>
      <c r="F1432" s="71" t="s">
        <v>128</v>
      </c>
      <c r="G1432" s="83">
        <v>21372</v>
      </c>
      <c r="H1432" s="71" t="s">
        <v>4824</v>
      </c>
      <c r="I1432" s="83"/>
      <c r="J1432" s="72">
        <v>39937</v>
      </c>
      <c r="K1432" s="72">
        <v>40416</v>
      </c>
      <c r="L1432" s="71" t="s">
        <v>4825</v>
      </c>
      <c r="M1432" s="71" t="s">
        <v>4826</v>
      </c>
      <c r="N1432" s="357">
        <v>4443</v>
      </c>
      <c r="O1432" s="357">
        <v>4544</v>
      </c>
      <c r="P1432" s="72">
        <v>40430</v>
      </c>
      <c r="Q1432" s="72">
        <v>41089</v>
      </c>
      <c r="R1432" s="72">
        <v>40812</v>
      </c>
      <c r="S1432" s="72">
        <v>41089</v>
      </c>
      <c r="T1432" s="18">
        <v>1</v>
      </c>
      <c r="U1432" s="357"/>
      <c r="V1432" s="90"/>
      <c r="W1432" s="156"/>
    </row>
    <row r="1433" spans="1:23" s="54" customFormat="1" ht="16" hidden="1" thickBot="1" x14ac:dyDescent="0.25">
      <c r="A1433" s="153">
        <v>41973</v>
      </c>
      <c r="B1433" s="385">
        <v>2010</v>
      </c>
      <c r="C1433" s="71" t="s">
        <v>97</v>
      </c>
      <c r="D1433" s="71" t="s">
        <v>132</v>
      </c>
      <c r="E1433" s="71" t="s">
        <v>30</v>
      </c>
      <c r="F1433" s="71" t="s">
        <v>128</v>
      </c>
      <c r="G1433" s="83">
        <v>25047</v>
      </c>
      <c r="H1433" s="71" t="s">
        <v>4827</v>
      </c>
      <c r="I1433" s="83"/>
      <c r="J1433" s="72">
        <v>41199</v>
      </c>
      <c r="K1433" s="72">
        <v>41324</v>
      </c>
      <c r="L1433" s="71" t="s">
        <v>4828</v>
      </c>
      <c r="M1433" s="71" t="s">
        <v>4829</v>
      </c>
      <c r="N1433" s="357">
        <v>5253</v>
      </c>
      <c r="O1433" s="357">
        <v>5702</v>
      </c>
      <c r="P1433" s="72">
        <v>41340</v>
      </c>
      <c r="Q1433" s="72">
        <v>41912</v>
      </c>
      <c r="R1433" s="72">
        <v>41705</v>
      </c>
      <c r="S1433" s="72">
        <v>41982</v>
      </c>
      <c r="T1433" s="18">
        <v>0.98</v>
      </c>
      <c r="U1433" s="357"/>
      <c r="V1433" s="90"/>
      <c r="W1433" s="156"/>
    </row>
    <row r="1434" spans="1:23" s="54" customFormat="1" ht="17" hidden="1" thickBot="1" x14ac:dyDescent="0.25">
      <c r="A1434" s="153">
        <v>41973</v>
      </c>
      <c r="B1434" s="385">
        <v>2010</v>
      </c>
      <c r="C1434" s="71" t="s">
        <v>97</v>
      </c>
      <c r="D1434" s="71" t="s">
        <v>132</v>
      </c>
      <c r="E1434" s="71" t="s">
        <v>30</v>
      </c>
      <c r="F1434" s="71" t="s">
        <v>128</v>
      </c>
      <c r="G1434" s="83">
        <v>17781</v>
      </c>
      <c r="H1434" s="71" t="s">
        <v>4830</v>
      </c>
      <c r="I1434" s="83"/>
      <c r="J1434" s="72">
        <v>40049</v>
      </c>
      <c r="K1434" s="72">
        <v>40353</v>
      </c>
      <c r="L1434" s="56" t="s">
        <v>4831</v>
      </c>
      <c r="M1434" s="71" t="s">
        <v>4832</v>
      </c>
      <c r="N1434" s="357">
        <v>11700</v>
      </c>
      <c r="O1434" s="357">
        <v>11700</v>
      </c>
      <c r="P1434" s="72">
        <v>40359</v>
      </c>
      <c r="Q1434" s="72">
        <v>41059</v>
      </c>
      <c r="R1434" s="72">
        <v>40775</v>
      </c>
      <c r="S1434" s="72">
        <v>41059</v>
      </c>
      <c r="T1434" s="18">
        <v>1</v>
      </c>
      <c r="U1434" s="357"/>
      <c r="V1434" s="90"/>
      <c r="W1434" s="156"/>
    </row>
    <row r="1435" spans="1:23" s="54" customFormat="1" ht="16" hidden="1" thickBot="1" x14ac:dyDescent="0.25">
      <c r="A1435" s="153">
        <v>41973</v>
      </c>
      <c r="B1435" s="385">
        <v>2010</v>
      </c>
      <c r="C1435" s="71" t="s">
        <v>97</v>
      </c>
      <c r="D1435" s="71" t="s">
        <v>132</v>
      </c>
      <c r="E1435" s="71" t="s">
        <v>30</v>
      </c>
      <c r="F1435" s="71" t="s">
        <v>128</v>
      </c>
      <c r="G1435" s="83">
        <v>17782</v>
      </c>
      <c r="H1435" s="71" t="s">
        <v>4833</v>
      </c>
      <c r="I1435" s="83"/>
      <c r="J1435" s="72">
        <v>40694</v>
      </c>
      <c r="K1435" s="72">
        <v>40785</v>
      </c>
      <c r="L1435" s="71" t="s">
        <v>4834</v>
      </c>
      <c r="M1435" s="71" t="s">
        <v>4835</v>
      </c>
      <c r="N1435" s="357">
        <v>3200</v>
      </c>
      <c r="O1435" s="357">
        <v>3200</v>
      </c>
      <c r="P1435" s="72">
        <v>40854</v>
      </c>
      <c r="Q1435" s="72">
        <v>41943</v>
      </c>
      <c r="R1435" s="72">
        <v>41468</v>
      </c>
      <c r="S1435" s="72">
        <v>42062</v>
      </c>
      <c r="T1435" s="18">
        <v>0.78</v>
      </c>
      <c r="U1435" s="357"/>
      <c r="V1435" s="90"/>
      <c r="W1435" s="156"/>
    </row>
    <row r="1436" spans="1:23" s="54" customFormat="1" ht="16" hidden="1" thickBot="1" x14ac:dyDescent="0.25">
      <c r="A1436" s="153">
        <v>41973</v>
      </c>
      <c r="B1436" s="385">
        <v>2010</v>
      </c>
      <c r="C1436" s="71" t="s">
        <v>97</v>
      </c>
      <c r="D1436" s="71" t="s">
        <v>132</v>
      </c>
      <c r="E1436" s="71"/>
      <c r="F1436" s="71" t="s">
        <v>127</v>
      </c>
      <c r="G1436" s="83">
        <v>18052</v>
      </c>
      <c r="H1436" s="71" t="s">
        <v>4836</v>
      </c>
      <c r="I1436" s="83"/>
      <c r="J1436" s="72">
        <v>40238</v>
      </c>
      <c r="K1436" s="72">
        <v>40617</v>
      </c>
      <c r="L1436" s="71" t="s">
        <v>4837</v>
      </c>
      <c r="M1436" s="71" t="s">
        <v>4838</v>
      </c>
      <c r="N1436" s="357">
        <v>7566</v>
      </c>
      <c r="O1436" s="357">
        <v>8257</v>
      </c>
      <c r="P1436" s="72">
        <v>40633</v>
      </c>
      <c r="Q1436" s="72">
        <v>41773</v>
      </c>
      <c r="R1436" s="72">
        <v>41306</v>
      </c>
      <c r="S1436" s="72">
        <v>41773</v>
      </c>
      <c r="T1436" s="18">
        <v>1</v>
      </c>
      <c r="U1436" s="357"/>
      <c r="V1436" s="90"/>
      <c r="W1436" s="156"/>
    </row>
    <row r="1437" spans="1:23" s="54" customFormat="1" ht="16" hidden="1" thickBot="1" x14ac:dyDescent="0.25">
      <c r="A1437" s="153">
        <v>41973</v>
      </c>
      <c r="B1437" s="385">
        <v>2010</v>
      </c>
      <c r="C1437" s="71" t="s">
        <v>97</v>
      </c>
      <c r="D1437" s="71" t="s">
        <v>132</v>
      </c>
      <c r="E1437" s="71"/>
      <c r="F1437" s="71" t="s">
        <v>127</v>
      </c>
      <c r="G1437" s="83">
        <v>18053</v>
      </c>
      <c r="H1437" s="71" t="s">
        <v>4836</v>
      </c>
      <c r="I1437" s="83"/>
      <c r="J1437" s="72">
        <v>40238</v>
      </c>
      <c r="K1437" s="72">
        <v>40954</v>
      </c>
      <c r="L1437" s="71" t="s">
        <v>4839</v>
      </c>
      <c r="M1437" s="71" t="s">
        <v>4838</v>
      </c>
      <c r="N1437" s="357">
        <v>16095</v>
      </c>
      <c r="O1437" s="357">
        <v>16448</v>
      </c>
      <c r="P1437" s="72">
        <v>40939</v>
      </c>
      <c r="Q1437" s="72">
        <v>41790</v>
      </c>
      <c r="R1437" s="72">
        <v>41306</v>
      </c>
      <c r="S1437" s="72">
        <v>41790</v>
      </c>
      <c r="T1437" s="18">
        <v>1</v>
      </c>
      <c r="U1437" s="357"/>
      <c r="V1437" s="90"/>
      <c r="W1437" s="156"/>
    </row>
    <row r="1438" spans="1:23" s="54" customFormat="1" ht="17" hidden="1" thickBot="1" x14ac:dyDescent="0.25">
      <c r="A1438" s="153">
        <v>41973</v>
      </c>
      <c r="B1438" s="385">
        <v>2010</v>
      </c>
      <c r="C1438" s="71" t="s">
        <v>97</v>
      </c>
      <c r="D1438" s="71" t="s">
        <v>132</v>
      </c>
      <c r="E1438" s="71"/>
      <c r="F1438" s="71" t="s">
        <v>127</v>
      </c>
      <c r="G1438" s="83">
        <v>18054</v>
      </c>
      <c r="H1438" s="71" t="s">
        <v>4836</v>
      </c>
      <c r="I1438" s="83"/>
      <c r="J1438" s="72">
        <v>40238</v>
      </c>
      <c r="K1438" s="72">
        <v>41133</v>
      </c>
      <c r="L1438" s="71" t="s">
        <v>4840</v>
      </c>
      <c r="M1438" s="71" t="s">
        <v>4838</v>
      </c>
      <c r="N1438" s="357">
        <v>7085</v>
      </c>
      <c r="O1438" s="357">
        <v>7316</v>
      </c>
      <c r="P1438" s="72">
        <v>41243</v>
      </c>
      <c r="Q1438" s="72">
        <v>41882</v>
      </c>
      <c r="R1438" s="72">
        <v>41306</v>
      </c>
      <c r="S1438" s="72">
        <v>41882</v>
      </c>
      <c r="T1438" s="18">
        <v>0.92</v>
      </c>
      <c r="U1438" s="357"/>
      <c r="V1438" s="35"/>
      <c r="W1438" s="157" t="s">
        <v>4841</v>
      </c>
    </row>
    <row r="1439" spans="1:23" hidden="1" x14ac:dyDescent="0.2">
      <c r="A1439" s="153">
        <v>41973</v>
      </c>
      <c r="B1439" s="429">
        <v>2011</v>
      </c>
      <c r="C1439" s="430" t="s">
        <v>97</v>
      </c>
      <c r="D1439" s="431" t="s">
        <v>132</v>
      </c>
      <c r="E1439" s="431" t="s">
        <v>66</v>
      </c>
      <c r="F1439" s="430" t="s">
        <v>129</v>
      </c>
      <c r="G1439" s="417">
        <v>22573</v>
      </c>
      <c r="H1439" s="430" t="s">
        <v>4842</v>
      </c>
      <c r="I1439" s="417"/>
      <c r="J1439" s="49">
        <v>41136</v>
      </c>
      <c r="K1439" s="49">
        <v>41182</v>
      </c>
      <c r="L1439" s="73" t="s">
        <v>4843</v>
      </c>
      <c r="M1439" s="74"/>
      <c r="N1439" s="358">
        <v>12000</v>
      </c>
      <c r="O1439" s="358">
        <v>21500</v>
      </c>
      <c r="P1439" s="49">
        <v>41244</v>
      </c>
      <c r="Q1439" s="49">
        <v>41548</v>
      </c>
      <c r="R1439" s="49">
        <v>41547</v>
      </c>
      <c r="S1439" s="49">
        <v>41713</v>
      </c>
      <c r="T1439" s="143">
        <v>1</v>
      </c>
      <c r="U1439" s="358"/>
      <c r="V1439" s="419"/>
      <c r="W1439" s="225"/>
    </row>
    <row r="1440" spans="1:23" ht="16" hidden="1" x14ac:dyDescent="0.2">
      <c r="A1440" s="153">
        <v>41973</v>
      </c>
      <c r="B1440" s="429"/>
      <c r="C1440" s="430"/>
      <c r="D1440" s="431"/>
      <c r="E1440" s="431"/>
      <c r="F1440" s="430"/>
      <c r="G1440" s="417"/>
      <c r="H1440" s="430"/>
      <c r="I1440" s="417"/>
      <c r="J1440" s="39">
        <v>41122</v>
      </c>
      <c r="K1440" s="39">
        <v>41173</v>
      </c>
      <c r="L1440" s="42" t="s">
        <v>4844</v>
      </c>
      <c r="M1440" s="75"/>
      <c r="N1440" s="359">
        <v>12000</v>
      </c>
      <c r="O1440" s="359">
        <v>12000</v>
      </c>
      <c r="P1440" s="39">
        <v>41177</v>
      </c>
      <c r="Q1440" s="39">
        <v>41167</v>
      </c>
      <c r="R1440" s="39">
        <v>41368</v>
      </c>
      <c r="S1440" s="39">
        <v>41368</v>
      </c>
      <c r="T1440" s="142">
        <v>1</v>
      </c>
      <c r="U1440" s="359"/>
      <c r="V1440" s="428"/>
      <c r="W1440" s="157" t="s">
        <v>4845</v>
      </c>
    </row>
    <row r="1441" spans="1:23" ht="17" hidden="1" thickBot="1" x14ac:dyDescent="0.25">
      <c r="A1441" s="153">
        <v>41973</v>
      </c>
      <c r="B1441" s="422"/>
      <c r="C1441" s="424"/>
      <c r="D1441" s="426"/>
      <c r="E1441" s="426"/>
      <c r="F1441" s="424"/>
      <c r="G1441" s="418"/>
      <c r="H1441" s="424"/>
      <c r="I1441" s="418"/>
      <c r="J1441" s="87">
        <v>41091</v>
      </c>
      <c r="K1441" s="87">
        <v>41120</v>
      </c>
      <c r="L1441" s="70" t="s">
        <v>4846</v>
      </c>
      <c r="M1441" s="70"/>
      <c r="N1441" s="356">
        <v>200</v>
      </c>
      <c r="O1441" s="356">
        <v>200</v>
      </c>
      <c r="P1441" s="87">
        <v>41136</v>
      </c>
      <c r="Q1441" s="87">
        <v>41167</v>
      </c>
      <c r="R1441" s="87">
        <v>41151</v>
      </c>
      <c r="S1441" s="87">
        <v>41151</v>
      </c>
      <c r="T1441" s="25">
        <v>1</v>
      </c>
      <c r="U1441" s="356"/>
      <c r="V1441" s="420"/>
      <c r="W1441" s="158" t="s">
        <v>4845</v>
      </c>
    </row>
    <row r="1442" spans="1:23" s="54" customFormat="1" ht="16" hidden="1" thickBot="1" x14ac:dyDescent="0.25">
      <c r="A1442" s="153">
        <v>41973</v>
      </c>
      <c r="B1442" s="386">
        <v>2011</v>
      </c>
      <c r="C1442" s="73" t="s">
        <v>97</v>
      </c>
      <c r="D1442" s="73" t="s">
        <v>132</v>
      </c>
      <c r="E1442" s="73" t="s">
        <v>30</v>
      </c>
      <c r="F1442" s="73" t="s">
        <v>128</v>
      </c>
      <c r="G1442" s="84">
        <v>17866</v>
      </c>
      <c r="H1442" s="71" t="s">
        <v>4847</v>
      </c>
      <c r="I1442" s="84"/>
      <c r="J1442" s="72">
        <v>40704</v>
      </c>
      <c r="K1442" s="72">
        <v>40802</v>
      </c>
      <c r="L1442" s="71" t="s">
        <v>2129</v>
      </c>
      <c r="M1442" s="71" t="s">
        <v>4848</v>
      </c>
      <c r="N1442" s="357">
        <v>125900</v>
      </c>
      <c r="O1442" s="357">
        <v>132488</v>
      </c>
      <c r="P1442" s="72">
        <v>40820</v>
      </c>
      <c r="Q1442" s="72">
        <v>41973</v>
      </c>
      <c r="R1442" s="72">
        <v>41973</v>
      </c>
      <c r="S1442" s="72">
        <v>42020</v>
      </c>
      <c r="T1442" s="18">
        <v>0.98</v>
      </c>
      <c r="U1442" s="357">
        <v>50100</v>
      </c>
      <c r="V1442" s="91" t="s">
        <v>4849</v>
      </c>
      <c r="W1442" s="159"/>
    </row>
    <row r="1443" spans="1:23" hidden="1" x14ac:dyDescent="0.2">
      <c r="A1443" s="153">
        <v>41973</v>
      </c>
      <c r="B1443" s="421">
        <v>2011</v>
      </c>
      <c r="C1443" s="423" t="s">
        <v>97</v>
      </c>
      <c r="D1443" s="425" t="s">
        <v>132</v>
      </c>
      <c r="E1443" s="425" t="s">
        <v>17</v>
      </c>
      <c r="F1443" s="423" t="s">
        <v>128</v>
      </c>
      <c r="G1443" s="427">
        <v>20489</v>
      </c>
      <c r="H1443" s="73" t="s">
        <v>4850</v>
      </c>
      <c r="I1443" s="427"/>
      <c r="J1443" s="49">
        <v>40900</v>
      </c>
      <c r="K1443" s="49">
        <v>41426</v>
      </c>
      <c r="L1443" s="74" t="s">
        <v>4851</v>
      </c>
      <c r="M1443" s="74" t="s">
        <v>1637</v>
      </c>
      <c r="N1443" s="358">
        <v>7657</v>
      </c>
      <c r="O1443" s="358">
        <v>8867</v>
      </c>
      <c r="P1443" s="49">
        <v>41059</v>
      </c>
      <c r="Q1443" s="49">
        <v>41701</v>
      </c>
      <c r="R1443" s="49">
        <v>41669</v>
      </c>
      <c r="S1443" s="49">
        <v>42020</v>
      </c>
      <c r="T1443" s="143">
        <v>1</v>
      </c>
      <c r="U1443" s="358"/>
      <c r="V1443" s="419"/>
      <c r="W1443" s="225"/>
    </row>
    <row r="1444" spans="1:23" hidden="1" x14ac:dyDescent="0.2">
      <c r="A1444" s="153">
        <v>41973</v>
      </c>
      <c r="B1444" s="429"/>
      <c r="C1444" s="430"/>
      <c r="D1444" s="431"/>
      <c r="E1444" s="431"/>
      <c r="F1444" s="430"/>
      <c r="G1444" s="417"/>
      <c r="H1444" s="42" t="s">
        <v>4852</v>
      </c>
      <c r="I1444" s="417"/>
      <c r="J1444" s="39">
        <v>41554</v>
      </c>
      <c r="K1444" s="39">
        <v>41598</v>
      </c>
      <c r="L1444" s="75" t="s">
        <v>4851</v>
      </c>
      <c r="M1444" s="75" t="s">
        <v>1637</v>
      </c>
      <c r="N1444" s="359">
        <v>2620</v>
      </c>
      <c r="O1444" s="359">
        <v>2657</v>
      </c>
      <c r="P1444" s="39">
        <v>41604</v>
      </c>
      <c r="Q1444" s="39">
        <v>41912</v>
      </c>
      <c r="R1444" s="39">
        <v>41698</v>
      </c>
      <c r="S1444" s="39">
        <v>41757</v>
      </c>
      <c r="T1444" s="142">
        <v>0.98</v>
      </c>
      <c r="U1444" s="359"/>
      <c r="V1444" s="428"/>
      <c r="W1444" s="360"/>
    </row>
    <row r="1445" spans="1:23" ht="16" hidden="1" thickBot="1" x14ac:dyDescent="0.25">
      <c r="A1445" s="153">
        <v>41973</v>
      </c>
      <c r="B1445" s="429"/>
      <c r="C1445" s="430"/>
      <c r="D1445" s="431"/>
      <c r="E1445" s="426"/>
      <c r="F1445" s="424"/>
      <c r="G1445" s="417"/>
      <c r="H1445" s="70" t="s">
        <v>4853</v>
      </c>
      <c r="I1445" s="417"/>
      <c r="J1445" s="87">
        <v>41025</v>
      </c>
      <c r="K1445" s="87">
        <v>41078</v>
      </c>
      <c r="L1445" s="70" t="s">
        <v>4854</v>
      </c>
      <c r="M1445" s="70" t="s">
        <v>4855</v>
      </c>
      <c r="N1445" s="356">
        <v>15315</v>
      </c>
      <c r="O1445" s="356">
        <v>16526</v>
      </c>
      <c r="P1445" s="87">
        <v>41108</v>
      </c>
      <c r="Q1445" s="87">
        <v>41829</v>
      </c>
      <c r="R1445" s="87" t="s">
        <v>4856</v>
      </c>
      <c r="S1445" s="87">
        <v>41935</v>
      </c>
      <c r="T1445" s="25">
        <v>0.95</v>
      </c>
      <c r="U1445" s="356"/>
      <c r="V1445" s="420"/>
      <c r="W1445" s="214"/>
    </row>
    <row r="1446" spans="1:23" hidden="1" x14ac:dyDescent="0.2">
      <c r="A1446" s="153">
        <v>41973</v>
      </c>
      <c r="B1446" s="421">
        <v>2012</v>
      </c>
      <c r="C1446" s="423" t="s">
        <v>97</v>
      </c>
      <c r="D1446" s="425" t="s">
        <v>132</v>
      </c>
      <c r="E1446" s="425" t="s">
        <v>15</v>
      </c>
      <c r="F1446" s="423" t="s">
        <v>128</v>
      </c>
      <c r="G1446" s="427">
        <v>23051</v>
      </c>
      <c r="H1446" s="76" t="s">
        <v>4849</v>
      </c>
      <c r="I1446" s="427"/>
      <c r="J1446" s="88">
        <v>40956</v>
      </c>
      <c r="K1446" s="88">
        <v>41178</v>
      </c>
      <c r="L1446" s="77" t="s">
        <v>2129</v>
      </c>
      <c r="M1446" s="77" t="s">
        <v>4857</v>
      </c>
      <c r="N1446" s="361">
        <v>116975</v>
      </c>
      <c r="O1446" s="361">
        <v>125410</v>
      </c>
      <c r="P1446" s="88">
        <v>41215</v>
      </c>
      <c r="Q1446" s="88">
        <v>42207</v>
      </c>
      <c r="R1446" s="88">
        <v>42127</v>
      </c>
      <c r="S1446" s="88">
        <v>42152</v>
      </c>
      <c r="T1446" s="22">
        <v>0.85</v>
      </c>
      <c r="U1446" s="361"/>
      <c r="V1446" s="419"/>
      <c r="W1446" s="360"/>
    </row>
    <row r="1447" spans="1:23" ht="16" hidden="1" thickBot="1" x14ac:dyDescent="0.25">
      <c r="A1447" s="153">
        <v>41973</v>
      </c>
      <c r="B1447" s="422"/>
      <c r="C1447" s="424"/>
      <c r="D1447" s="426"/>
      <c r="E1447" s="426"/>
      <c r="F1447" s="424"/>
      <c r="G1447" s="418"/>
      <c r="H1447" s="70" t="s">
        <v>4849</v>
      </c>
      <c r="I1447" s="418"/>
      <c r="J1447" s="87">
        <v>40953</v>
      </c>
      <c r="K1447" s="87">
        <v>41546</v>
      </c>
      <c r="L1447" s="70" t="s">
        <v>4858</v>
      </c>
      <c r="M1447" s="70" t="s">
        <v>4859</v>
      </c>
      <c r="N1447" s="356">
        <v>5621</v>
      </c>
      <c r="O1447" s="356">
        <v>5621</v>
      </c>
      <c r="P1447" s="87">
        <v>41560</v>
      </c>
      <c r="Q1447" s="87"/>
      <c r="R1447" s="87">
        <v>41684</v>
      </c>
      <c r="S1447" s="87">
        <v>42277</v>
      </c>
      <c r="T1447" s="25">
        <v>1</v>
      </c>
      <c r="U1447" s="356"/>
      <c r="V1447" s="420"/>
      <c r="W1447" s="234"/>
    </row>
    <row r="1448" spans="1:23" s="54" customFormat="1" ht="16" hidden="1" thickBot="1" x14ac:dyDescent="0.25">
      <c r="A1448" s="153">
        <v>41973</v>
      </c>
      <c r="B1448" s="385">
        <v>2012</v>
      </c>
      <c r="C1448" s="71" t="s">
        <v>97</v>
      </c>
      <c r="D1448" s="71" t="s">
        <v>132</v>
      </c>
      <c r="E1448" s="71" t="s">
        <v>30</v>
      </c>
      <c r="F1448" s="71" t="s">
        <v>128</v>
      </c>
      <c r="G1448" s="83">
        <v>24649</v>
      </c>
      <c r="H1448" s="71" t="s">
        <v>4860</v>
      </c>
      <c r="I1448" s="83"/>
      <c r="J1448" s="72">
        <v>41030</v>
      </c>
      <c r="K1448" s="72">
        <v>41331</v>
      </c>
      <c r="L1448" s="71" t="s">
        <v>4861</v>
      </c>
      <c r="M1448" s="71" t="s">
        <v>4862</v>
      </c>
      <c r="N1448" s="357">
        <v>564589</v>
      </c>
      <c r="O1448" s="357">
        <v>591568</v>
      </c>
      <c r="P1448" s="72">
        <v>41345</v>
      </c>
      <c r="Q1448" s="72">
        <v>42277</v>
      </c>
      <c r="R1448" s="72">
        <v>42263</v>
      </c>
      <c r="S1448" s="72">
        <v>42277</v>
      </c>
      <c r="T1448" s="18">
        <v>0.68</v>
      </c>
      <c r="U1448" s="357"/>
      <c r="V1448" s="90"/>
      <c r="W1448" s="156"/>
    </row>
    <row r="1449" spans="1:23" s="54" customFormat="1" ht="17" hidden="1" thickBot="1" x14ac:dyDescent="0.25">
      <c r="A1449" s="153">
        <v>41973</v>
      </c>
      <c r="B1449" s="385">
        <v>2013</v>
      </c>
      <c r="C1449" s="71" t="s">
        <v>97</v>
      </c>
      <c r="D1449" s="71" t="s">
        <v>132</v>
      </c>
      <c r="E1449" s="71" t="s">
        <v>30</v>
      </c>
      <c r="F1449" s="71" t="s">
        <v>128</v>
      </c>
      <c r="G1449" s="83">
        <v>26170</v>
      </c>
      <c r="H1449" s="71" t="s">
        <v>4863</v>
      </c>
      <c r="I1449" s="83"/>
      <c r="J1449" s="72">
        <v>40165</v>
      </c>
      <c r="K1449" s="72">
        <v>40445</v>
      </c>
      <c r="L1449" s="56" t="s">
        <v>3249</v>
      </c>
      <c r="M1449" s="71" t="s">
        <v>4864</v>
      </c>
      <c r="N1449" s="357">
        <v>91866</v>
      </c>
      <c r="O1449" s="357">
        <v>92192</v>
      </c>
      <c r="P1449" s="72">
        <v>41571</v>
      </c>
      <c r="Q1449" s="72">
        <v>42374</v>
      </c>
      <c r="R1449" s="72">
        <v>42293</v>
      </c>
      <c r="S1449" s="72">
        <v>42293</v>
      </c>
      <c r="T1449" s="18">
        <v>0.1</v>
      </c>
      <c r="U1449" s="357"/>
      <c r="V1449" s="90"/>
      <c r="W1449" s="156"/>
    </row>
    <row r="1450" spans="1:23" ht="17" hidden="1" thickBot="1" x14ac:dyDescent="0.25">
      <c r="A1450" s="349">
        <v>41973</v>
      </c>
      <c r="B1450" s="382">
        <v>2008</v>
      </c>
      <c r="C1450" s="79" t="s">
        <v>86</v>
      </c>
      <c r="D1450" s="79" t="s">
        <v>132</v>
      </c>
      <c r="E1450" s="79"/>
      <c r="F1450" s="79" t="s">
        <v>121</v>
      </c>
      <c r="G1450" s="79" t="s">
        <v>4867</v>
      </c>
      <c r="H1450" s="80" t="s">
        <v>4868</v>
      </c>
      <c r="I1450" s="79"/>
      <c r="J1450" s="197">
        <v>40675</v>
      </c>
      <c r="K1450" s="197">
        <v>40912</v>
      </c>
      <c r="L1450" s="62" t="s">
        <v>1206</v>
      </c>
      <c r="M1450" s="31" t="s">
        <v>4869</v>
      </c>
      <c r="N1450" s="114">
        <v>16751</v>
      </c>
      <c r="O1450" s="114">
        <v>17554.95174</v>
      </c>
      <c r="P1450" s="197">
        <v>40939</v>
      </c>
      <c r="Q1450" s="197"/>
      <c r="R1450" s="197">
        <v>41389</v>
      </c>
      <c r="S1450" s="197">
        <v>42004</v>
      </c>
      <c r="T1450" s="220">
        <v>0.97</v>
      </c>
      <c r="U1450" s="114"/>
      <c r="V1450" s="117"/>
      <c r="W1450" s="199"/>
    </row>
    <row r="1451" spans="1:23" ht="17" hidden="1" thickBot="1" x14ac:dyDescent="0.25">
      <c r="A1451" s="349">
        <v>41973</v>
      </c>
      <c r="B1451" s="382">
        <v>2008</v>
      </c>
      <c r="C1451" s="79" t="s">
        <v>86</v>
      </c>
      <c r="D1451" s="79" t="s">
        <v>132</v>
      </c>
      <c r="E1451" s="79"/>
      <c r="F1451" s="79" t="s">
        <v>121</v>
      </c>
      <c r="G1451" s="79" t="s">
        <v>4870</v>
      </c>
      <c r="H1451" s="80" t="s">
        <v>752</v>
      </c>
      <c r="I1451" s="79"/>
      <c r="J1451" s="197">
        <v>40675</v>
      </c>
      <c r="K1451" s="197">
        <v>40912</v>
      </c>
      <c r="L1451" s="62" t="s">
        <v>1206</v>
      </c>
      <c r="M1451" s="31" t="s">
        <v>4871</v>
      </c>
      <c r="N1451" s="114">
        <v>4575</v>
      </c>
      <c r="O1451" s="114">
        <v>5123.2844699999996</v>
      </c>
      <c r="P1451" s="197">
        <v>40939</v>
      </c>
      <c r="Q1451" s="197"/>
      <c r="R1451" s="197">
        <v>41389</v>
      </c>
      <c r="S1451" s="197">
        <v>42078</v>
      </c>
      <c r="T1451" s="220">
        <v>0.97</v>
      </c>
      <c r="U1451" s="114"/>
      <c r="V1451" s="117"/>
      <c r="W1451" s="199"/>
    </row>
    <row r="1452" spans="1:23" ht="17" hidden="1" thickBot="1" x14ac:dyDescent="0.25">
      <c r="A1452" s="349">
        <v>41973</v>
      </c>
      <c r="B1452" s="382">
        <v>2008</v>
      </c>
      <c r="C1452" s="79" t="s">
        <v>86</v>
      </c>
      <c r="D1452" s="79" t="s">
        <v>132</v>
      </c>
      <c r="E1452" s="79"/>
      <c r="F1452" s="79" t="s">
        <v>121</v>
      </c>
      <c r="G1452" s="79" t="s">
        <v>4872</v>
      </c>
      <c r="H1452" s="80" t="s">
        <v>4873</v>
      </c>
      <c r="I1452" s="79"/>
      <c r="J1452" s="197">
        <v>40675</v>
      </c>
      <c r="K1452" s="197">
        <v>40912</v>
      </c>
      <c r="L1452" s="62" t="s">
        <v>1206</v>
      </c>
      <c r="M1452" s="31" t="s">
        <v>4874</v>
      </c>
      <c r="N1452" s="114">
        <v>3603</v>
      </c>
      <c r="O1452" s="114">
        <v>3766.21162</v>
      </c>
      <c r="P1452" s="197">
        <v>40939</v>
      </c>
      <c r="Q1452" s="197"/>
      <c r="R1452" s="197">
        <v>41389</v>
      </c>
      <c r="S1452" s="197">
        <v>42004</v>
      </c>
      <c r="T1452" s="220">
        <v>0.97</v>
      </c>
      <c r="U1452" s="114"/>
      <c r="V1452" s="117"/>
      <c r="W1452" s="199"/>
    </row>
    <row r="1453" spans="1:23" ht="17" hidden="1" thickBot="1" x14ac:dyDescent="0.25">
      <c r="A1453" s="349">
        <v>41973</v>
      </c>
      <c r="B1453" s="382">
        <v>2008</v>
      </c>
      <c r="C1453" s="79" t="s">
        <v>86</v>
      </c>
      <c r="D1453" s="79" t="s">
        <v>132</v>
      </c>
      <c r="E1453" s="79"/>
      <c r="F1453" s="79" t="s">
        <v>121</v>
      </c>
      <c r="G1453" s="79" t="s">
        <v>4875</v>
      </c>
      <c r="H1453" s="80" t="s">
        <v>4876</v>
      </c>
      <c r="I1453" s="79"/>
      <c r="J1453" s="197">
        <v>40675</v>
      </c>
      <c r="K1453" s="197">
        <v>40912</v>
      </c>
      <c r="L1453" s="62" t="s">
        <v>1206</v>
      </c>
      <c r="M1453" s="31" t="s">
        <v>4877</v>
      </c>
      <c r="N1453" s="114">
        <v>2931</v>
      </c>
      <c r="O1453" s="114">
        <v>3078.5665600000002</v>
      </c>
      <c r="P1453" s="197">
        <v>40939</v>
      </c>
      <c r="Q1453" s="197">
        <v>41955</v>
      </c>
      <c r="R1453" s="197">
        <v>41389</v>
      </c>
      <c r="S1453" s="197">
        <v>42004</v>
      </c>
      <c r="T1453" s="220">
        <v>0.97</v>
      </c>
      <c r="U1453" s="114"/>
      <c r="V1453" s="117"/>
      <c r="W1453" s="199"/>
    </row>
    <row r="1454" spans="1:23" ht="17" hidden="1" thickBot="1" x14ac:dyDescent="0.25">
      <c r="A1454" s="349">
        <v>41973</v>
      </c>
      <c r="B1454" s="382">
        <v>2011</v>
      </c>
      <c r="C1454" s="79" t="s">
        <v>86</v>
      </c>
      <c r="D1454" s="79" t="s">
        <v>132</v>
      </c>
      <c r="E1454" s="79" t="s">
        <v>20</v>
      </c>
      <c r="F1454" s="79" t="s">
        <v>128</v>
      </c>
      <c r="G1454" s="79" t="s">
        <v>4878</v>
      </c>
      <c r="H1454" s="80" t="s">
        <v>4879</v>
      </c>
      <c r="I1454" s="79"/>
      <c r="J1454" s="197">
        <v>40989</v>
      </c>
      <c r="K1454" s="197">
        <v>40745</v>
      </c>
      <c r="L1454" s="62" t="s">
        <v>4880</v>
      </c>
      <c r="M1454" s="31" t="s">
        <v>4881</v>
      </c>
      <c r="N1454" s="114">
        <v>13388</v>
      </c>
      <c r="O1454" s="114">
        <v>15184.249659999999</v>
      </c>
      <c r="P1454" s="197">
        <v>40780</v>
      </c>
      <c r="Q1454" s="197"/>
      <c r="R1454" s="197">
        <v>41800</v>
      </c>
      <c r="S1454" s="197">
        <v>42132</v>
      </c>
      <c r="T1454" s="220">
        <v>0.91</v>
      </c>
      <c r="U1454" s="114"/>
      <c r="V1454" s="117"/>
      <c r="W1454" s="199"/>
    </row>
    <row r="1455" spans="1:23" ht="17" hidden="1" thickBot="1" x14ac:dyDescent="0.25">
      <c r="A1455" s="349">
        <v>41973</v>
      </c>
      <c r="B1455" s="382">
        <v>2011</v>
      </c>
      <c r="C1455" s="79" t="s">
        <v>86</v>
      </c>
      <c r="D1455" s="79" t="s">
        <v>132</v>
      </c>
      <c r="E1455" s="79" t="s">
        <v>17</v>
      </c>
      <c r="F1455" s="79" t="s">
        <v>128</v>
      </c>
      <c r="G1455" s="79" t="s">
        <v>4882</v>
      </c>
      <c r="H1455" s="80" t="s">
        <v>4883</v>
      </c>
      <c r="I1455" s="79"/>
      <c r="J1455" s="197">
        <v>40721</v>
      </c>
      <c r="K1455" s="197">
        <v>40805</v>
      </c>
      <c r="L1455" s="62" t="s">
        <v>4884</v>
      </c>
      <c r="M1455" s="31" t="s">
        <v>4885</v>
      </c>
      <c r="N1455" s="114">
        <v>15391.578</v>
      </c>
      <c r="O1455" s="114">
        <v>15637.173000000001</v>
      </c>
      <c r="P1455" s="197">
        <v>40904</v>
      </c>
      <c r="Q1455" s="197">
        <v>41789</v>
      </c>
      <c r="R1455" s="197">
        <v>41444</v>
      </c>
      <c r="S1455" s="197">
        <v>41851</v>
      </c>
      <c r="T1455" s="220">
        <v>0.99</v>
      </c>
      <c r="U1455" s="114"/>
      <c r="V1455" s="117"/>
      <c r="W1455" s="199"/>
    </row>
    <row r="1456" spans="1:23" ht="17" hidden="1" thickBot="1" x14ac:dyDescent="0.25">
      <c r="A1456" s="349">
        <v>41973</v>
      </c>
      <c r="B1456" s="382">
        <v>2011</v>
      </c>
      <c r="C1456" s="79" t="s">
        <v>86</v>
      </c>
      <c r="D1456" s="79" t="s">
        <v>132</v>
      </c>
      <c r="E1456" s="79" t="s">
        <v>20</v>
      </c>
      <c r="F1456" s="79" t="s">
        <v>128</v>
      </c>
      <c r="G1456" s="79" t="s">
        <v>4886</v>
      </c>
      <c r="H1456" s="80" t="s">
        <v>4887</v>
      </c>
      <c r="I1456" s="79"/>
      <c r="J1456" s="197">
        <v>40641</v>
      </c>
      <c r="K1456" s="197">
        <v>41059</v>
      </c>
      <c r="L1456" s="62" t="s">
        <v>4888</v>
      </c>
      <c r="M1456" s="31" t="s">
        <v>4889</v>
      </c>
      <c r="N1456" s="114">
        <v>41446</v>
      </c>
      <c r="O1456" s="114">
        <v>44322.421849999999</v>
      </c>
      <c r="P1456" s="197">
        <v>41074</v>
      </c>
      <c r="Q1456" s="197"/>
      <c r="R1456" s="197">
        <v>41670</v>
      </c>
      <c r="S1456" s="197">
        <v>42171</v>
      </c>
      <c r="T1456" s="220">
        <v>0.99</v>
      </c>
      <c r="U1456" s="114"/>
      <c r="V1456" s="117"/>
      <c r="W1456" s="199"/>
    </row>
    <row r="1457" spans="1:23" ht="17" hidden="1" thickBot="1" x14ac:dyDescent="0.25">
      <c r="A1457" s="349">
        <v>41973</v>
      </c>
      <c r="B1457" s="382">
        <v>2011</v>
      </c>
      <c r="C1457" s="79" t="s">
        <v>86</v>
      </c>
      <c r="D1457" s="79" t="s">
        <v>132</v>
      </c>
      <c r="E1457" s="79" t="s">
        <v>20</v>
      </c>
      <c r="F1457" s="79" t="s">
        <v>128</v>
      </c>
      <c r="G1457" s="79" t="s">
        <v>4890</v>
      </c>
      <c r="H1457" s="80" t="s">
        <v>4891</v>
      </c>
      <c r="I1457" s="79"/>
      <c r="J1457" s="197">
        <v>40429</v>
      </c>
      <c r="K1457" s="197">
        <v>40812</v>
      </c>
      <c r="L1457" s="62" t="s">
        <v>4892</v>
      </c>
      <c r="M1457" s="31" t="s">
        <v>4893</v>
      </c>
      <c r="N1457" s="114">
        <v>8487</v>
      </c>
      <c r="O1457" s="114">
        <v>9166</v>
      </c>
      <c r="P1457" s="197">
        <v>40843</v>
      </c>
      <c r="Q1457" s="197">
        <v>41599</v>
      </c>
      <c r="R1457" s="197">
        <v>41382</v>
      </c>
      <c r="S1457" s="197">
        <v>41662</v>
      </c>
      <c r="T1457" s="220">
        <v>0.99</v>
      </c>
      <c r="U1457" s="114"/>
      <c r="V1457" s="117"/>
      <c r="W1457" s="199"/>
    </row>
    <row r="1458" spans="1:23" ht="17" hidden="1" thickBot="1" x14ac:dyDescent="0.25">
      <c r="A1458" s="349">
        <v>41973</v>
      </c>
      <c r="B1458" s="382">
        <v>2011</v>
      </c>
      <c r="C1458" s="79" t="s">
        <v>86</v>
      </c>
      <c r="D1458" s="79" t="s">
        <v>132</v>
      </c>
      <c r="E1458" s="79" t="s">
        <v>21</v>
      </c>
      <c r="F1458" s="79" t="s">
        <v>128</v>
      </c>
      <c r="G1458" s="79" t="s">
        <v>4894</v>
      </c>
      <c r="H1458" s="80" t="s">
        <v>4895</v>
      </c>
      <c r="I1458" s="79"/>
      <c r="J1458" s="197">
        <v>40676</v>
      </c>
      <c r="K1458" s="197">
        <v>40795</v>
      </c>
      <c r="L1458" s="62" t="s">
        <v>4896</v>
      </c>
      <c r="M1458" s="31" t="s">
        <v>4897</v>
      </c>
      <c r="N1458" s="114">
        <v>19432</v>
      </c>
      <c r="O1458" s="114">
        <v>20310.963749999999</v>
      </c>
      <c r="P1458" s="197">
        <v>40827</v>
      </c>
      <c r="Q1458" s="197">
        <v>41761</v>
      </c>
      <c r="R1458" s="197">
        <v>41609</v>
      </c>
      <c r="S1458" s="197">
        <v>41761</v>
      </c>
      <c r="T1458" s="220">
        <v>0.99</v>
      </c>
      <c r="U1458" s="114"/>
      <c r="V1458" s="117"/>
      <c r="W1458" s="199"/>
    </row>
    <row r="1459" spans="1:23" ht="17" hidden="1" thickBot="1" x14ac:dyDescent="0.25">
      <c r="A1459" s="349">
        <v>41973</v>
      </c>
      <c r="B1459" s="382">
        <v>2011</v>
      </c>
      <c r="C1459" s="79" t="s">
        <v>86</v>
      </c>
      <c r="D1459" s="79" t="s">
        <v>132</v>
      </c>
      <c r="E1459" s="79" t="s">
        <v>21</v>
      </c>
      <c r="F1459" s="79" t="s">
        <v>128</v>
      </c>
      <c r="G1459" s="79" t="s">
        <v>4898</v>
      </c>
      <c r="H1459" s="80" t="s">
        <v>4899</v>
      </c>
      <c r="I1459" s="79"/>
      <c r="J1459" s="197">
        <v>40648</v>
      </c>
      <c r="K1459" s="197">
        <v>40842</v>
      </c>
      <c r="L1459" s="62" t="s">
        <v>4896</v>
      </c>
      <c r="M1459" s="31" t="s">
        <v>4900</v>
      </c>
      <c r="N1459" s="114">
        <v>13613.73</v>
      </c>
      <c r="O1459" s="114">
        <v>13829.042079999999</v>
      </c>
      <c r="P1459" s="197">
        <v>41158</v>
      </c>
      <c r="Q1459" s="197">
        <v>41793</v>
      </c>
      <c r="R1459" s="197">
        <v>41472</v>
      </c>
      <c r="S1459" s="197">
        <v>41793</v>
      </c>
      <c r="T1459" s="220">
        <v>0.99</v>
      </c>
      <c r="U1459" s="114">
        <v>7132</v>
      </c>
      <c r="V1459" s="117" t="s">
        <v>4886</v>
      </c>
      <c r="W1459" s="199"/>
    </row>
    <row r="1460" spans="1:23" ht="17" hidden="1" thickBot="1" x14ac:dyDescent="0.25">
      <c r="A1460" s="349">
        <v>41973</v>
      </c>
      <c r="B1460" s="382">
        <v>2012</v>
      </c>
      <c r="C1460" s="79" t="s">
        <v>86</v>
      </c>
      <c r="D1460" s="79" t="s">
        <v>132</v>
      </c>
      <c r="E1460" s="79" t="s">
        <v>20</v>
      </c>
      <c r="F1460" s="79" t="s">
        <v>128</v>
      </c>
      <c r="G1460" s="79" t="s">
        <v>4901</v>
      </c>
      <c r="H1460" s="80" t="s">
        <v>4902</v>
      </c>
      <c r="I1460" s="79"/>
      <c r="J1460" s="197">
        <v>41010</v>
      </c>
      <c r="K1460" s="197">
        <v>41114</v>
      </c>
      <c r="L1460" s="62" t="s">
        <v>1669</v>
      </c>
      <c r="M1460" s="31" t="s">
        <v>4903</v>
      </c>
      <c r="N1460" s="114">
        <v>8290.3169999999991</v>
      </c>
      <c r="O1460" s="114">
        <v>8469.8947599999992</v>
      </c>
      <c r="P1460" s="197"/>
      <c r="Q1460" s="197"/>
      <c r="R1460" s="197">
        <v>41704</v>
      </c>
      <c r="S1460" s="197">
        <v>42037</v>
      </c>
      <c r="T1460" s="220">
        <v>0.93</v>
      </c>
      <c r="U1460" s="114"/>
      <c r="V1460" s="117"/>
      <c r="W1460" s="199"/>
    </row>
    <row r="1461" spans="1:23" ht="17" hidden="1" thickBot="1" x14ac:dyDescent="0.25">
      <c r="A1461" s="349">
        <v>41973</v>
      </c>
      <c r="B1461" s="382">
        <v>2012</v>
      </c>
      <c r="C1461" s="79" t="s">
        <v>86</v>
      </c>
      <c r="D1461" s="79" t="s">
        <v>132</v>
      </c>
      <c r="E1461" s="79" t="s">
        <v>20</v>
      </c>
      <c r="F1461" s="79" t="s">
        <v>128</v>
      </c>
      <c r="G1461" s="79" t="s">
        <v>4904</v>
      </c>
      <c r="H1461" s="80" t="s">
        <v>4905</v>
      </c>
      <c r="I1461" s="79"/>
      <c r="J1461" s="197">
        <v>40941</v>
      </c>
      <c r="K1461" s="197">
        <v>41026</v>
      </c>
      <c r="L1461" s="62" t="s">
        <v>795</v>
      </c>
      <c r="M1461" s="31" t="s">
        <v>4906</v>
      </c>
      <c r="N1461" s="114">
        <v>10605</v>
      </c>
      <c r="O1461" s="114">
        <v>10918.04284</v>
      </c>
      <c r="P1461" s="197"/>
      <c r="Q1461" s="197"/>
      <c r="R1461" s="197">
        <v>41796</v>
      </c>
      <c r="S1461" s="197">
        <v>42139</v>
      </c>
      <c r="T1461" s="220">
        <v>0.92</v>
      </c>
      <c r="U1461" s="114"/>
      <c r="V1461" s="117"/>
      <c r="W1461" s="199"/>
    </row>
    <row r="1462" spans="1:23" ht="17" hidden="1" thickBot="1" x14ac:dyDescent="0.25">
      <c r="A1462" s="349">
        <v>41973</v>
      </c>
      <c r="B1462" s="382">
        <v>2012</v>
      </c>
      <c r="C1462" s="79" t="s">
        <v>86</v>
      </c>
      <c r="D1462" s="79" t="s">
        <v>132</v>
      </c>
      <c r="E1462" s="79" t="s">
        <v>19</v>
      </c>
      <c r="F1462" s="79" t="s">
        <v>128</v>
      </c>
      <c r="G1462" s="79" t="s">
        <v>4907</v>
      </c>
      <c r="H1462" s="80" t="s">
        <v>4908</v>
      </c>
      <c r="I1462" s="79"/>
      <c r="J1462" s="197">
        <v>40875</v>
      </c>
      <c r="K1462" s="197">
        <v>40998</v>
      </c>
      <c r="L1462" s="62" t="s">
        <v>4909</v>
      </c>
      <c r="M1462" s="31" t="s">
        <v>4910</v>
      </c>
      <c r="N1462" s="114">
        <v>34350</v>
      </c>
      <c r="O1462" s="114">
        <v>35208.167999999998</v>
      </c>
      <c r="P1462" s="197"/>
      <c r="Q1462" s="197"/>
      <c r="R1462" s="197">
        <v>41685</v>
      </c>
      <c r="S1462" s="197">
        <v>42109</v>
      </c>
      <c r="T1462" s="220">
        <v>0.93</v>
      </c>
      <c r="U1462" s="114"/>
      <c r="V1462" s="117"/>
      <c r="W1462" s="199"/>
    </row>
    <row r="1463" spans="1:23" ht="17" hidden="1" thickBot="1" x14ac:dyDescent="0.25">
      <c r="A1463" s="349">
        <v>41973</v>
      </c>
      <c r="B1463" s="382">
        <v>2012</v>
      </c>
      <c r="C1463" s="79" t="s">
        <v>86</v>
      </c>
      <c r="D1463" s="79" t="s">
        <v>132</v>
      </c>
      <c r="E1463" s="79" t="s">
        <v>20</v>
      </c>
      <c r="F1463" s="79" t="s">
        <v>128</v>
      </c>
      <c r="G1463" s="79" t="s">
        <v>4911</v>
      </c>
      <c r="H1463" s="80" t="s">
        <v>4912</v>
      </c>
      <c r="I1463" s="79"/>
      <c r="J1463" s="197">
        <v>41030</v>
      </c>
      <c r="K1463" s="197">
        <v>41170</v>
      </c>
      <c r="L1463" s="62" t="s">
        <v>4913</v>
      </c>
      <c r="M1463" s="31" t="s">
        <v>4914</v>
      </c>
      <c r="N1463" s="114">
        <v>16772.305</v>
      </c>
      <c r="O1463" s="114">
        <v>16772.305</v>
      </c>
      <c r="P1463" s="197"/>
      <c r="Q1463" s="197"/>
      <c r="R1463" s="197">
        <v>41793</v>
      </c>
      <c r="S1463" s="197">
        <v>42078</v>
      </c>
      <c r="T1463" s="220">
        <v>0.64</v>
      </c>
      <c r="U1463" s="114"/>
      <c r="V1463" s="117"/>
      <c r="W1463" s="199"/>
    </row>
    <row r="1464" spans="1:23" ht="17" hidden="1" thickBot="1" x14ac:dyDescent="0.25">
      <c r="A1464" s="349">
        <v>41973</v>
      </c>
      <c r="B1464" s="382">
        <v>2012</v>
      </c>
      <c r="C1464" s="79" t="s">
        <v>86</v>
      </c>
      <c r="D1464" s="79" t="s">
        <v>132</v>
      </c>
      <c r="E1464" s="79" t="s">
        <v>20</v>
      </c>
      <c r="F1464" s="79" t="s">
        <v>128</v>
      </c>
      <c r="G1464" s="79" t="s">
        <v>4915</v>
      </c>
      <c r="H1464" s="80" t="s">
        <v>4916</v>
      </c>
      <c r="I1464" s="79"/>
      <c r="J1464" s="197">
        <v>41038</v>
      </c>
      <c r="K1464" s="197">
        <v>41169</v>
      </c>
      <c r="L1464" s="62" t="s">
        <v>4884</v>
      </c>
      <c r="M1464" s="31" t="s">
        <v>4917</v>
      </c>
      <c r="N1464" s="114">
        <v>15649.974</v>
      </c>
      <c r="O1464" s="114">
        <v>16280.626389999999</v>
      </c>
      <c r="P1464" s="197"/>
      <c r="Q1464" s="197"/>
      <c r="R1464" s="197">
        <v>41767</v>
      </c>
      <c r="S1464" s="197">
        <v>42133</v>
      </c>
      <c r="T1464" s="220">
        <v>0.47</v>
      </c>
      <c r="U1464" s="114"/>
      <c r="V1464" s="117"/>
      <c r="W1464" s="199"/>
    </row>
    <row r="1465" spans="1:23" ht="17" hidden="1" thickBot="1" x14ac:dyDescent="0.25">
      <c r="A1465" s="349">
        <v>41973</v>
      </c>
      <c r="B1465" s="382">
        <v>2012</v>
      </c>
      <c r="C1465" s="79" t="s">
        <v>86</v>
      </c>
      <c r="D1465" s="79" t="s">
        <v>132</v>
      </c>
      <c r="E1465" s="79" t="s">
        <v>20</v>
      </c>
      <c r="F1465" s="79" t="s">
        <v>128</v>
      </c>
      <c r="G1465" s="79" t="s">
        <v>4918</v>
      </c>
      <c r="H1465" s="80" t="s">
        <v>4919</v>
      </c>
      <c r="I1465" s="79"/>
      <c r="J1465" s="197">
        <v>41066</v>
      </c>
      <c r="K1465" s="197">
        <v>41177</v>
      </c>
      <c r="L1465" s="62" t="s">
        <v>4920</v>
      </c>
      <c r="M1465" s="31" t="s">
        <v>4921</v>
      </c>
      <c r="N1465" s="114">
        <v>18525.847000000002</v>
      </c>
      <c r="O1465" s="114">
        <v>18617.616000000002</v>
      </c>
      <c r="P1465" s="197"/>
      <c r="Q1465" s="197"/>
      <c r="R1465" s="197">
        <v>41760</v>
      </c>
      <c r="S1465" s="197">
        <v>42064</v>
      </c>
      <c r="T1465" s="220">
        <v>0.87</v>
      </c>
      <c r="U1465" s="114"/>
      <c r="V1465" s="117"/>
      <c r="W1465" s="199"/>
    </row>
    <row r="1466" spans="1:23" ht="17" hidden="1" thickBot="1" x14ac:dyDescent="0.25">
      <c r="A1466" s="349">
        <v>41973</v>
      </c>
      <c r="B1466" s="382">
        <v>2012</v>
      </c>
      <c r="C1466" s="79" t="s">
        <v>86</v>
      </c>
      <c r="D1466" s="79" t="s">
        <v>132</v>
      </c>
      <c r="E1466" s="79" t="s">
        <v>20</v>
      </c>
      <c r="F1466" s="79" t="s">
        <v>128</v>
      </c>
      <c r="G1466" s="79" t="s">
        <v>4918</v>
      </c>
      <c r="H1466" s="80" t="s">
        <v>4919</v>
      </c>
      <c r="I1466" s="79"/>
      <c r="J1466" s="197">
        <v>41066</v>
      </c>
      <c r="K1466" s="197">
        <v>41177</v>
      </c>
      <c r="L1466" s="62" t="s">
        <v>4920</v>
      </c>
      <c r="M1466" s="31" t="s">
        <v>4922</v>
      </c>
      <c r="N1466" s="114">
        <v>4506.8515200000002</v>
      </c>
      <c r="O1466" s="114">
        <v>4506.8515200000002</v>
      </c>
      <c r="P1466" s="197"/>
      <c r="Q1466" s="197">
        <v>41760</v>
      </c>
      <c r="R1466" s="197">
        <v>42064</v>
      </c>
      <c r="S1466" s="197">
        <v>42064</v>
      </c>
      <c r="T1466" s="220">
        <v>0.87</v>
      </c>
      <c r="U1466" s="114"/>
      <c r="V1466" s="117"/>
      <c r="W1466" s="199"/>
    </row>
    <row r="1467" spans="1:23" ht="17" hidden="1" thickBot="1" x14ac:dyDescent="0.25">
      <c r="A1467" s="349">
        <v>41973</v>
      </c>
      <c r="B1467" s="382">
        <v>2012</v>
      </c>
      <c r="C1467" s="79" t="s">
        <v>86</v>
      </c>
      <c r="D1467" s="79" t="s">
        <v>132</v>
      </c>
      <c r="E1467" s="79" t="s">
        <v>23</v>
      </c>
      <c r="F1467" s="79" t="s">
        <v>128</v>
      </c>
      <c r="G1467" s="79" t="s">
        <v>4923</v>
      </c>
      <c r="H1467" s="80" t="s">
        <v>4924</v>
      </c>
      <c r="I1467" s="79"/>
      <c r="J1467" s="197">
        <v>41017</v>
      </c>
      <c r="K1467" s="197">
        <v>41151</v>
      </c>
      <c r="L1467" s="62" t="s">
        <v>4925</v>
      </c>
      <c r="M1467" s="31" t="s">
        <v>4926</v>
      </c>
      <c r="N1467" s="114">
        <v>18751</v>
      </c>
      <c r="O1467" s="114">
        <v>18626.363000000001</v>
      </c>
      <c r="P1467" s="197">
        <v>41810</v>
      </c>
      <c r="Q1467" s="197">
        <v>41810</v>
      </c>
      <c r="R1467" s="197">
        <v>41730</v>
      </c>
      <c r="S1467" s="197">
        <v>41811</v>
      </c>
      <c r="T1467" s="220">
        <v>0.99</v>
      </c>
      <c r="U1467" s="114"/>
      <c r="V1467" s="117"/>
      <c r="W1467" s="199"/>
    </row>
    <row r="1468" spans="1:23" ht="17" hidden="1" thickBot="1" x14ac:dyDescent="0.25">
      <c r="A1468" s="349">
        <v>41973</v>
      </c>
      <c r="B1468" s="382">
        <v>2012</v>
      </c>
      <c r="C1468" s="79" t="s">
        <v>86</v>
      </c>
      <c r="D1468" s="79" t="s">
        <v>132</v>
      </c>
      <c r="E1468" s="79" t="s">
        <v>20</v>
      </c>
      <c r="F1468" s="79" t="s">
        <v>128</v>
      </c>
      <c r="G1468" s="79" t="s">
        <v>4927</v>
      </c>
      <c r="H1468" s="80" t="s">
        <v>4928</v>
      </c>
      <c r="I1468" s="79"/>
      <c r="J1468" s="197">
        <v>41080</v>
      </c>
      <c r="K1468" s="197">
        <v>41207</v>
      </c>
      <c r="L1468" s="62" t="s">
        <v>4920</v>
      </c>
      <c r="M1468" s="31" t="s">
        <v>4929</v>
      </c>
      <c r="N1468" s="114">
        <v>32201.303090000001</v>
      </c>
      <c r="O1468" s="114">
        <v>33435.007089999999</v>
      </c>
      <c r="P1468" s="197"/>
      <c r="Q1468" s="197"/>
      <c r="R1468" s="197">
        <v>41877</v>
      </c>
      <c r="S1468" s="197">
        <v>42156</v>
      </c>
      <c r="T1468" s="220">
        <v>0.75</v>
      </c>
      <c r="U1468" s="114"/>
      <c r="V1468" s="117"/>
      <c r="W1468" s="199"/>
    </row>
    <row r="1469" spans="1:23" ht="17" hidden="1" thickBot="1" x14ac:dyDescent="0.25">
      <c r="A1469" s="349">
        <v>41973</v>
      </c>
      <c r="B1469" s="382">
        <v>2012</v>
      </c>
      <c r="C1469" s="79" t="s">
        <v>86</v>
      </c>
      <c r="D1469" s="79" t="s">
        <v>132</v>
      </c>
      <c r="E1469" s="79" t="s">
        <v>16</v>
      </c>
      <c r="F1469" s="79" t="s">
        <v>128</v>
      </c>
      <c r="G1469" s="79" t="s">
        <v>4930</v>
      </c>
      <c r="H1469" s="80" t="s">
        <v>4931</v>
      </c>
      <c r="I1469" s="79"/>
      <c r="J1469" s="197">
        <v>40991</v>
      </c>
      <c r="K1469" s="197">
        <v>41114</v>
      </c>
      <c r="L1469" s="62" t="s">
        <v>4932</v>
      </c>
      <c r="M1469" s="31" t="s">
        <v>4933</v>
      </c>
      <c r="N1469" s="114">
        <v>14673.727000000001</v>
      </c>
      <c r="O1469" s="114">
        <v>15674.302</v>
      </c>
      <c r="P1469" s="197"/>
      <c r="Q1469" s="197"/>
      <c r="R1469" s="197">
        <v>42259</v>
      </c>
      <c r="S1469" s="197">
        <v>42486</v>
      </c>
      <c r="T1469" s="220">
        <v>0.79</v>
      </c>
      <c r="U1469" s="114"/>
      <c r="V1469" s="117"/>
      <c r="W1469" s="199"/>
    </row>
    <row r="1470" spans="1:23" ht="17" hidden="1" thickBot="1" x14ac:dyDescent="0.25">
      <c r="A1470" s="349">
        <v>41973</v>
      </c>
      <c r="B1470" s="382">
        <v>2012</v>
      </c>
      <c r="C1470" s="79" t="s">
        <v>86</v>
      </c>
      <c r="D1470" s="79" t="s">
        <v>132</v>
      </c>
      <c r="E1470" s="79" t="s">
        <v>16</v>
      </c>
      <c r="F1470" s="79" t="s">
        <v>128</v>
      </c>
      <c r="G1470" s="79" t="s">
        <v>4934</v>
      </c>
      <c r="H1470" s="80" t="s">
        <v>4935</v>
      </c>
      <c r="I1470" s="79"/>
      <c r="J1470" s="197">
        <v>40991</v>
      </c>
      <c r="K1470" s="197">
        <v>41114</v>
      </c>
      <c r="L1470" s="62" t="s">
        <v>4932</v>
      </c>
      <c r="M1470" s="31" t="s">
        <v>4936</v>
      </c>
      <c r="N1470" s="114">
        <v>17092.800999999999</v>
      </c>
      <c r="O1470" s="114">
        <v>17142.71</v>
      </c>
      <c r="P1470" s="197"/>
      <c r="Q1470" s="197"/>
      <c r="R1470" s="197">
        <v>42259</v>
      </c>
      <c r="S1470" s="197">
        <v>42486</v>
      </c>
      <c r="T1470" s="220">
        <v>0.79</v>
      </c>
      <c r="U1470" s="114"/>
      <c r="V1470" s="117"/>
      <c r="W1470" s="199"/>
    </row>
    <row r="1471" spans="1:23" ht="17" hidden="1" thickBot="1" x14ac:dyDescent="0.25">
      <c r="A1471" s="349">
        <v>41973</v>
      </c>
      <c r="B1471" s="382">
        <v>2012</v>
      </c>
      <c r="C1471" s="79" t="s">
        <v>86</v>
      </c>
      <c r="D1471" s="79" t="s">
        <v>132</v>
      </c>
      <c r="E1471" s="79" t="s">
        <v>19</v>
      </c>
      <c r="F1471" s="79" t="s">
        <v>128</v>
      </c>
      <c r="G1471" s="79" t="s">
        <v>4937</v>
      </c>
      <c r="H1471" s="80" t="s">
        <v>4938</v>
      </c>
      <c r="I1471" s="79"/>
      <c r="J1471" s="197">
        <v>40875</v>
      </c>
      <c r="K1471" s="197">
        <v>41036</v>
      </c>
      <c r="L1471" s="62" t="s">
        <v>1322</v>
      </c>
      <c r="M1471" s="31" t="s">
        <v>4939</v>
      </c>
      <c r="N1471" s="114">
        <v>32450</v>
      </c>
      <c r="O1471" s="114">
        <v>33728.627</v>
      </c>
      <c r="P1471" s="197">
        <v>41878</v>
      </c>
      <c r="Q1471" s="197">
        <v>41878</v>
      </c>
      <c r="R1471" s="197">
        <v>41721</v>
      </c>
      <c r="S1471" s="197">
        <v>41880</v>
      </c>
      <c r="T1471" s="220">
        <v>0.99</v>
      </c>
      <c r="U1471" s="114"/>
      <c r="V1471" s="117"/>
      <c r="W1471" s="199"/>
    </row>
    <row r="1472" spans="1:23" ht="17" hidden="1" thickBot="1" x14ac:dyDescent="0.25">
      <c r="A1472" s="349">
        <v>41973</v>
      </c>
      <c r="B1472" s="382">
        <v>2012</v>
      </c>
      <c r="C1472" s="79" t="s">
        <v>86</v>
      </c>
      <c r="D1472" s="79" t="s">
        <v>132</v>
      </c>
      <c r="E1472" s="79" t="s">
        <v>21</v>
      </c>
      <c r="F1472" s="79" t="s">
        <v>128</v>
      </c>
      <c r="G1472" s="79" t="s">
        <v>4940</v>
      </c>
      <c r="H1472" s="80" t="s">
        <v>4941</v>
      </c>
      <c r="I1472" s="79"/>
      <c r="J1472" s="197">
        <v>41054</v>
      </c>
      <c r="K1472" s="197">
        <v>41208</v>
      </c>
      <c r="L1472" s="62" t="s">
        <v>4942</v>
      </c>
      <c r="M1472" s="31" t="s">
        <v>4943</v>
      </c>
      <c r="N1472" s="114">
        <v>7413</v>
      </c>
      <c r="O1472" s="114">
        <v>7874.8241099999996</v>
      </c>
      <c r="P1472" s="197">
        <v>41831</v>
      </c>
      <c r="Q1472" s="197">
        <v>41831</v>
      </c>
      <c r="R1472" s="197">
        <v>41692</v>
      </c>
      <c r="S1472" s="197">
        <v>41831</v>
      </c>
      <c r="T1472" s="220">
        <v>0.99</v>
      </c>
      <c r="U1472" s="114"/>
      <c r="V1472" s="117"/>
      <c r="W1472" s="199"/>
    </row>
    <row r="1473" spans="1:23" ht="17" hidden="1" thickBot="1" x14ac:dyDescent="0.25">
      <c r="A1473" s="349">
        <v>41973</v>
      </c>
      <c r="B1473" s="382">
        <v>2012</v>
      </c>
      <c r="C1473" s="79" t="s">
        <v>86</v>
      </c>
      <c r="D1473" s="79" t="s">
        <v>132</v>
      </c>
      <c r="E1473" s="79" t="s">
        <v>21</v>
      </c>
      <c r="F1473" s="79" t="s">
        <v>128</v>
      </c>
      <c r="G1473" s="79" t="s">
        <v>4944</v>
      </c>
      <c r="H1473" s="80" t="s">
        <v>4945</v>
      </c>
      <c r="I1473" s="79"/>
      <c r="J1473" s="197">
        <v>41059</v>
      </c>
      <c r="K1473" s="197">
        <v>41148</v>
      </c>
      <c r="L1473" s="62" t="s">
        <v>4946</v>
      </c>
      <c r="M1473" s="31" t="s">
        <v>4947</v>
      </c>
      <c r="N1473" s="114">
        <v>9329</v>
      </c>
      <c r="O1473" s="114">
        <v>9703.7394499999991</v>
      </c>
      <c r="P1473" s="197">
        <v>41891</v>
      </c>
      <c r="Q1473" s="197">
        <v>41891</v>
      </c>
      <c r="R1473" s="197">
        <v>41739</v>
      </c>
      <c r="S1473" s="197">
        <v>41880</v>
      </c>
      <c r="T1473" s="220">
        <v>0.99</v>
      </c>
      <c r="U1473" s="114"/>
      <c r="V1473" s="117"/>
      <c r="W1473" s="199"/>
    </row>
    <row r="1474" spans="1:23" ht="17" hidden="1" thickBot="1" x14ac:dyDescent="0.25">
      <c r="A1474" s="349">
        <v>41973</v>
      </c>
      <c r="B1474" s="382">
        <v>2012</v>
      </c>
      <c r="C1474" s="79" t="s">
        <v>86</v>
      </c>
      <c r="D1474" s="79" t="s">
        <v>132</v>
      </c>
      <c r="E1474" s="79" t="s">
        <v>21</v>
      </c>
      <c r="F1474" s="79" t="s">
        <v>128</v>
      </c>
      <c r="G1474" s="79" t="s">
        <v>4948</v>
      </c>
      <c r="H1474" s="80" t="s">
        <v>4949</v>
      </c>
      <c r="I1474" s="79"/>
      <c r="J1474" s="197">
        <v>41011</v>
      </c>
      <c r="K1474" s="197">
        <v>41164</v>
      </c>
      <c r="L1474" s="62" t="s">
        <v>4950</v>
      </c>
      <c r="M1474" s="31" t="s">
        <v>4951</v>
      </c>
      <c r="N1474" s="114">
        <v>14700</v>
      </c>
      <c r="O1474" s="114">
        <v>14966.26842</v>
      </c>
      <c r="P1474" s="197">
        <v>41284</v>
      </c>
      <c r="Q1474" s="197">
        <v>41904</v>
      </c>
      <c r="R1474" s="197">
        <v>41995</v>
      </c>
      <c r="S1474" s="197">
        <v>41901</v>
      </c>
      <c r="T1474" s="220">
        <v>0.99</v>
      </c>
      <c r="U1474" s="114"/>
      <c r="V1474" s="117"/>
      <c r="W1474" s="199"/>
    </row>
    <row r="1475" spans="1:23" ht="17" hidden="1" thickBot="1" x14ac:dyDescent="0.25">
      <c r="A1475" s="349">
        <v>41973</v>
      </c>
      <c r="B1475" s="382">
        <v>2012</v>
      </c>
      <c r="C1475" s="79" t="s">
        <v>86</v>
      </c>
      <c r="D1475" s="79" t="s">
        <v>132</v>
      </c>
      <c r="E1475" s="79" t="s">
        <v>21</v>
      </c>
      <c r="F1475" s="79" t="s">
        <v>128</v>
      </c>
      <c r="G1475" s="79" t="s">
        <v>4952</v>
      </c>
      <c r="H1475" s="80" t="s">
        <v>4953</v>
      </c>
      <c r="I1475" s="79"/>
      <c r="J1475" s="197">
        <v>41019</v>
      </c>
      <c r="K1475" s="197">
        <v>41152</v>
      </c>
      <c r="L1475" s="62" t="s">
        <v>431</v>
      </c>
      <c r="M1475" s="31" t="s">
        <v>4954</v>
      </c>
      <c r="N1475" s="114">
        <v>28160</v>
      </c>
      <c r="O1475" s="114">
        <v>29105.546999999999</v>
      </c>
      <c r="P1475" s="197">
        <v>41206</v>
      </c>
      <c r="Q1475" s="197"/>
      <c r="R1475" s="197">
        <v>41996</v>
      </c>
      <c r="S1475" s="197">
        <v>41889</v>
      </c>
      <c r="T1475" s="220">
        <v>0.98</v>
      </c>
      <c r="U1475" s="114"/>
      <c r="V1475" s="117"/>
      <c r="W1475" s="199"/>
    </row>
    <row r="1476" spans="1:23" ht="17" hidden="1" thickBot="1" x14ac:dyDescent="0.25">
      <c r="A1476" s="349">
        <v>41973</v>
      </c>
      <c r="B1476" s="382">
        <v>2012</v>
      </c>
      <c r="C1476" s="79" t="s">
        <v>86</v>
      </c>
      <c r="D1476" s="79" t="s">
        <v>132</v>
      </c>
      <c r="E1476" s="79" t="s">
        <v>21</v>
      </c>
      <c r="F1476" s="79" t="s">
        <v>128</v>
      </c>
      <c r="G1476" s="79" t="s">
        <v>4955</v>
      </c>
      <c r="H1476" s="80" t="s">
        <v>4956</v>
      </c>
      <c r="I1476" s="79"/>
      <c r="J1476" s="197">
        <v>41054</v>
      </c>
      <c r="K1476" s="197">
        <v>41208</v>
      </c>
      <c r="L1476" s="62" t="s">
        <v>4942</v>
      </c>
      <c r="M1476" s="31" t="s">
        <v>4957</v>
      </c>
      <c r="N1476" s="114">
        <v>10615</v>
      </c>
      <c r="O1476" s="114">
        <v>11040</v>
      </c>
      <c r="P1476" s="197">
        <v>41222</v>
      </c>
      <c r="Q1476" s="197">
        <v>41789</v>
      </c>
      <c r="R1476" s="197">
        <v>42010</v>
      </c>
      <c r="S1476" s="197">
        <v>41789</v>
      </c>
      <c r="T1476" s="220">
        <v>0.99</v>
      </c>
      <c r="U1476" s="114">
        <v>2293</v>
      </c>
      <c r="V1476" s="117" t="s">
        <v>4958</v>
      </c>
      <c r="W1476" s="199"/>
    </row>
    <row r="1477" spans="1:23" ht="17" hidden="1" thickBot="1" x14ac:dyDescent="0.25">
      <c r="A1477" s="349">
        <v>41973</v>
      </c>
      <c r="B1477" s="382">
        <v>2012</v>
      </c>
      <c r="C1477" s="79" t="s">
        <v>86</v>
      </c>
      <c r="D1477" s="79" t="s">
        <v>132</v>
      </c>
      <c r="E1477" s="79" t="s">
        <v>16</v>
      </c>
      <c r="F1477" s="79" t="s">
        <v>128</v>
      </c>
      <c r="G1477" s="79" t="s">
        <v>4959</v>
      </c>
      <c r="H1477" s="80" t="s">
        <v>4960</v>
      </c>
      <c r="I1477" s="79"/>
      <c r="J1477" s="197">
        <v>41030</v>
      </c>
      <c r="K1477" s="197">
        <v>41130</v>
      </c>
      <c r="L1477" s="62" t="s">
        <v>4961</v>
      </c>
      <c r="M1477" s="31" t="s">
        <v>1355</v>
      </c>
      <c r="N1477" s="114">
        <v>5551</v>
      </c>
      <c r="O1477" s="114">
        <v>5543</v>
      </c>
      <c r="P1477" s="197">
        <v>41165</v>
      </c>
      <c r="Q1477" s="197">
        <v>41838</v>
      </c>
      <c r="R1477" s="197">
        <v>41632</v>
      </c>
      <c r="S1477" s="197">
        <v>41838</v>
      </c>
      <c r="T1477" s="220">
        <v>0.99</v>
      </c>
      <c r="U1477" s="114"/>
      <c r="V1477" s="117"/>
      <c r="W1477" s="199"/>
    </row>
    <row r="1478" spans="1:23" ht="17" hidden="1" thickBot="1" x14ac:dyDescent="0.25">
      <c r="A1478" s="349">
        <v>41973</v>
      </c>
      <c r="B1478" s="382">
        <v>2012</v>
      </c>
      <c r="C1478" s="79" t="s">
        <v>86</v>
      </c>
      <c r="D1478" s="79" t="s">
        <v>132</v>
      </c>
      <c r="E1478" s="79" t="s">
        <v>14</v>
      </c>
      <c r="F1478" s="79" t="s">
        <v>128</v>
      </c>
      <c r="G1478" s="79" t="s">
        <v>4962</v>
      </c>
      <c r="H1478" s="80" t="s">
        <v>4963</v>
      </c>
      <c r="I1478" s="79"/>
      <c r="J1478" s="197">
        <v>41221</v>
      </c>
      <c r="K1478" s="197">
        <v>41311</v>
      </c>
      <c r="L1478" s="62" t="s">
        <v>4964</v>
      </c>
      <c r="M1478" s="31" t="s">
        <v>4965</v>
      </c>
      <c r="N1478" s="114">
        <v>8129</v>
      </c>
      <c r="O1478" s="114">
        <v>8130</v>
      </c>
      <c r="P1478" s="197">
        <v>41428</v>
      </c>
      <c r="Q1478" s="197"/>
      <c r="R1478" s="197">
        <v>41956</v>
      </c>
      <c r="S1478" s="197">
        <v>41956</v>
      </c>
      <c r="T1478" s="220">
        <v>0.11</v>
      </c>
      <c r="U1478" s="114"/>
      <c r="V1478" s="117"/>
      <c r="W1478" s="199"/>
    </row>
    <row r="1479" spans="1:23" ht="17" hidden="1" thickBot="1" x14ac:dyDescent="0.25">
      <c r="A1479" s="349">
        <v>41973</v>
      </c>
      <c r="B1479" s="382">
        <v>2012</v>
      </c>
      <c r="C1479" s="79" t="s">
        <v>86</v>
      </c>
      <c r="D1479" s="79" t="s">
        <v>132</v>
      </c>
      <c r="E1479" s="79" t="s">
        <v>14</v>
      </c>
      <c r="F1479" s="79" t="s">
        <v>128</v>
      </c>
      <c r="G1479" s="79" t="s">
        <v>4966</v>
      </c>
      <c r="H1479" s="80" t="s">
        <v>4967</v>
      </c>
      <c r="I1479" s="79"/>
      <c r="J1479" s="197">
        <v>41050</v>
      </c>
      <c r="K1479" s="197">
        <v>41158</v>
      </c>
      <c r="L1479" s="62" t="s">
        <v>4968</v>
      </c>
      <c r="M1479" s="31" t="s">
        <v>4969</v>
      </c>
      <c r="N1479" s="114">
        <v>3075</v>
      </c>
      <c r="O1479" s="114">
        <v>3302</v>
      </c>
      <c r="P1479" s="197">
        <v>41185</v>
      </c>
      <c r="Q1479" s="197">
        <v>41957</v>
      </c>
      <c r="R1479" s="197">
        <v>41721</v>
      </c>
      <c r="S1479" s="197">
        <v>41957</v>
      </c>
      <c r="T1479" s="220">
        <v>0.67</v>
      </c>
      <c r="U1479" s="114"/>
      <c r="V1479" s="117"/>
      <c r="W1479" s="199"/>
    </row>
    <row r="1480" spans="1:23" ht="17" hidden="1" thickBot="1" x14ac:dyDescent="0.25">
      <c r="A1480" s="349">
        <v>41973</v>
      </c>
      <c r="B1480" s="382">
        <v>2012</v>
      </c>
      <c r="C1480" s="79" t="s">
        <v>86</v>
      </c>
      <c r="D1480" s="79" t="s">
        <v>132</v>
      </c>
      <c r="E1480" s="79" t="s">
        <v>22</v>
      </c>
      <c r="F1480" s="79" t="s">
        <v>128</v>
      </c>
      <c r="G1480" s="79" t="s">
        <v>4970</v>
      </c>
      <c r="H1480" s="80" t="s">
        <v>4971</v>
      </c>
      <c r="I1480" s="79"/>
      <c r="J1480" s="197">
        <v>41122</v>
      </c>
      <c r="K1480" s="197">
        <v>41239</v>
      </c>
      <c r="L1480" s="62" t="s">
        <v>4972</v>
      </c>
      <c r="M1480" s="31" t="s">
        <v>4973</v>
      </c>
      <c r="N1480" s="114">
        <v>11727</v>
      </c>
      <c r="O1480" s="114">
        <v>11727</v>
      </c>
      <c r="P1480" s="197">
        <v>41252</v>
      </c>
      <c r="Q1480" s="197"/>
      <c r="R1480" s="197">
        <v>41844</v>
      </c>
      <c r="S1480" s="197">
        <v>41844</v>
      </c>
      <c r="T1480" s="220">
        <v>0.75</v>
      </c>
      <c r="U1480" s="114"/>
      <c r="V1480" s="117"/>
      <c r="W1480" s="199"/>
    </row>
    <row r="1481" spans="1:23" ht="17" hidden="1" thickBot="1" x14ac:dyDescent="0.25">
      <c r="A1481" s="349">
        <v>41973</v>
      </c>
      <c r="B1481" s="382">
        <v>2012</v>
      </c>
      <c r="C1481" s="79" t="s">
        <v>86</v>
      </c>
      <c r="D1481" s="79" t="s">
        <v>132</v>
      </c>
      <c r="E1481" s="79" t="s">
        <v>22</v>
      </c>
      <c r="F1481" s="79" t="s">
        <v>128</v>
      </c>
      <c r="G1481" s="79" t="s">
        <v>4974</v>
      </c>
      <c r="H1481" s="80" t="s">
        <v>4975</v>
      </c>
      <c r="I1481" s="79"/>
      <c r="J1481" s="197">
        <v>41247</v>
      </c>
      <c r="K1481" s="197">
        <v>41544</v>
      </c>
      <c r="L1481" s="62" t="s">
        <v>4976</v>
      </c>
      <c r="M1481" s="31" t="s">
        <v>4977</v>
      </c>
      <c r="N1481" s="114">
        <v>23366</v>
      </c>
      <c r="O1481" s="114">
        <v>23366</v>
      </c>
      <c r="P1481" s="197">
        <v>41864</v>
      </c>
      <c r="Q1481" s="197">
        <v>42365</v>
      </c>
      <c r="R1481" s="197">
        <v>42365</v>
      </c>
      <c r="S1481" s="197">
        <v>42365</v>
      </c>
      <c r="T1481" s="220">
        <v>0.28999999999999998</v>
      </c>
      <c r="U1481" s="114"/>
      <c r="V1481" s="117"/>
      <c r="W1481" s="199"/>
    </row>
    <row r="1482" spans="1:23" ht="17" hidden="1" thickBot="1" x14ac:dyDescent="0.25">
      <c r="A1482" s="349">
        <v>41973</v>
      </c>
      <c r="B1482" s="382">
        <v>2012</v>
      </c>
      <c r="C1482" s="79" t="s">
        <v>86</v>
      </c>
      <c r="D1482" s="79" t="s">
        <v>79</v>
      </c>
      <c r="E1482" s="79" t="s">
        <v>22</v>
      </c>
      <c r="F1482" s="79" t="s">
        <v>128</v>
      </c>
      <c r="G1482" s="79" t="s">
        <v>4978</v>
      </c>
      <c r="H1482" s="80" t="s">
        <v>4979</v>
      </c>
      <c r="I1482" s="79"/>
      <c r="J1482" s="197">
        <v>41345</v>
      </c>
      <c r="K1482" s="197">
        <v>41417</v>
      </c>
      <c r="L1482" s="62" t="s">
        <v>3446</v>
      </c>
      <c r="M1482" s="31" t="s">
        <v>4980</v>
      </c>
      <c r="N1482" s="114">
        <v>1660</v>
      </c>
      <c r="O1482" s="114">
        <v>1660</v>
      </c>
      <c r="P1482" s="197">
        <v>41611</v>
      </c>
      <c r="Q1482" s="197">
        <v>41932</v>
      </c>
      <c r="R1482" s="197">
        <v>41932</v>
      </c>
      <c r="S1482" s="197">
        <v>41932</v>
      </c>
      <c r="T1482" s="220">
        <v>0.83</v>
      </c>
      <c r="U1482" s="114"/>
      <c r="V1482" s="117"/>
      <c r="W1482" s="199"/>
    </row>
    <row r="1483" spans="1:23" ht="17" hidden="1" thickBot="1" x14ac:dyDescent="0.25">
      <c r="A1483" s="349">
        <v>41973</v>
      </c>
      <c r="B1483" s="382">
        <v>2012</v>
      </c>
      <c r="C1483" s="79" t="s">
        <v>86</v>
      </c>
      <c r="D1483" s="79" t="s">
        <v>132</v>
      </c>
      <c r="E1483" s="79" t="s">
        <v>12</v>
      </c>
      <c r="F1483" s="79" t="s">
        <v>128</v>
      </c>
      <c r="G1483" s="79" t="s">
        <v>4981</v>
      </c>
      <c r="H1483" s="80" t="s">
        <v>4982</v>
      </c>
      <c r="I1483" s="79"/>
      <c r="J1483" s="197">
        <v>41029</v>
      </c>
      <c r="K1483" s="197">
        <v>41179</v>
      </c>
      <c r="L1483" s="62" t="s">
        <v>4983</v>
      </c>
      <c r="M1483" s="31" t="s">
        <v>4984</v>
      </c>
      <c r="N1483" s="114">
        <v>17449</v>
      </c>
      <c r="O1483" s="114">
        <v>17449</v>
      </c>
      <c r="P1483" s="197">
        <v>41702</v>
      </c>
      <c r="Q1483" s="197"/>
      <c r="R1483" s="197">
        <v>42109</v>
      </c>
      <c r="S1483" s="197">
        <v>42109</v>
      </c>
      <c r="T1483" s="220">
        <v>0.95</v>
      </c>
      <c r="U1483" s="114"/>
      <c r="V1483" s="117"/>
      <c r="W1483" s="199"/>
    </row>
    <row r="1484" spans="1:23" ht="17" hidden="1" thickBot="1" x14ac:dyDescent="0.25">
      <c r="A1484" s="349">
        <v>41973</v>
      </c>
      <c r="B1484" s="382">
        <v>2012</v>
      </c>
      <c r="C1484" s="79" t="s">
        <v>86</v>
      </c>
      <c r="D1484" s="79" t="s">
        <v>132</v>
      </c>
      <c r="E1484" s="79" t="s">
        <v>22</v>
      </c>
      <c r="F1484" s="79" t="s">
        <v>128</v>
      </c>
      <c r="G1484" s="79" t="s">
        <v>4985</v>
      </c>
      <c r="H1484" s="80" t="s">
        <v>4986</v>
      </c>
      <c r="I1484" s="79"/>
      <c r="J1484" s="197">
        <v>41176</v>
      </c>
      <c r="K1484" s="197">
        <v>41262</v>
      </c>
      <c r="L1484" s="62" t="s">
        <v>4987</v>
      </c>
      <c r="M1484" s="31" t="s">
        <v>4988</v>
      </c>
      <c r="N1484" s="114">
        <v>3022</v>
      </c>
      <c r="O1484" s="114">
        <v>3022</v>
      </c>
      <c r="P1484" s="197">
        <v>41276</v>
      </c>
      <c r="Q1484" s="197">
        <v>41878</v>
      </c>
      <c r="R1484" s="197">
        <v>41817</v>
      </c>
      <c r="S1484" s="197">
        <v>41938</v>
      </c>
      <c r="T1484" s="220">
        <v>0.97</v>
      </c>
      <c r="U1484" s="114"/>
      <c r="V1484" s="117"/>
      <c r="W1484" s="199"/>
    </row>
    <row r="1485" spans="1:23" ht="17" hidden="1" thickBot="1" x14ac:dyDescent="0.25">
      <c r="A1485" s="349">
        <v>41973</v>
      </c>
      <c r="B1485" s="382">
        <v>2012</v>
      </c>
      <c r="C1485" s="79" t="s">
        <v>86</v>
      </c>
      <c r="D1485" s="79" t="s">
        <v>132</v>
      </c>
      <c r="E1485" s="79" t="s">
        <v>22</v>
      </c>
      <c r="F1485" s="79" t="s">
        <v>128</v>
      </c>
      <c r="G1485" s="79" t="s">
        <v>4989</v>
      </c>
      <c r="H1485" s="80" t="s">
        <v>4990</v>
      </c>
      <c r="I1485" s="79"/>
      <c r="J1485" s="197">
        <v>41122</v>
      </c>
      <c r="K1485" s="197">
        <v>41239</v>
      </c>
      <c r="L1485" s="62" t="s">
        <v>4972</v>
      </c>
      <c r="M1485" s="31" t="s">
        <v>4973</v>
      </c>
      <c r="N1485" s="114">
        <v>4139</v>
      </c>
      <c r="O1485" s="114">
        <v>4139</v>
      </c>
      <c r="P1485" s="197">
        <v>41252</v>
      </c>
      <c r="Q1485" s="197"/>
      <c r="R1485" s="197">
        <v>41844</v>
      </c>
      <c r="S1485" s="197">
        <v>41844</v>
      </c>
      <c r="T1485" s="220">
        <v>0.99</v>
      </c>
      <c r="U1485" s="114"/>
      <c r="V1485" s="117"/>
      <c r="W1485" s="199"/>
    </row>
    <row r="1486" spans="1:23" ht="17" hidden="1" thickBot="1" x14ac:dyDescent="0.25">
      <c r="A1486" s="349">
        <v>41973</v>
      </c>
      <c r="B1486" s="382">
        <v>2012</v>
      </c>
      <c r="C1486" s="79" t="s">
        <v>86</v>
      </c>
      <c r="D1486" s="79" t="s">
        <v>132</v>
      </c>
      <c r="E1486" s="79" t="s">
        <v>20</v>
      </c>
      <c r="F1486" s="79" t="s">
        <v>128</v>
      </c>
      <c r="G1486" s="79" t="s">
        <v>4991</v>
      </c>
      <c r="H1486" s="80" t="s">
        <v>4992</v>
      </c>
      <c r="I1486" s="79"/>
      <c r="J1486" s="197">
        <v>40939</v>
      </c>
      <c r="K1486" s="197">
        <v>41023</v>
      </c>
      <c r="L1486" s="62" t="s">
        <v>4993</v>
      </c>
      <c r="M1486" s="31" t="s">
        <v>4994</v>
      </c>
      <c r="N1486" s="114">
        <v>4773.799</v>
      </c>
      <c r="O1486" s="114">
        <v>4752.7374399999999</v>
      </c>
      <c r="P1486" s="197">
        <v>41060</v>
      </c>
      <c r="Q1486" s="197">
        <v>41941</v>
      </c>
      <c r="R1486" s="197">
        <v>41600</v>
      </c>
      <c r="S1486" s="197">
        <v>41931</v>
      </c>
      <c r="T1486" s="220">
        <v>0.99</v>
      </c>
      <c r="U1486" s="114"/>
      <c r="V1486" s="117"/>
      <c r="W1486" s="199"/>
    </row>
    <row r="1487" spans="1:23" ht="17" hidden="1" thickBot="1" x14ac:dyDescent="0.25">
      <c r="A1487" s="349">
        <v>41973</v>
      </c>
      <c r="B1487" s="382">
        <v>2013</v>
      </c>
      <c r="C1487" s="79" t="s">
        <v>86</v>
      </c>
      <c r="D1487" s="79" t="s">
        <v>132</v>
      </c>
      <c r="E1487" s="79" t="s">
        <v>13</v>
      </c>
      <c r="F1487" s="79" t="s">
        <v>128</v>
      </c>
      <c r="G1487" s="79" t="s">
        <v>4995</v>
      </c>
      <c r="H1487" s="80" t="s">
        <v>4996</v>
      </c>
      <c r="I1487" s="79"/>
      <c r="J1487" s="197">
        <v>41781</v>
      </c>
      <c r="K1487" s="197">
        <v>41907</v>
      </c>
      <c r="L1487" s="62" t="s">
        <v>4997</v>
      </c>
      <c r="M1487" s="31" t="s">
        <v>4998</v>
      </c>
      <c r="N1487" s="114">
        <v>6546.92</v>
      </c>
      <c r="O1487" s="114">
        <v>6546.92</v>
      </c>
      <c r="P1487" s="197">
        <v>41952</v>
      </c>
      <c r="Q1487" s="197"/>
      <c r="R1487" s="197">
        <v>42499</v>
      </c>
      <c r="S1487" s="197">
        <v>42499</v>
      </c>
      <c r="T1487" s="220">
        <v>0</v>
      </c>
      <c r="U1487" s="114"/>
      <c r="V1487" s="117"/>
      <c r="W1487" s="199"/>
    </row>
    <row r="1488" spans="1:23" ht="17" hidden="1" thickBot="1" x14ac:dyDescent="0.25">
      <c r="A1488" s="349">
        <v>41973</v>
      </c>
      <c r="B1488" s="382">
        <v>2013</v>
      </c>
      <c r="C1488" s="79" t="s">
        <v>86</v>
      </c>
      <c r="D1488" s="79" t="s">
        <v>132</v>
      </c>
      <c r="E1488" s="79" t="s">
        <v>20</v>
      </c>
      <c r="F1488" s="79" t="s">
        <v>128</v>
      </c>
      <c r="G1488" s="79" t="s">
        <v>4999</v>
      </c>
      <c r="H1488" s="80" t="s">
        <v>5000</v>
      </c>
      <c r="I1488" s="79"/>
      <c r="J1488" s="197">
        <v>41492</v>
      </c>
      <c r="K1488" s="197">
        <v>41540</v>
      </c>
      <c r="L1488" s="62" t="s">
        <v>5001</v>
      </c>
      <c r="M1488" s="31" t="s">
        <v>5002</v>
      </c>
      <c r="N1488" s="114">
        <v>3199.9989999999998</v>
      </c>
      <c r="O1488" s="114">
        <v>3283.4702299999999</v>
      </c>
      <c r="P1488" s="197">
        <v>41563</v>
      </c>
      <c r="Q1488" s="197"/>
      <c r="R1488" s="197">
        <v>42241</v>
      </c>
      <c r="S1488" s="197">
        <v>42111</v>
      </c>
      <c r="T1488" s="220">
        <v>0.69</v>
      </c>
      <c r="U1488" s="114"/>
      <c r="V1488" s="117"/>
      <c r="W1488" s="199"/>
    </row>
    <row r="1489" spans="1:23" ht="17" hidden="1" thickBot="1" x14ac:dyDescent="0.25">
      <c r="A1489" s="349">
        <v>41973</v>
      </c>
      <c r="B1489" s="382">
        <v>2013</v>
      </c>
      <c r="C1489" s="79" t="s">
        <v>86</v>
      </c>
      <c r="D1489" s="79" t="s">
        <v>132</v>
      </c>
      <c r="E1489" s="79" t="s">
        <v>19</v>
      </c>
      <c r="F1489" s="79" t="s">
        <v>128</v>
      </c>
      <c r="G1489" s="79" t="s">
        <v>5003</v>
      </c>
      <c r="H1489" s="80" t="s">
        <v>5004</v>
      </c>
      <c r="I1489" s="79"/>
      <c r="J1489" s="197">
        <v>41435</v>
      </c>
      <c r="K1489" s="197">
        <v>41744</v>
      </c>
      <c r="L1489" s="62" t="s">
        <v>5005</v>
      </c>
      <c r="M1489" s="31" t="s">
        <v>5006</v>
      </c>
      <c r="N1489" s="114">
        <v>3384.8939999999998</v>
      </c>
      <c r="O1489" s="114">
        <v>3384.8939999999998</v>
      </c>
      <c r="P1489" s="197">
        <v>41758</v>
      </c>
      <c r="Q1489" s="197"/>
      <c r="R1489" s="197">
        <v>42298</v>
      </c>
      <c r="S1489" s="197">
        <v>42328</v>
      </c>
      <c r="T1489" s="220">
        <v>0.1</v>
      </c>
      <c r="U1489" s="114"/>
      <c r="V1489" s="117"/>
      <c r="W1489" s="199"/>
    </row>
    <row r="1490" spans="1:23" ht="17" hidden="1" thickBot="1" x14ac:dyDescent="0.25">
      <c r="A1490" s="349">
        <v>41973</v>
      </c>
      <c r="B1490" s="382">
        <v>2013</v>
      </c>
      <c r="C1490" s="79" t="s">
        <v>86</v>
      </c>
      <c r="D1490" s="79" t="s">
        <v>132</v>
      </c>
      <c r="E1490" s="79" t="s">
        <v>20</v>
      </c>
      <c r="F1490" s="79" t="s">
        <v>128</v>
      </c>
      <c r="G1490" s="79" t="s">
        <v>5007</v>
      </c>
      <c r="H1490" s="80" t="s">
        <v>4912</v>
      </c>
      <c r="I1490" s="79"/>
      <c r="J1490" s="197">
        <v>41428</v>
      </c>
      <c r="K1490" s="197">
        <v>41534</v>
      </c>
      <c r="L1490" s="62" t="s">
        <v>5008</v>
      </c>
      <c r="M1490" s="31" t="s">
        <v>5009</v>
      </c>
      <c r="N1490" s="114">
        <v>30907.435000000001</v>
      </c>
      <c r="O1490" s="114">
        <v>30907.435000000001</v>
      </c>
      <c r="P1490" s="197">
        <v>41556</v>
      </c>
      <c r="Q1490" s="197"/>
      <c r="R1490" s="197">
        <v>42137</v>
      </c>
      <c r="S1490" s="197">
        <v>42301</v>
      </c>
      <c r="T1490" s="220">
        <v>0.3</v>
      </c>
      <c r="U1490" s="114"/>
      <c r="V1490" s="117"/>
      <c r="W1490" s="199"/>
    </row>
    <row r="1491" spans="1:23" ht="17" hidden="1" thickBot="1" x14ac:dyDescent="0.25">
      <c r="A1491" s="349">
        <v>41973</v>
      </c>
      <c r="B1491" s="382">
        <v>2013</v>
      </c>
      <c r="C1491" s="79" t="s">
        <v>86</v>
      </c>
      <c r="D1491" s="79" t="s">
        <v>132</v>
      </c>
      <c r="E1491" s="79" t="s">
        <v>20</v>
      </c>
      <c r="F1491" s="79" t="s">
        <v>128</v>
      </c>
      <c r="G1491" s="79" t="s">
        <v>5010</v>
      </c>
      <c r="H1491" s="80" t="s">
        <v>4912</v>
      </c>
      <c r="I1491" s="79"/>
      <c r="J1491" s="197"/>
      <c r="K1491" s="197">
        <v>41909</v>
      </c>
      <c r="L1491" s="62" t="s">
        <v>1271</v>
      </c>
      <c r="M1491" s="31" t="s">
        <v>5011</v>
      </c>
      <c r="N1491" s="114">
        <v>15404</v>
      </c>
      <c r="O1491" s="114">
        <v>21201</v>
      </c>
      <c r="P1491" s="197"/>
      <c r="Q1491" s="197"/>
      <c r="R1491" s="197"/>
      <c r="S1491" s="197"/>
      <c r="T1491" s="220">
        <v>0</v>
      </c>
      <c r="U1491" s="114"/>
      <c r="V1491" s="117"/>
      <c r="W1491" s="199"/>
    </row>
    <row r="1492" spans="1:23" ht="17" hidden="1" thickBot="1" x14ac:dyDescent="0.25">
      <c r="A1492" s="349">
        <v>41973</v>
      </c>
      <c r="B1492" s="382">
        <v>2013</v>
      </c>
      <c r="C1492" s="79" t="s">
        <v>86</v>
      </c>
      <c r="D1492" s="79" t="s">
        <v>132</v>
      </c>
      <c r="E1492" s="79" t="s">
        <v>20</v>
      </c>
      <c r="F1492" s="79" t="s">
        <v>128</v>
      </c>
      <c r="G1492" s="79" t="s">
        <v>5012</v>
      </c>
      <c r="H1492" s="80" t="s">
        <v>5013</v>
      </c>
      <c r="I1492" s="79"/>
      <c r="J1492" s="197">
        <v>41425</v>
      </c>
      <c r="K1492" s="197">
        <v>41544</v>
      </c>
      <c r="L1492" s="62" t="s">
        <v>1373</v>
      </c>
      <c r="M1492" s="31" t="s">
        <v>5014</v>
      </c>
      <c r="N1492" s="114">
        <v>25816</v>
      </c>
      <c r="O1492" s="114">
        <v>25816</v>
      </c>
      <c r="P1492" s="197">
        <v>41563</v>
      </c>
      <c r="Q1492" s="197"/>
      <c r="R1492" s="197">
        <v>42230</v>
      </c>
      <c r="S1492" s="197">
        <v>41988</v>
      </c>
      <c r="T1492" s="220">
        <v>0.28000000000000003</v>
      </c>
      <c r="U1492" s="114"/>
      <c r="V1492" s="117"/>
      <c r="W1492" s="199"/>
    </row>
    <row r="1493" spans="1:23" ht="17" hidden="1" thickBot="1" x14ac:dyDescent="0.25">
      <c r="A1493" s="349">
        <v>41973</v>
      </c>
      <c r="B1493" s="382">
        <v>2013</v>
      </c>
      <c r="C1493" s="79" t="s">
        <v>86</v>
      </c>
      <c r="D1493" s="79" t="s">
        <v>132</v>
      </c>
      <c r="E1493" s="79" t="s">
        <v>19</v>
      </c>
      <c r="F1493" s="79" t="s">
        <v>128</v>
      </c>
      <c r="G1493" s="79" t="s">
        <v>5015</v>
      </c>
      <c r="H1493" s="80" t="s">
        <v>5016</v>
      </c>
      <c r="I1493" s="79"/>
      <c r="J1493" s="197">
        <v>41438</v>
      </c>
      <c r="K1493" s="197">
        <v>41729</v>
      </c>
      <c r="L1493" s="62" t="s">
        <v>5017</v>
      </c>
      <c r="M1493" s="31" t="s">
        <v>5018</v>
      </c>
      <c r="N1493" s="114">
        <v>22123.180209999999</v>
      </c>
      <c r="O1493" s="114">
        <v>22183.180209999999</v>
      </c>
      <c r="P1493" s="197">
        <v>41743</v>
      </c>
      <c r="Q1493" s="197"/>
      <c r="R1493" s="197">
        <v>42413</v>
      </c>
      <c r="S1493" s="197">
        <v>42413</v>
      </c>
      <c r="T1493" s="220">
        <v>7.0000000000000007E-2</v>
      </c>
      <c r="U1493" s="114"/>
      <c r="V1493" s="117"/>
      <c r="W1493" s="199"/>
    </row>
    <row r="1494" spans="1:23" ht="17" hidden="1" thickBot="1" x14ac:dyDescent="0.25">
      <c r="A1494" s="349">
        <v>41973</v>
      </c>
      <c r="B1494" s="382">
        <v>2013</v>
      </c>
      <c r="C1494" s="79" t="s">
        <v>86</v>
      </c>
      <c r="D1494" s="79" t="s">
        <v>132</v>
      </c>
      <c r="E1494" s="79" t="s">
        <v>20</v>
      </c>
      <c r="F1494" s="79" t="s">
        <v>128</v>
      </c>
      <c r="G1494" s="79" t="s">
        <v>5019</v>
      </c>
      <c r="H1494" s="80" t="s">
        <v>5020</v>
      </c>
      <c r="I1494" s="79"/>
      <c r="J1494" s="197">
        <v>41452</v>
      </c>
      <c r="K1494" s="197">
        <v>41746</v>
      </c>
      <c r="L1494" s="62" t="s">
        <v>5021</v>
      </c>
      <c r="M1494" s="31" t="s">
        <v>5022</v>
      </c>
      <c r="N1494" s="114">
        <v>23085</v>
      </c>
      <c r="O1494" s="114">
        <v>23085</v>
      </c>
      <c r="P1494" s="197">
        <v>41808</v>
      </c>
      <c r="Q1494" s="197"/>
      <c r="R1494" s="197">
        <v>42492</v>
      </c>
      <c r="S1494" s="197">
        <v>42492</v>
      </c>
      <c r="T1494" s="220">
        <v>0.03</v>
      </c>
      <c r="U1494" s="114"/>
      <c r="V1494" s="117"/>
      <c r="W1494" s="199"/>
    </row>
    <row r="1495" spans="1:23" ht="17" hidden="1" thickBot="1" x14ac:dyDescent="0.25">
      <c r="A1495" s="349">
        <v>41973</v>
      </c>
      <c r="B1495" s="382">
        <v>2013</v>
      </c>
      <c r="C1495" s="79" t="s">
        <v>86</v>
      </c>
      <c r="D1495" s="79" t="s">
        <v>132</v>
      </c>
      <c r="E1495" s="79" t="s">
        <v>15</v>
      </c>
      <c r="F1495" s="79" t="s">
        <v>128</v>
      </c>
      <c r="G1495" s="79" t="s">
        <v>5023</v>
      </c>
      <c r="H1495" s="80" t="s">
        <v>5024</v>
      </c>
      <c r="I1495" s="79"/>
      <c r="J1495" s="197">
        <v>41473</v>
      </c>
      <c r="K1495" s="197">
        <v>41837</v>
      </c>
      <c r="L1495" s="62" t="s">
        <v>1266</v>
      </c>
      <c r="M1495" s="31" t="s">
        <v>5025</v>
      </c>
      <c r="N1495" s="114">
        <v>36441</v>
      </c>
      <c r="O1495" s="114">
        <v>36461</v>
      </c>
      <c r="P1495" s="197"/>
      <c r="Q1495" s="197"/>
      <c r="R1495" s="197">
        <v>42537</v>
      </c>
      <c r="S1495" s="197">
        <v>42571</v>
      </c>
      <c r="T1495" s="220">
        <v>0.01</v>
      </c>
      <c r="U1495" s="114"/>
      <c r="V1495" s="117"/>
      <c r="W1495" s="199"/>
    </row>
    <row r="1496" spans="1:23" ht="17" hidden="1" thickBot="1" x14ac:dyDescent="0.25">
      <c r="A1496" s="349">
        <v>41973</v>
      </c>
      <c r="B1496" s="382">
        <v>2013</v>
      </c>
      <c r="C1496" s="79" t="s">
        <v>86</v>
      </c>
      <c r="D1496" s="79" t="s">
        <v>79</v>
      </c>
      <c r="E1496" s="79" t="s">
        <v>20</v>
      </c>
      <c r="F1496" s="79" t="s">
        <v>128</v>
      </c>
      <c r="G1496" s="79" t="s">
        <v>5026</v>
      </c>
      <c r="H1496" s="80" t="s">
        <v>5027</v>
      </c>
      <c r="I1496" s="79"/>
      <c r="J1496" s="197">
        <v>41153</v>
      </c>
      <c r="K1496" s="197">
        <v>41443</v>
      </c>
      <c r="L1496" s="62" t="s">
        <v>5028</v>
      </c>
      <c r="M1496" s="31" t="s">
        <v>5029</v>
      </c>
      <c r="N1496" s="114">
        <v>1592</v>
      </c>
      <c r="O1496" s="114">
        <v>1592</v>
      </c>
      <c r="P1496" s="197">
        <v>41443</v>
      </c>
      <c r="Q1496" s="197"/>
      <c r="R1496" s="197">
        <v>41927</v>
      </c>
      <c r="S1496" s="197">
        <v>41928</v>
      </c>
      <c r="T1496" s="220">
        <v>0.37</v>
      </c>
      <c r="U1496" s="114"/>
      <c r="V1496" s="117"/>
      <c r="W1496" s="199"/>
    </row>
    <row r="1497" spans="1:23" ht="17" hidden="1" thickBot="1" x14ac:dyDescent="0.25">
      <c r="A1497" s="349">
        <v>41973</v>
      </c>
      <c r="B1497" s="382">
        <v>2013</v>
      </c>
      <c r="C1497" s="79" t="s">
        <v>86</v>
      </c>
      <c r="D1497" s="79" t="s">
        <v>79</v>
      </c>
      <c r="E1497" s="79" t="s">
        <v>20</v>
      </c>
      <c r="F1497" s="79" t="s">
        <v>128</v>
      </c>
      <c r="G1497" s="79" t="s">
        <v>5030</v>
      </c>
      <c r="H1497" s="80" t="s">
        <v>5031</v>
      </c>
      <c r="I1497" s="79"/>
      <c r="J1497" s="197">
        <v>41441</v>
      </c>
      <c r="K1497" s="197">
        <v>41661</v>
      </c>
      <c r="L1497" s="62" t="s">
        <v>5032</v>
      </c>
      <c r="M1497" s="31" t="s">
        <v>5033</v>
      </c>
      <c r="N1497" s="114">
        <v>1531.7653</v>
      </c>
      <c r="O1497" s="114">
        <v>1531.7653</v>
      </c>
      <c r="P1497" s="197">
        <v>41682</v>
      </c>
      <c r="Q1497" s="197"/>
      <c r="R1497" s="197">
        <v>42139</v>
      </c>
      <c r="S1497" s="197">
        <v>42202</v>
      </c>
      <c r="T1497" s="220">
        <v>0.17</v>
      </c>
      <c r="U1497" s="114"/>
      <c r="V1497" s="117"/>
      <c r="W1497" s="199"/>
    </row>
    <row r="1498" spans="1:23" ht="17" hidden="1" thickBot="1" x14ac:dyDescent="0.25">
      <c r="A1498" s="349">
        <v>41973</v>
      </c>
      <c r="B1498" s="382">
        <v>2013</v>
      </c>
      <c r="C1498" s="79" t="s">
        <v>86</v>
      </c>
      <c r="D1498" s="79" t="s">
        <v>79</v>
      </c>
      <c r="E1498" s="79" t="s">
        <v>15</v>
      </c>
      <c r="F1498" s="79" t="s">
        <v>128</v>
      </c>
      <c r="G1498" s="79" t="s">
        <v>5034</v>
      </c>
      <c r="H1498" s="80" t="s">
        <v>5035</v>
      </c>
      <c r="I1498" s="79"/>
      <c r="J1498" s="197">
        <v>41453</v>
      </c>
      <c r="K1498" s="197">
        <v>41528</v>
      </c>
      <c r="L1498" s="62" t="s">
        <v>5036</v>
      </c>
      <c r="M1498" s="31" t="s">
        <v>5037</v>
      </c>
      <c r="N1498" s="114">
        <v>1513</v>
      </c>
      <c r="O1498" s="114">
        <v>1628</v>
      </c>
      <c r="P1498" s="197">
        <v>41537</v>
      </c>
      <c r="Q1498" s="197"/>
      <c r="R1498" s="197">
        <v>41927</v>
      </c>
      <c r="S1498" s="197">
        <v>41897</v>
      </c>
      <c r="T1498" s="220">
        <v>0.99</v>
      </c>
      <c r="U1498" s="114"/>
      <c r="V1498" s="117"/>
      <c r="W1498" s="199"/>
    </row>
    <row r="1499" spans="1:23" ht="17" hidden="1" thickBot="1" x14ac:dyDescent="0.25">
      <c r="A1499" s="349">
        <v>41973</v>
      </c>
      <c r="B1499" s="382">
        <v>2013</v>
      </c>
      <c r="C1499" s="79" t="s">
        <v>86</v>
      </c>
      <c r="D1499" s="79" t="s">
        <v>132</v>
      </c>
      <c r="E1499" s="79" t="s">
        <v>21</v>
      </c>
      <c r="F1499" s="79" t="s">
        <v>128</v>
      </c>
      <c r="G1499" s="79" t="s">
        <v>5038</v>
      </c>
      <c r="H1499" s="80" t="s">
        <v>5039</v>
      </c>
      <c r="I1499" s="79"/>
      <c r="J1499" s="197">
        <v>41467</v>
      </c>
      <c r="K1499" s="197">
        <v>41781</v>
      </c>
      <c r="L1499" s="62" t="s">
        <v>5040</v>
      </c>
      <c r="M1499" s="31" t="s">
        <v>5041</v>
      </c>
      <c r="N1499" s="114">
        <v>19481.987700000001</v>
      </c>
      <c r="O1499" s="114">
        <v>19476.938699999999</v>
      </c>
      <c r="P1499" s="197">
        <v>41803</v>
      </c>
      <c r="Q1499" s="197"/>
      <c r="R1499" s="197">
        <v>42229</v>
      </c>
      <c r="S1499" s="197">
        <v>42330</v>
      </c>
      <c r="T1499" s="220">
        <v>0.22</v>
      </c>
      <c r="U1499" s="114"/>
      <c r="V1499" s="117"/>
      <c r="W1499" s="199"/>
    </row>
    <row r="1500" spans="1:23" ht="17" hidden="1" thickBot="1" x14ac:dyDescent="0.25">
      <c r="A1500" s="349">
        <v>41973</v>
      </c>
      <c r="B1500" s="382">
        <v>2013</v>
      </c>
      <c r="C1500" s="79" t="s">
        <v>86</v>
      </c>
      <c r="D1500" s="79" t="s">
        <v>79</v>
      </c>
      <c r="E1500" s="79" t="s">
        <v>21</v>
      </c>
      <c r="F1500" s="79" t="s">
        <v>128</v>
      </c>
      <c r="G1500" s="79" t="s">
        <v>5042</v>
      </c>
      <c r="H1500" s="80" t="s">
        <v>5043</v>
      </c>
      <c r="I1500" s="79"/>
      <c r="J1500" s="197">
        <v>41704</v>
      </c>
      <c r="K1500" s="197">
        <v>41821</v>
      </c>
      <c r="L1500" s="62" t="s">
        <v>4896</v>
      </c>
      <c r="M1500" s="31" t="s">
        <v>5044</v>
      </c>
      <c r="N1500" s="114">
        <v>1547</v>
      </c>
      <c r="O1500" s="114">
        <v>1547</v>
      </c>
      <c r="P1500" s="197">
        <v>41848</v>
      </c>
      <c r="Q1500" s="197"/>
      <c r="R1500" s="197">
        <v>42148</v>
      </c>
      <c r="S1500" s="197">
        <v>42148</v>
      </c>
      <c r="T1500" s="220">
        <v>0.12</v>
      </c>
      <c r="U1500" s="114"/>
      <c r="V1500" s="117"/>
      <c r="W1500" s="199"/>
    </row>
    <row r="1501" spans="1:23" ht="17" hidden="1" thickBot="1" x14ac:dyDescent="0.25">
      <c r="A1501" s="349">
        <v>41973</v>
      </c>
      <c r="B1501" s="382">
        <v>2013</v>
      </c>
      <c r="C1501" s="79" t="s">
        <v>86</v>
      </c>
      <c r="D1501" s="79" t="s">
        <v>132</v>
      </c>
      <c r="E1501" s="79" t="s">
        <v>16</v>
      </c>
      <c r="F1501" s="79" t="s">
        <v>128</v>
      </c>
      <c r="G1501" s="79" t="s">
        <v>5045</v>
      </c>
      <c r="H1501" s="80" t="s">
        <v>5046</v>
      </c>
      <c r="I1501" s="79"/>
      <c r="J1501" s="197">
        <v>41401</v>
      </c>
      <c r="K1501" s="197">
        <v>41537</v>
      </c>
      <c r="L1501" s="62" t="s">
        <v>3673</v>
      </c>
      <c r="M1501" s="31" t="s">
        <v>5047</v>
      </c>
      <c r="N1501" s="114">
        <v>29942.3</v>
      </c>
      <c r="O1501" s="114">
        <v>29974.109</v>
      </c>
      <c r="P1501" s="197">
        <v>41583</v>
      </c>
      <c r="Q1501" s="197"/>
      <c r="R1501" s="197">
        <v>42705</v>
      </c>
      <c r="S1501" s="197">
        <v>42729</v>
      </c>
      <c r="T1501" s="220">
        <v>0.21</v>
      </c>
      <c r="U1501" s="114"/>
      <c r="V1501" s="117"/>
      <c r="W1501" s="199"/>
    </row>
    <row r="1502" spans="1:23" ht="17" hidden="1" thickBot="1" x14ac:dyDescent="0.25">
      <c r="A1502" s="349">
        <v>41973</v>
      </c>
      <c r="B1502" s="382">
        <v>2013</v>
      </c>
      <c r="C1502" s="79" t="s">
        <v>86</v>
      </c>
      <c r="D1502" s="79" t="s">
        <v>132</v>
      </c>
      <c r="E1502" s="79" t="s">
        <v>16</v>
      </c>
      <c r="F1502" s="79" t="s">
        <v>128</v>
      </c>
      <c r="G1502" s="79" t="s">
        <v>5048</v>
      </c>
      <c r="H1502" s="80" t="s">
        <v>5049</v>
      </c>
      <c r="I1502" s="79"/>
      <c r="J1502" s="197">
        <v>41458</v>
      </c>
      <c r="K1502" s="197">
        <v>41535</v>
      </c>
      <c r="L1502" s="62" t="s">
        <v>5050</v>
      </c>
      <c r="M1502" s="31" t="s">
        <v>5051</v>
      </c>
      <c r="N1502" s="114">
        <v>24753.024570000001</v>
      </c>
      <c r="O1502" s="114">
        <v>24836.992569999999</v>
      </c>
      <c r="P1502" s="197">
        <v>41582</v>
      </c>
      <c r="Q1502" s="197"/>
      <c r="R1502" s="197">
        <v>42262</v>
      </c>
      <c r="S1502" s="197">
        <v>42183</v>
      </c>
      <c r="T1502" s="220">
        <v>0.17</v>
      </c>
      <c r="U1502" s="114"/>
      <c r="V1502" s="117"/>
      <c r="W1502" s="199"/>
    </row>
    <row r="1503" spans="1:23" ht="17" hidden="1" thickBot="1" x14ac:dyDescent="0.25">
      <c r="A1503" s="349">
        <v>41973</v>
      </c>
      <c r="B1503" s="382">
        <v>2013</v>
      </c>
      <c r="C1503" s="79" t="s">
        <v>86</v>
      </c>
      <c r="D1503" s="79" t="s">
        <v>132</v>
      </c>
      <c r="E1503" s="79" t="s">
        <v>20</v>
      </c>
      <c r="F1503" s="79" t="s">
        <v>128</v>
      </c>
      <c r="G1503" s="79" t="s">
        <v>5052</v>
      </c>
      <c r="H1503" s="80" t="s">
        <v>5053</v>
      </c>
      <c r="I1503" s="79"/>
      <c r="J1503" s="197">
        <v>41436</v>
      </c>
      <c r="K1503" s="197">
        <v>41535</v>
      </c>
      <c r="L1503" s="62" t="s">
        <v>5054</v>
      </c>
      <c r="M1503" s="31" t="s">
        <v>5055</v>
      </c>
      <c r="N1503" s="114">
        <v>46370</v>
      </c>
      <c r="O1503" s="114">
        <v>46370</v>
      </c>
      <c r="P1503" s="197">
        <v>41690</v>
      </c>
      <c r="Q1503" s="197"/>
      <c r="R1503" s="197">
        <v>42430</v>
      </c>
      <c r="S1503" s="197">
        <v>42387</v>
      </c>
      <c r="T1503" s="220">
        <v>0.33</v>
      </c>
      <c r="U1503" s="114"/>
      <c r="V1503" s="117"/>
      <c r="W1503" s="199"/>
    </row>
    <row r="1504" spans="1:23" ht="17" hidden="1" thickBot="1" x14ac:dyDescent="0.25">
      <c r="A1504" s="349">
        <v>41973</v>
      </c>
      <c r="B1504" s="382">
        <v>2013</v>
      </c>
      <c r="C1504" s="79" t="s">
        <v>86</v>
      </c>
      <c r="D1504" s="79" t="s">
        <v>132</v>
      </c>
      <c r="E1504" s="79" t="s">
        <v>20</v>
      </c>
      <c r="F1504" s="79" t="s">
        <v>128</v>
      </c>
      <c r="G1504" s="79" t="s">
        <v>5056</v>
      </c>
      <c r="H1504" s="80" t="s">
        <v>5057</v>
      </c>
      <c r="I1504" s="79"/>
      <c r="J1504" s="197">
        <v>41436</v>
      </c>
      <c r="K1504" s="197">
        <v>41535</v>
      </c>
      <c r="L1504" s="62" t="s">
        <v>5054</v>
      </c>
      <c r="M1504" s="31" t="s">
        <v>5055</v>
      </c>
      <c r="N1504" s="114">
        <v>46370</v>
      </c>
      <c r="O1504" s="114">
        <v>46370</v>
      </c>
      <c r="P1504" s="197">
        <v>41690</v>
      </c>
      <c r="Q1504" s="197"/>
      <c r="R1504" s="197">
        <v>42387</v>
      </c>
      <c r="S1504" s="197">
        <v>42387</v>
      </c>
      <c r="T1504" s="220">
        <v>0.33</v>
      </c>
      <c r="U1504" s="114"/>
      <c r="V1504" s="117"/>
      <c r="W1504" s="199"/>
    </row>
    <row r="1505" spans="1:23" ht="17" hidden="1" thickBot="1" x14ac:dyDescent="0.25">
      <c r="A1505" s="349">
        <v>41973</v>
      </c>
      <c r="B1505" s="382">
        <v>2013</v>
      </c>
      <c r="C1505" s="79" t="s">
        <v>86</v>
      </c>
      <c r="D1505" s="79" t="s">
        <v>79</v>
      </c>
      <c r="E1505" s="79" t="s">
        <v>20</v>
      </c>
      <c r="F1505" s="79" t="s">
        <v>128</v>
      </c>
      <c r="G1505" s="79" t="s">
        <v>5058</v>
      </c>
      <c r="H1505" s="80" t="s">
        <v>5059</v>
      </c>
      <c r="I1505" s="79"/>
      <c r="J1505" s="197">
        <v>41521</v>
      </c>
      <c r="K1505" s="197">
        <v>41543</v>
      </c>
      <c r="L1505" s="62" t="s">
        <v>5060</v>
      </c>
      <c r="M1505" s="31" t="s">
        <v>5061</v>
      </c>
      <c r="N1505" s="114">
        <v>1566</v>
      </c>
      <c r="O1505" s="114">
        <v>1566</v>
      </c>
      <c r="P1505" s="197">
        <v>41562</v>
      </c>
      <c r="Q1505" s="197"/>
      <c r="R1505" s="197">
        <v>41904</v>
      </c>
      <c r="S1505" s="197">
        <v>41904</v>
      </c>
      <c r="T1505" s="220">
        <v>0.81</v>
      </c>
      <c r="U1505" s="114"/>
      <c r="V1505" s="117"/>
      <c r="W1505" s="199"/>
    </row>
    <row r="1506" spans="1:23" ht="17" hidden="1" thickBot="1" x14ac:dyDescent="0.25">
      <c r="A1506" s="349">
        <v>41973</v>
      </c>
      <c r="B1506" s="382">
        <v>2013</v>
      </c>
      <c r="C1506" s="79" t="s">
        <v>86</v>
      </c>
      <c r="D1506" s="79" t="s">
        <v>79</v>
      </c>
      <c r="E1506" s="79" t="s">
        <v>20</v>
      </c>
      <c r="F1506" s="79" t="s">
        <v>128</v>
      </c>
      <c r="G1506" s="79" t="s">
        <v>5062</v>
      </c>
      <c r="H1506" s="80" t="s">
        <v>5063</v>
      </c>
      <c r="I1506" s="79"/>
      <c r="J1506" s="197">
        <v>41628</v>
      </c>
      <c r="K1506" s="197">
        <v>41683</v>
      </c>
      <c r="L1506" s="62" t="s">
        <v>5060</v>
      </c>
      <c r="M1506" s="31" t="s">
        <v>5064</v>
      </c>
      <c r="N1506" s="114">
        <v>1459.25</v>
      </c>
      <c r="O1506" s="114">
        <v>1469</v>
      </c>
      <c r="P1506" s="197">
        <v>41711</v>
      </c>
      <c r="Q1506" s="197"/>
      <c r="R1506" s="197">
        <v>41986</v>
      </c>
      <c r="S1506" s="197">
        <v>41983</v>
      </c>
      <c r="T1506" s="220">
        <v>0.45</v>
      </c>
      <c r="U1506" s="114"/>
      <c r="V1506" s="117"/>
      <c r="W1506" s="199"/>
    </row>
    <row r="1507" spans="1:23" ht="17" hidden="1" thickBot="1" x14ac:dyDescent="0.25">
      <c r="A1507" s="349">
        <v>41973</v>
      </c>
      <c r="B1507" s="382">
        <v>2013</v>
      </c>
      <c r="C1507" s="79" t="s">
        <v>86</v>
      </c>
      <c r="D1507" s="79" t="s">
        <v>132</v>
      </c>
      <c r="E1507" s="79" t="s">
        <v>22</v>
      </c>
      <c r="F1507" s="79" t="s">
        <v>128</v>
      </c>
      <c r="G1507" s="79" t="s">
        <v>5065</v>
      </c>
      <c r="H1507" s="80" t="s">
        <v>5066</v>
      </c>
      <c r="I1507" s="79"/>
      <c r="J1507" s="197">
        <v>41410</v>
      </c>
      <c r="K1507" s="197">
        <v>41541</v>
      </c>
      <c r="L1507" s="62" t="s">
        <v>5067</v>
      </c>
      <c r="M1507" s="31" t="s">
        <v>5068</v>
      </c>
      <c r="N1507" s="114">
        <v>9351</v>
      </c>
      <c r="O1507" s="114">
        <v>9344</v>
      </c>
      <c r="P1507" s="197">
        <v>41918</v>
      </c>
      <c r="Q1507" s="197"/>
      <c r="R1507" s="197">
        <v>42256</v>
      </c>
      <c r="S1507" s="197">
        <v>42334</v>
      </c>
      <c r="T1507" s="220">
        <v>0.43</v>
      </c>
      <c r="U1507" s="114"/>
      <c r="V1507" s="117"/>
      <c r="W1507" s="199"/>
    </row>
    <row r="1508" spans="1:23" ht="17" hidden="1" thickBot="1" x14ac:dyDescent="0.25">
      <c r="A1508" s="349">
        <v>41973</v>
      </c>
      <c r="B1508" s="382">
        <v>2013</v>
      </c>
      <c r="C1508" s="79" t="s">
        <v>86</v>
      </c>
      <c r="D1508" s="79" t="s">
        <v>79</v>
      </c>
      <c r="E1508" s="79" t="s">
        <v>22</v>
      </c>
      <c r="F1508" s="79" t="s">
        <v>128</v>
      </c>
      <c r="G1508" s="79" t="s">
        <v>5069</v>
      </c>
      <c r="H1508" s="80" t="s">
        <v>5070</v>
      </c>
      <c r="I1508" s="79"/>
      <c r="J1508" s="197">
        <v>41439</v>
      </c>
      <c r="K1508" s="197">
        <v>41544</v>
      </c>
      <c r="L1508" s="62" t="s">
        <v>5071</v>
      </c>
      <c r="M1508" s="31" t="s">
        <v>5072</v>
      </c>
      <c r="N1508" s="114">
        <v>1308</v>
      </c>
      <c r="O1508" s="114">
        <v>1319</v>
      </c>
      <c r="P1508" s="197">
        <v>41562</v>
      </c>
      <c r="Q1508" s="197"/>
      <c r="R1508" s="197">
        <v>42004</v>
      </c>
      <c r="S1508" s="197">
        <v>42004</v>
      </c>
      <c r="T1508" s="220">
        <v>0.72</v>
      </c>
      <c r="U1508" s="114"/>
      <c r="V1508" s="117"/>
      <c r="W1508" s="199"/>
    </row>
    <row r="1509" spans="1:23" ht="17" hidden="1" thickBot="1" x14ac:dyDescent="0.25">
      <c r="A1509" s="349">
        <v>41973</v>
      </c>
      <c r="B1509" s="382">
        <v>2013</v>
      </c>
      <c r="C1509" s="79" t="s">
        <v>86</v>
      </c>
      <c r="D1509" s="79" t="s">
        <v>132</v>
      </c>
      <c r="E1509" s="79" t="s">
        <v>14</v>
      </c>
      <c r="F1509" s="79" t="s">
        <v>128</v>
      </c>
      <c r="G1509" s="79" t="s">
        <v>5073</v>
      </c>
      <c r="H1509" s="80" t="s">
        <v>5074</v>
      </c>
      <c r="I1509" s="79"/>
      <c r="J1509" s="197"/>
      <c r="K1509" s="197">
        <v>41908</v>
      </c>
      <c r="L1509" s="62" t="s">
        <v>5075</v>
      </c>
      <c r="M1509" s="31" t="s">
        <v>5076</v>
      </c>
      <c r="N1509" s="114">
        <v>24290</v>
      </c>
      <c r="O1509" s="114">
        <v>24290</v>
      </c>
      <c r="P1509" s="197"/>
      <c r="Q1509" s="197"/>
      <c r="R1509" s="197">
        <v>42644</v>
      </c>
      <c r="S1509" s="197">
        <v>42644</v>
      </c>
      <c r="T1509" s="220">
        <v>0</v>
      </c>
      <c r="U1509" s="114"/>
      <c r="V1509" s="117"/>
      <c r="W1509" s="199"/>
    </row>
    <row r="1510" spans="1:23" ht="17" hidden="1" thickBot="1" x14ac:dyDescent="0.25">
      <c r="A1510" s="349">
        <v>41973</v>
      </c>
      <c r="B1510" s="382">
        <v>2013</v>
      </c>
      <c r="C1510" s="79" t="s">
        <v>86</v>
      </c>
      <c r="D1510" s="79" t="s">
        <v>132</v>
      </c>
      <c r="E1510" s="79" t="s">
        <v>14</v>
      </c>
      <c r="F1510" s="79" t="s">
        <v>128</v>
      </c>
      <c r="G1510" s="79" t="s">
        <v>5077</v>
      </c>
      <c r="H1510" s="80" t="s">
        <v>5078</v>
      </c>
      <c r="I1510" s="79"/>
      <c r="J1510" s="197"/>
      <c r="K1510" s="197">
        <v>41912</v>
      </c>
      <c r="L1510" s="62" t="s">
        <v>5079</v>
      </c>
      <c r="M1510" s="31" t="s">
        <v>5080</v>
      </c>
      <c r="N1510" s="114">
        <v>12489</v>
      </c>
      <c r="O1510" s="114">
        <v>12489</v>
      </c>
      <c r="P1510" s="197"/>
      <c r="Q1510" s="197"/>
      <c r="R1510" s="197">
        <v>42643</v>
      </c>
      <c r="S1510" s="197">
        <v>42643</v>
      </c>
      <c r="T1510" s="220">
        <v>0</v>
      </c>
      <c r="U1510" s="114"/>
      <c r="V1510" s="117"/>
      <c r="W1510" s="199"/>
    </row>
    <row r="1511" spans="1:23" ht="17" hidden="1" thickBot="1" x14ac:dyDescent="0.25">
      <c r="A1511" s="349">
        <v>41973</v>
      </c>
      <c r="B1511" s="382">
        <v>2014</v>
      </c>
      <c r="C1511" s="79" t="s">
        <v>86</v>
      </c>
      <c r="D1511" s="79" t="s">
        <v>132</v>
      </c>
      <c r="E1511" s="79" t="s">
        <v>20</v>
      </c>
      <c r="F1511" s="79" t="s">
        <v>128</v>
      </c>
      <c r="G1511" s="79" t="s">
        <v>5081</v>
      </c>
      <c r="H1511" s="80" t="s">
        <v>5082</v>
      </c>
      <c r="I1511" s="79"/>
      <c r="J1511" s="197">
        <v>41838</v>
      </c>
      <c r="K1511" s="197">
        <v>41918</v>
      </c>
      <c r="L1511" s="62" t="s">
        <v>5083</v>
      </c>
      <c r="M1511" s="31" t="s">
        <v>5084</v>
      </c>
      <c r="N1511" s="114">
        <v>13951</v>
      </c>
      <c r="O1511" s="114">
        <v>13951</v>
      </c>
      <c r="P1511" s="197">
        <v>41960</v>
      </c>
      <c r="Q1511" s="197"/>
      <c r="R1511" s="197">
        <v>42600</v>
      </c>
      <c r="S1511" s="197">
        <v>42600</v>
      </c>
      <c r="T1511" s="220">
        <v>0</v>
      </c>
      <c r="U1511" s="114"/>
      <c r="V1511" s="117"/>
      <c r="W1511" s="199"/>
    </row>
    <row r="1512" spans="1:23" ht="17" hidden="1" thickBot="1" x14ac:dyDescent="0.25">
      <c r="A1512" s="349">
        <v>41973</v>
      </c>
      <c r="B1512" s="382">
        <v>2014</v>
      </c>
      <c r="C1512" s="79" t="s">
        <v>86</v>
      </c>
      <c r="D1512" s="79" t="s">
        <v>132</v>
      </c>
      <c r="E1512" s="79" t="s">
        <v>15</v>
      </c>
      <c r="F1512" s="79" t="s">
        <v>128</v>
      </c>
      <c r="G1512" s="79" t="s">
        <v>5085</v>
      </c>
      <c r="H1512" s="80" t="s">
        <v>5016</v>
      </c>
      <c r="I1512" s="79"/>
      <c r="J1512" s="197">
        <v>41698</v>
      </c>
      <c r="K1512" s="197">
        <v>41844</v>
      </c>
      <c r="L1512" s="62" t="s">
        <v>5086</v>
      </c>
      <c r="M1512" s="31" t="s">
        <v>5087</v>
      </c>
      <c r="N1512" s="114">
        <v>15083.965</v>
      </c>
      <c r="O1512" s="114">
        <v>15083.965</v>
      </c>
      <c r="P1512" s="197"/>
      <c r="Q1512" s="197"/>
      <c r="R1512" s="197">
        <v>42418</v>
      </c>
      <c r="S1512" s="197">
        <v>42408</v>
      </c>
      <c r="T1512" s="220">
        <v>0.01</v>
      </c>
      <c r="U1512" s="114"/>
      <c r="V1512" s="117"/>
      <c r="W1512" s="199"/>
    </row>
    <row r="1513" spans="1:23" ht="17" hidden="1" thickBot="1" x14ac:dyDescent="0.25">
      <c r="A1513" s="349">
        <v>41973</v>
      </c>
      <c r="B1513" s="382">
        <v>2014</v>
      </c>
      <c r="C1513" s="79" t="s">
        <v>86</v>
      </c>
      <c r="D1513" s="79" t="s">
        <v>132</v>
      </c>
      <c r="E1513" s="79" t="s">
        <v>20</v>
      </c>
      <c r="F1513" s="79" t="s">
        <v>128</v>
      </c>
      <c r="G1513" s="79" t="s">
        <v>5088</v>
      </c>
      <c r="H1513" s="80" t="s">
        <v>5089</v>
      </c>
      <c r="I1513" s="79"/>
      <c r="J1513" s="197">
        <v>41751</v>
      </c>
      <c r="K1513" s="197">
        <v>41911</v>
      </c>
      <c r="L1513" s="62" t="s">
        <v>1464</v>
      </c>
      <c r="M1513" s="31" t="s">
        <v>5090</v>
      </c>
      <c r="N1513" s="114">
        <v>27358</v>
      </c>
      <c r="O1513" s="114">
        <v>27358</v>
      </c>
      <c r="P1513" s="197">
        <v>41957</v>
      </c>
      <c r="Q1513" s="197"/>
      <c r="R1513" s="197">
        <v>42563</v>
      </c>
      <c r="S1513" s="197">
        <v>42563</v>
      </c>
      <c r="T1513" s="220">
        <v>0</v>
      </c>
      <c r="U1513" s="114"/>
      <c r="V1513" s="117"/>
      <c r="W1513" s="199"/>
    </row>
    <row r="1514" spans="1:23" ht="17" hidden="1" thickBot="1" x14ac:dyDescent="0.25">
      <c r="A1514" s="349">
        <v>41973</v>
      </c>
      <c r="B1514" s="382">
        <v>2014</v>
      </c>
      <c r="C1514" s="79" t="s">
        <v>86</v>
      </c>
      <c r="D1514" s="79" t="s">
        <v>132</v>
      </c>
      <c r="E1514" s="79" t="s">
        <v>20</v>
      </c>
      <c r="F1514" s="79" t="s">
        <v>128</v>
      </c>
      <c r="G1514" s="79" t="s">
        <v>5091</v>
      </c>
      <c r="H1514" s="80" t="s">
        <v>5092</v>
      </c>
      <c r="I1514" s="79"/>
      <c r="J1514" s="197"/>
      <c r="K1514" s="197">
        <v>41975</v>
      </c>
      <c r="L1514" s="62" t="s">
        <v>5008</v>
      </c>
      <c r="M1514" s="31" t="s">
        <v>5093</v>
      </c>
      <c r="N1514" s="114">
        <v>51696.668299999998</v>
      </c>
      <c r="O1514" s="114">
        <v>51696.668299999998</v>
      </c>
      <c r="P1514" s="197"/>
      <c r="Q1514" s="197"/>
      <c r="R1514" s="197"/>
      <c r="S1514" s="197"/>
      <c r="T1514" s="220">
        <v>0</v>
      </c>
      <c r="U1514" s="114">
        <v>0</v>
      </c>
      <c r="V1514" s="117"/>
      <c r="W1514" s="199"/>
    </row>
    <row r="1515" spans="1:23" ht="17" hidden="1" thickBot="1" x14ac:dyDescent="0.25">
      <c r="A1515" s="349">
        <v>41973</v>
      </c>
      <c r="B1515" s="382">
        <v>2014</v>
      </c>
      <c r="C1515" s="79" t="s">
        <v>86</v>
      </c>
      <c r="D1515" s="79" t="s">
        <v>132</v>
      </c>
      <c r="E1515" s="79" t="s">
        <v>20</v>
      </c>
      <c r="F1515" s="79" t="s">
        <v>128</v>
      </c>
      <c r="G1515" s="79" t="s">
        <v>5094</v>
      </c>
      <c r="H1515" s="80" t="s">
        <v>5095</v>
      </c>
      <c r="I1515" s="79"/>
      <c r="J1515" s="197">
        <v>41731</v>
      </c>
      <c r="K1515" s="197">
        <v>41879</v>
      </c>
      <c r="L1515" s="62" t="s">
        <v>5083</v>
      </c>
      <c r="M1515" s="31" t="s">
        <v>5096</v>
      </c>
      <c r="N1515" s="114">
        <v>7193.6310000000003</v>
      </c>
      <c r="O1515" s="114">
        <v>7193.6310000000003</v>
      </c>
      <c r="P1515" s="197"/>
      <c r="Q1515" s="197"/>
      <c r="R1515" s="197">
        <v>42583</v>
      </c>
      <c r="S1515" s="197">
        <v>42583</v>
      </c>
      <c r="T1515" s="220">
        <v>0</v>
      </c>
      <c r="U1515" s="114"/>
      <c r="V1515" s="117"/>
      <c r="W1515" s="199"/>
    </row>
    <row r="1516" spans="1:23" ht="17" hidden="1" thickBot="1" x14ac:dyDescent="0.25">
      <c r="A1516" s="349">
        <v>41973</v>
      </c>
      <c r="B1516" s="382">
        <v>2014</v>
      </c>
      <c r="C1516" s="79" t="s">
        <v>86</v>
      </c>
      <c r="D1516" s="79" t="s">
        <v>132</v>
      </c>
      <c r="E1516" s="79" t="s">
        <v>16</v>
      </c>
      <c r="F1516" s="79" t="s">
        <v>128</v>
      </c>
      <c r="G1516" s="79" t="s">
        <v>5097</v>
      </c>
      <c r="H1516" s="80" t="s">
        <v>5098</v>
      </c>
      <c r="I1516" s="79"/>
      <c r="J1516" s="197">
        <v>41785</v>
      </c>
      <c r="K1516" s="197">
        <v>41850</v>
      </c>
      <c r="L1516" s="62" t="s">
        <v>5099</v>
      </c>
      <c r="M1516" s="31" t="s">
        <v>5100</v>
      </c>
      <c r="N1516" s="114">
        <v>7048.8670000000002</v>
      </c>
      <c r="O1516" s="114">
        <v>7048.8670000000002</v>
      </c>
      <c r="P1516" s="197"/>
      <c r="Q1516" s="197"/>
      <c r="R1516" s="197">
        <v>42585</v>
      </c>
      <c r="S1516" s="197">
        <v>42514</v>
      </c>
      <c r="T1516" s="220">
        <v>0</v>
      </c>
      <c r="U1516" s="114"/>
      <c r="V1516" s="117"/>
      <c r="W1516" s="199"/>
    </row>
    <row r="1517" spans="1:23" ht="17" hidden="1" thickBot="1" x14ac:dyDescent="0.25">
      <c r="A1517" s="349">
        <v>41973</v>
      </c>
      <c r="B1517" s="382">
        <v>2014</v>
      </c>
      <c r="C1517" s="79" t="s">
        <v>86</v>
      </c>
      <c r="D1517" s="79" t="s">
        <v>132</v>
      </c>
      <c r="E1517" s="79" t="s">
        <v>20</v>
      </c>
      <c r="F1517" s="79" t="s">
        <v>128</v>
      </c>
      <c r="G1517" s="79" t="s">
        <v>5101</v>
      </c>
      <c r="H1517" s="80" t="s">
        <v>5102</v>
      </c>
      <c r="I1517" s="79"/>
      <c r="J1517" s="197">
        <v>41788</v>
      </c>
      <c r="K1517" s="197">
        <v>41880</v>
      </c>
      <c r="L1517" s="62" t="s">
        <v>5103</v>
      </c>
      <c r="M1517" s="31" t="s">
        <v>5104</v>
      </c>
      <c r="N1517" s="114">
        <v>27546.923999999999</v>
      </c>
      <c r="O1517" s="114">
        <v>27546.923999999999</v>
      </c>
      <c r="P1517" s="197"/>
      <c r="Q1517" s="197"/>
      <c r="R1517" s="197">
        <v>42615</v>
      </c>
      <c r="S1517" s="197">
        <v>42615</v>
      </c>
      <c r="T1517" s="220">
        <v>0.02</v>
      </c>
      <c r="U1517" s="114"/>
      <c r="V1517" s="117"/>
      <c r="W1517" s="199"/>
    </row>
    <row r="1518" spans="1:23" ht="17" hidden="1" thickBot="1" x14ac:dyDescent="0.25">
      <c r="A1518" s="349">
        <v>41973</v>
      </c>
      <c r="B1518" s="382">
        <v>2014</v>
      </c>
      <c r="C1518" s="79" t="s">
        <v>86</v>
      </c>
      <c r="D1518" s="79" t="s">
        <v>79</v>
      </c>
      <c r="E1518" s="79" t="s">
        <v>20</v>
      </c>
      <c r="F1518" s="79" t="s">
        <v>128</v>
      </c>
      <c r="G1518" s="79" t="s">
        <v>5105</v>
      </c>
      <c r="H1518" s="80" t="s">
        <v>5106</v>
      </c>
      <c r="I1518" s="79"/>
      <c r="J1518" s="197">
        <v>41871</v>
      </c>
      <c r="K1518" s="197">
        <v>41912</v>
      </c>
      <c r="L1518" s="62" t="s">
        <v>5060</v>
      </c>
      <c r="M1518" s="31" t="s">
        <v>5107</v>
      </c>
      <c r="N1518" s="114">
        <v>1751.3620000000001</v>
      </c>
      <c r="O1518" s="114">
        <v>1751.3620000000001</v>
      </c>
      <c r="P1518" s="197"/>
      <c r="Q1518" s="197"/>
      <c r="R1518" s="197">
        <v>42272</v>
      </c>
      <c r="S1518" s="197">
        <v>42272</v>
      </c>
      <c r="T1518" s="220">
        <v>0</v>
      </c>
      <c r="U1518" s="114"/>
      <c r="V1518" s="117"/>
      <c r="W1518" s="199"/>
    </row>
    <row r="1519" spans="1:23" ht="33" hidden="1" thickBot="1" x14ac:dyDescent="0.25">
      <c r="A1519" s="349">
        <v>41943</v>
      </c>
      <c r="B1519" s="382">
        <v>2010</v>
      </c>
      <c r="C1519" s="79" t="s">
        <v>100</v>
      </c>
      <c r="D1519" s="79" t="s">
        <v>132</v>
      </c>
      <c r="E1519" s="79" t="s">
        <v>33</v>
      </c>
      <c r="F1519" s="79" t="s">
        <v>128</v>
      </c>
      <c r="G1519" s="79"/>
      <c r="H1519" s="80" t="s">
        <v>5110</v>
      </c>
      <c r="I1519" s="79"/>
      <c r="J1519" s="197">
        <v>41470</v>
      </c>
      <c r="K1519" s="197">
        <v>41547</v>
      </c>
      <c r="L1519" s="62" t="s">
        <v>5111</v>
      </c>
      <c r="M1519" s="31"/>
      <c r="N1519" s="114">
        <v>23269</v>
      </c>
      <c r="O1519" s="114">
        <v>23269</v>
      </c>
      <c r="P1519" s="197">
        <v>41585</v>
      </c>
      <c r="Q1519" s="197">
        <v>42040</v>
      </c>
      <c r="R1519" s="197">
        <v>42040</v>
      </c>
      <c r="S1519" s="197">
        <v>42040</v>
      </c>
      <c r="T1519" s="220">
        <v>0.02</v>
      </c>
      <c r="U1519" s="114">
        <v>4719</v>
      </c>
      <c r="V1519" s="63" t="s">
        <v>5112</v>
      </c>
      <c r="W1519" s="199" t="s">
        <v>5113</v>
      </c>
    </row>
    <row r="1520" spans="1:23" ht="33" hidden="1" thickBot="1" x14ac:dyDescent="0.25">
      <c r="A1520" s="349">
        <v>41943</v>
      </c>
      <c r="B1520" s="382">
        <v>2010</v>
      </c>
      <c r="C1520" s="79" t="s">
        <v>100</v>
      </c>
      <c r="D1520" s="79" t="s">
        <v>132</v>
      </c>
      <c r="E1520" s="79" t="s">
        <v>33</v>
      </c>
      <c r="F1520" s="79" t="s">
        <v>128</v>
      </c>
      <c r="G1520" s="79"/>
      <c r="H1520" s="80" t="s">
        <v>5114</v>
      </c>
      <c r="I1520" s="79"/>
      <c r="J1520" s="197">
        <v>40345</v>
      </c>
      <c r="K1520" s="197">
        <v>40448</v>
      </c>
      <c r="L1520" s="62" t="s">
        <v>5115</v>
      </c>
      <c r="M1520" s="31"/>
      <c r="N1520" s="114">
        <v>5192</v>
      </c>
      <c r="O1520" s="114">
        <v>7515</v>
      </c>
      <c r="P1520" s="197">
        <v>40448</v>
      </c>
      <c r="Q1520" s="197">
        <v>41486</v>
      </c>
      <c r="R1520" s="197">
        <v>40968</v>
      </c>
      <c r="S1520" s="197">
        <v>41850</v>
      </c>
      <c r="T1520" s="220">
        <v>0.99</v>
      </c>
      <c r="U1520" s="114">
        <v>0</v>
      </c>
      <c r="V1520" s="117"/>
      <c r="W1520" s="199" t="s">
        <v>5116</v>
      </c>
    </row>
    <row r="1521" spans="1:23" ht="33" hidden="1" thickBot="1" x14ac:dyDescent="0.25">
      <c r="A1521" s="349">
        <v>41943</v>
      </c>
      <c r="B1521" s="382">
        <v>2011</v>
      </c>
      <c r="C1521" s="79" t="s">
        <v>100</v>
      </c>
      <c r="D1521" s="79" t="s">
        <v>132</v>
      </c>
      <c r="E1521" s="79" t="s">
        <v>33</v>
      </c>
      <c r="F1521" s="79" t="s">
        <v>128</v>
      </c>
      <c r="G1521" s="79"/>
      <c r="H1521" s="80" t="s">
        <v>5117</v>
      </c>
      <c r="I1521" s="79"/>
      <c r="J1521" s="197">
        <v>40886</v>
      </c>
      <c r="K1521" s="197">
        <v>41373</v>
      </c>
      <c r="L1521" s="62" t="s">
        <v>5118</v>
      </c>
      <c r="M1521" s="31"/>
      <c r="N1521" s="114">
        <v>43594</v>
      </c>
      <c r="O1521" s="114">
        <v>43741453</v>
      </c>
      <c r="P1521" s="197">
        <v>41386</v>
      </c>
      <c r="Q1521" s="197">
        <v>42501</v>
      </c>
      <c r="R1521" s="197">
        <v>42501</v>
      </c>
      <c r="S1521" s="197">
        <v>42501</v>
      </c>
      <c r="T1521" s="220">
        <v>0.18</v>
      </c>
      <c r="U1521" s="114">
        <v>-4001</v>
      </c>
      <c r="V1521" s="117"/>
      <c r="W1521" s="199" t="s">
        <v>5119</v>
      </c>
    </row>
    <row r="1522" spans="1:23" ht="33" hidden="1" thickBot="1" x14ac:dyDescent="0.25">
      <c r="A1522" s="349">
        <v>41943</v>
      </c>
      <c r="B1522" s="382">
        <v>2011</v>
      </c>
      <c r="C1522" s="79" t="s">
        <v>100</v>
      </c>
      <c r="D1522" s="79" t="s">
        <v>132</v>
      </c>
      <c r="E1522" s="79" t="s">
        <v>22</v>
      </c>
      <c r="F1522" s="79" t="s">
        <v>128</v>
      </c>
      <c r="G1522" s="79"/>
      <c r="H1522" s="80" t="s">
        <v>5120</v>
      </c>
      <c r="I1522" s="79"/>
      <c r="J1522" s="197">
        <v>40918</v>
      </c>
      <c r="K1522" s="197">
        <v>41547</v>
      </c>
      <c r="L1522" s="62" t="s">
        <v>5121</v>
      </c>
      <c r="M1522" s="31"/>
      <c r="N1522" s="114">
        <v>5609</v>
      </c>
      <c r="O1522" s="114">
        <v>5609</v>
      </c>
      <c r="P1522" s="197">
        <v>41579</v>
      </c>
      <c r="Q1522" s="197">
        <v>42156</v>
      </c>
      <c r="R1522" s="197">
        <v>42156</v>
      </c>
      <c r="S1522" s="197">
        <v>42156</v>
      </c>
      <c r="T1522" s="220">
        <v>0.13</v>
      </c>
      <c r="U1522" s="114">
        <v>0</v>
      </c>
      <c r="V1522" s="117"/>
      <c r="W1522" s="199" t="s">
        <v>5122</v>
      </c>
    </row>
    <row r="1523" spans="1:23" ht="49" hidden="1" thickBot="1" x14ac:dyDescent="0.25">
      <c r="A1523" s="349">
        <v>41943</v>
      </c>
      <c r="B1523" s="382">
        <v>2011</v>
      </c>
      <c r="C1523" s="79" t="s">
        <v>100</v>
      </c>
      <c r="D1523" s="79" t="s">
        <v>132</v>
      </c>
      <c r="E1523" s="79" t="s">
        <v>22</v>
      </c>
      <c r="F1523" s="79" t="s">
        <v>128</v>
      </c>
      <c r="G1523" s="79"/>
      <c r="H1523" s="80" t="s">
        <v>5123</v>
      </c>
      <c r="I1523" s="79"/>
      <c r="J1523" s="197">
        <v>40763</v>
      </c>
      <c r="K1523" s="197">
        <v>41547</v>
      </c>
      <c r="L1523" s="62" t="s">
        <v>5124</v>
      </c>
      <c r="M1523" s="31"/>
      <c r="N1523" s="114">
        <v>5454</v>
      </c>
      <c r="O1523" s="114">
        <v>5454</v>
      </c>
      <c r="P1523" s="197">
        <v>41579</v>
      </c>
      <c r="Q1523" s="197">
        <v>42125</v>
      </c>
      <c r="R1523" s="197">
        <v>42125</v>
      </c>
      <c r="S1523" s="197">
        <v>42125</v>
      </c>
      <c r="T1523" s="220">
        <v>0.04</v>
      </c>
      <c r="U1523" s="114">
        <v>0</v>
      </c>
      <c r="V1523" s="117"/>
      <c r="W1523" s="199" t="s">
        <v>5125</v>
      </c>
    </row>
    <row r="1524" spans="1:23" ht="33" hidden="1" thickBot="1" x14ac:dyDescent="0.25">
      <c r="A1524" s="349">
        <v>41943</v>
      </c>
      <c r="B1524" s="382">
        <v>2012</v>
      </c>
      <c r="C1524" s="79" t="s">
        <v>100</v>
      </c>
      <c r="D1524" s="79" t="s">
        <v>132</v>
      </c>
      <c r="E1524" s="79" t="s">
        <v>22</v>
      </c>
      <c r="F1524" s="79" t="s">
        <v>128</v>
      </c>
      <c r="G1524" s="79"/>
      <c r="H1524" s="80" t="s">
        <v>5126</v>
      </c>
      <c r="I1524" s="79"/>
      <c r="J1524" s="197"/>
      <c r="K1524" s="197"/>
      <c r="L1524" s="62"/>
      <c r="M1524" s="31"/>
      <c r="N1524" s="114"/>
      <c r="O1524" s="114"/>
      <c r="P1524" s="197"/>
      <c r="Q1524" s="197"/>
      <c r="R1524" s="197"/>
      <c r="S1524" s="197"/>
      <c r="T1524" s="220"/>
      <c r="U1524" s="114">
        <v>0</v>
      </c>
      <c r="V1524" s="117"/>
      <c r="W1524" s="199" t="s">
        <v>5127</v>
      </c>
    </row>
    <row r="1525" spans="1:23" ht="33" hidden="1" thickBot="1" x14ac:dyDescent="0.25">
      <c r="A1525" s="349">
        <v>41943</v>
      </c>
      <c r="B1525" s="382">
        <v>2012</v>
      </c>
      <c r="C1525" s="79" t="s">
        <v>100</v>
      </c>
      <c r="D1525" s="79" t="s">
        <v>132</v>
      </c>
      <c r="E1525" s="79" t="s">
        <v>22</v>
      </c>
      <c r="F1525" s="79" t="s">
        <v>128</v>
      </c>
      <c r="G1525" s="79"/>
      <c r="H1525" s="80" t="s">
        <v>5128</v>
      </c>
      <c r="I1525" s="79"/>
      <c r="J1525" s="197"/>
      <c r="K1525" s="197"/>
      <c r="L1525" s="62"/>
      <c r="M1525" s="31"/>
      <c r="N1525" s="114"/>
      <c r="O1525" s="114"/>
      <c r="P1525" s="197"/>
      <c r="Q1525" s="197"/>
      <c r="R1525" s="197"/>
      <c r="S1525" s="197"/>
      <c r="T1525" s="220"/>
      <c r="U1525" s="114">
        <v>0</v>
      </c>
      <c r="V1525" s="117"/>
      <c r="W1525" s="199" t="s">
        <v>5129</v>
      </c>
    </row>
  </sheetData>
  <autoFilter ref="A1:W1525" xr:uid="{00000000-0001-0000-0000-000000000000}">
    <filterColumn colId="22">
      <filters>
        <filter val="Tier 2 P2 shows ESP $6,956,749; Main Building $21,759,697; NOTE: $6,840 for ESP award w/Balance on BRAC"/>
        <filter val="Tier 2 P2 shows ESP $6,956,749; Main Building $21,759,697; NOTE: $6,840 for ESP award w/Balance on BRAC.  $9,000 recinded as a result of Sequestration (04/29/13)."/>
      </filters>
    </filterColumn>
  </autoFilter>
  <sortState xmlns:xlrd2="http://schemas.microsoft.com/office/spreadsheetml/2017/richdata2" ref="B55:AA72">
    <sortCondition ref="G55:G72"/>
  </sortState>
  <mergeCells count="908">
    <mergeCell ref="B548:B549"/>
    <mergeCell ref="C548:C549"/>
    <mergeCell ref="D548:D549"/>
    <mergeCell ref="E548:E549"/>
    <mergeCell ref="F548:F549"/>
    <mergeCell ref="G548:G549"/>
    <mergeCell ref="H548:H549"/>
    <mergeCell ref="I548:I549"/>
    <mergeCell ref="B535:B536"/>
    <mergeCell ref="C535:C536"/>
    <mergeCell ref="D535:D536"/>
    <mergeCell ref="E535:E536"/>
    <mergeCell ref="F535:F536"/>
    <mergeCell ref="G535:G536"/>
    <mergeCell ref="H535:H536"/>
    <mergeCell ref="I535:I536"/>
    <mergeCell ref="B546:B547"/>
    <mergeCell ref="C546:C547"/>
    <mergeCell ref="D546:D547"/>
    <mergeCell ref="E546:E547"/>
    <mergeCell ref="F546:F547"/>
    <mergeCell ref="G546:G547"/>
    <mergeCell ref="H546:H547"/>
    <mergeCell ref="I546:I547"/>
    <mergeCell ref="B529:B530"/>
    <mergeCell ref="C529:C530"/>
    <mergeCell ref="D529:D530"/>
    <mergeCell ref="E529:E530"/>
    <mergeCell ref="F529:F530"/>
    <mergeCell ref="G529:G530"/>
    <mergeCell ref="H529:H530"/>
    <mergeCell ref="I529:I530"/>
    <mergeCell ref="B533:B534"/>
    <mergeCell ref="C533:C534"/>
    <mergeCell ref="D533:D534"/>
    <mergeCell ref="E533:E534"/>
    <mergeCell ref="F533:F534"/>
    <mergeCell ref="G533:G534"/>
    <mergeCell ref="H533:H534"/>
    <mergeCell ref="I533:I534"/>
    <mergeCell ref="B523:B524"/>
    <mergeCell ref="C523:C524"/>
    <mergeCell ref="D523:D524"/>
    <mergeCell ref="E523:E524"/>
    <mergeCell ref="F523:F524"/>
    <mergeCell ref="G523:G524"/>
    <mergeCell ref="H523:H524"/>
    <mergeCell ref="I523:I524"/>
    <mergeCell ref="B525:B526"/>
    <mergeCell ref="C525:C526"/>
    <mergeCell ref="D525:D526"/>
    <mergeCell ref="E525:E526"/>
    <mergeCell ref="F525:F526"/>
    <mergeCell ref="G525:G526"/>
    <mergeCell ref="H525:H526"/>
    <mergeCell ref="I525:I526"/>
    <mergeCell ref="B504:B505"/>
    <mergeCell ref="C504:C505"/>
    <mergeCell ref="D504:D505"/>
    <mergeCell ref="E504:E505"/>
    <mergeCell ref="F504:F505"/>
    <mergeCell ref="G504:G505"/>
    <mergeCell ref="H504:H505"/>
    <mergeCell ref="I504:I505"/>
    <mergeCell ref="B509:B510"/>
    <mergeCell ref="C509:C510"/>
    <mergeCell ref="D509:D510"/>
    <mergeCell ref="E509:E510"/>
    <mergeCell ref="F509:F510"/>
    <mergeCell ref="G509:G510"/>
    <mergeCell ref="H509:H510"/>
    <mergeCell ref="I509:I510"/>
    <mergeCell ref="B499:B500"/>
    <mergeCell ref="C499:C500"/>
    <mergeCell ref="D499:D500"/>
    <mergeCell ref="E499:E500"/>
    <mergeCell ref="F499:F500"/>
    <mergeCell ref="G499:G500"/>
    <mergeCell ref="H499:H500"/>
    <mergeCell ref="I499:I500"/>
    <mergeCell ref="B502:B503"/>
    <mergeCell ref="C502:C503"/>
    <mergeCell ref="D502:D503"/>
    <mergeCell ref="E502:E503"/>
    <mergeCell ref="F502:F503"/>
    <mergeCell ref="G502:G503"/>
    <mergeCell ref="H502:H503"/>
    <mergeCell ref="I502:I503"/>
    <mergeCell ref="B495:B496"/>
    <mergeCell ref="C495:C496"/>
    <mergeCell ref="D495:D496"/>
    <mergeCell ref="E495:E496"/>
    <mergeCell ref="F495:F496"/>
    <mergeCell ref="G495:G496"/>
    <mergeCell ref="H495:H496"/>
    <mergeCell ref="I495:I496"/>
    <mergeCell ref="B497:B498"/>
    <mergeCell ref="C497:C498"/>
    <mergeCell ref="D497:D498"/>
    <mergeCell ref="E497:E498"/>
    <mergeCell ref="F497:F498"/>
    <mergeCell ref="G497:G498"/>
    <mergeCell ref="H497:H498"/>
    <mergeCell ref="I497:I498"/>
    <mergeCell ref="B490:B491"/>
    <mergeCell ref="C490:C491"/>
    <mergeCell ref="D490:D491"/>
    <mergeCell ref="E490:E491"/>
    <mergeCell ref="F490:F491"/>
    <mergeCell ref="G490:G491"/>
    <mergeCell ref="H490:H491"/>
    <mergeCell ref="I490:I491"/>
    <mergeCell ref="B493:B494"/>
    <mergeCell ref="C493:C494"/>
    <mergeCell ref="D493:D494"/>
    <mergeCell ref="E493:E494"/>
    <mergeCell ref="F493:F494"/>
    <mergeCell ref="G493:G494"/>
    <mergeCell ref="H493:H494"/>
    <mergeCell ref="I493:I494"/>
    <mergeCell ref="B480:B481"/>
    <mergeCell ref="C480:C481"/>
    <mergeCell ref="D480:D481"/>
    <mergeCell ref="E480:E481"/>
    <mergeCell ref="F480:F481"/>
    <mergeCell ref="G480:G481"/>
    <mergeCell ref="H480:H481"/>
    <mergeCell ref="I480:I481"/>
    <mergeCell ref="B485:B486"/>
    <mergeCell ref="C485:C486"/>
    <mergeCell ref="D485:D486"/>
    <mergeCell ref="E485:E486"/>
    <mergeCell ref="F485:F486"/>
    <mergeCell ref="G485:G486"/>
    <mergeCell ref="H485:H486"/>
    <mergeCell ref="I485:I486"/>
    <mergeCell ref="B474:B475"/>
    <mergeCell ref="C474:C475"/>
    <mergeCell ref="D474:D475"/>
    <mergeCell ref="E474:E475"/>
    <mergeCell ref="F474:F475"/>
    <mergeCell ref="G474:G475"/>
    <mergeCell ref="H474:H475"/>
    <mergeCell ref="I474:I475"/>
    <mergeCell ref="B478:B479"/>
    <mergeCell ref="C478:C479"/>
    <mergeCell ref="D478:D479"/>
    <mergeCell ref="E478:E479"/>
    <mergeCell ref="F478:F479"/>
    <mergeCell ref="G478:G479"/>
    <mergeCell ref="H478:H479"/>
    <mergeCell ref="I478:I479"/>
    <mergeCell ref="B449:B450"/>
    <mergeCell ref="C449:C450"/>
    <mergeCell ref="D449:D450"/>
    <mergeCell ref="E449:E450"/>
    <mergeCell ref="F449:F450"/>
    <mergeCell ref="G449:G450"/>
    <mergeCell ref="H449:H450"/>
    <mergeCell ref="I449:I450"/>
    <mergeCell ref="B463:B464"/>
    <mergeCell ref="C463:C464"/>
    <mergeCell ref="D463:D464"/>
    <mergeCell ref="E463:E464"/>
    <mergeCell ref="F463:F464"/>
    <mergeCell ref="G463:G464"/>
    <mergeCell ref="H463:H464"/>
    <mergeCell ref="I463:I464"/>
    <mergeCell ref="B429:B430"/>
    <mergeCell ref="C429:C430"/>
    <mergeCell ref="D429:D430"/>
    <mergeCell ref="E429:E430"/>
    <mergeCell ref="F429:F430"/>
    <mergeCell ref="G429:G430"/>
    <mergeCell ref="H429:H430"/>
    <mergeCell ref="I429:I430"/>
    <mergeCell ref="B445:B446"/>
    <mergeCell ref="C445:C446"/>
    <mergeCell ref="D445:D446"/>
    <mergeCell ref="E445:E446"/>
    <mergeCell ref="F445:F446"/>
    <mergeCell ref="G445:G446"/>
    <mergeCell ref="H445:H446"/>
    <mergeCell ref="I445:I446"/>
    <mergeCell ref="B419:B420"/>
    <mergeCell ref="C419:C420"/>
    <mergeCell ref="D419:D420"/>
    <mergeCell ref="E419:E420"/>
    <mergeCell ref="F419:F420"/>
    <mergeCell ref="G419:G420"/>
    <mergeCell ref="H419:H420"/>
    <mergeCell ref="I419:I420"/>
    <mergeCell ref="B421:B422"/>
    <mergeCell ref="C421:C422"/>
    <mergeCell ref="D421:D422"/>
    <mergeCell ref="E421:E422"/>
    <mergeCell ref="F421:F422"/>
    <mergeCell ref="G421:G422"/>
    <mergeCell ref="H421:H422"/>
    <mergeCell ref="I421:I422"/>
    <mergeCell ref="B405:B406"/>
    <mergeCell ref="C405:C406"/>
    <mergeCell ref="D405:D406"/>
    <mergeCell ref="E405:E406"/>
    <mergeCell ref="F405:F406"/>
    <mergeCell ref="G405:G406"/>
    <mergeCell ref="H405:H406"/>
    <mergeCell ref="I405:I406"/>
    <mergeCell ref="B413:B414"/>
    <mergeCell ref="C413:C414"/>
    <mergeCell ref="D413:D414"/>
    <mergeCell ref="E413:E414"/>
    <mergeCell ref="F413:F414"/>
    <mergeCell ref="G413:G414"/>
    <mergeCell ref="H413:H414"/>
    <mergeCell ref="I413:I414"/>
    <mergeCell ref="B393:B394"/>
    <mergeCell ref="C393:C394"/>
    <mergeCell ref="D393:D394"/>
    <mergeCell ref="E393:E394"/>
    <mergeCell ref="F393:F394"/>
    <mergeCell ref="G393:G394"/>
    <mergeCell ref="H393:H394"/>
    <mergeCell ref="I393:I394"/>
    <mergeCell ref="B397:B398"/>
    <mergeCell ref="C397:C398"/>
    <mergeCell ref="D397:D398"/>
    <mergeCell ref="E397:E398"/>
    <mergeCell ref="F397:F398"/>
    <mergeCell ref="G397:G398"/>
    <mergeCell ref="H397:H398"/>
    <mergeCell ref="I397:I398"/>
    <mergeCell ref="B382:B383"/>
    <mergeCell ref="C382:C383"/>
    <mergeCell ref="D382:D383"/>
    <mergeCell ref="E382:E383"/>
    <mergeCell ref="F382:F383"/>
    <mergeCell ref="G382:G383"/>
    <mergeCell ref="H382:H383"/>
    <mergeCell ref="I382:I383"/>
    <mergeCell ref="B391:B392"/>
    <mergeCell ref="C391:C392"/>
    <mergeCell ref="D391:D392"/>
    <mergeCell ref="E391:E392"/>
    <mergeCell ref="F391:F392"/>
    <mergeCell ref="G391:G392"/>
    <mergeCell ref="H391:H392"/>
    <mergeCell ref="I391:I392"/>
    <mergeCell ref="B377:B378"/>
    <mergeCell ref="C377:C378"/>
    <mergeCell ref="D377:D378"/>
    <mergeCell ref="E377:E378"/>
    <mergeCell ref="F377:F378"/>
    <mergeCell ref="G377:G378"/>
    <mergeCell ref="H377:H378"/>
    <mergeCell ref="I377:I378"/>
    <mergeCell ref="B380:B381"/>
    <mergeCell ref="C380:C381"/>
    <mergeCell ref="D380:D381"/>
    <mergeCell ref="E380:E381"/>
    <mergeCell ref="F380:F381"/>
    <mergeCell ref="G380:G381"/>
    <mergeCell ref="H380:H381"/>
    <mergeCell ref="I380:I381"/>
    <mergeCell ref="B373:B374"/>
    <mergeCell ref="C373:C374"/>
    <mergeCell ref="D373:D374"/>
    <mergeCell ref="E373:E374"/>
    <mergeCell ref="F373:F374"/>
    <mergeCell ref="G373:G374"/>
    <mergeCell ref="H373:H374"/>
    <mergeCell ref="I373:I374"/>
    <mergeCell ref="B375:B376"/>
    <mergeCell ref="C375:C376"/>
    <mergeCell ref="D375:D376"/>
    <mergeCell ref="E375:E376"/>
    <mergeCell ref="F375:F376"/>
    <mergeCell ref="G375:G376"/>
    <mergeCell ref="H375:H376"/>
    <mergeCell ref="I375:I376"/>
    <mergeCell ref="B362:B363"/>
    <mergeCell ref="C362:C363"/>
    <mergeCell ref="D362:D363"/>
    <mergeCell ref="E362:E363"/>
    <mergeCell ref="F362:F363"/>
    <mergeCell ref="G362:G363"/>
    <mergeCell ref="H362:H363"/>
    <mergeCell ref="I362:I363"/>
    <mergeCell ref="B371:B372"/>
    <mergeCell ref="C371:C372"/>
    <mergeCell ref="D371:D372"/>
    <mergeCell ref="E371:E372"/>
    <mergeCell ref="F371:F372"/>
    <mergeCell ref="G371:G372"/>
    <mergeCell ref="H371:H372"/>
    <mergeCell ref="I371:I372"/>
    <mergeCell ref="B354:B355"/>
    <mergeCell ref="C354:C355"/>
    <mergeCell ref="D354:D355"/>
    <mergeCell ref="E354:E355"/>
    <mergeCell ref="F354:F355"/>
    <mergeCell ref="G354:G355"/>
    <mergeCell ref="H354:H355"/>
    <mergeCell ref="I354:I355"/>
    <mergeCell ref="B360:B361"/>
    <mergeCell ref="C360:C361"/>
    <mergeCell ref="D360:D361"/>
    <mergeCell ref="E360:E361"/>
    <mergeCell ref="F360:F361"/>
    <mergeCell ref="G360:G361"/>
    <mergeCell ref="H360:H361"/>
    <mergeCell ref="I360:I361"/>
    <mergeCell ref="B339:B340"/>
    <mergeCell ref="C339:C340"/>
    <mergeCell ref="D339:D340"/>
    <mergeCell ref="E339:E340"/>
    <mergeCell ref="F339:F340"/>
    <mergeCell ref="G339:G340"/>
    <mergeCell ref="H339:H340"/>
    <mergeCell ref="I339:I340"/>
    <mergeCell ref="B341:B342"/>
    <mergeCell ref="C341:C342"/>
    <mergeCell ref="D341:D342"/>
    <mergeCell ref="E341:E342"/>
    <mergeCell ref="F341:F342"/>
    <mergeCell ref="G341:G342"/>
    <mergeCell ref="H341:H342"/>
    <mergeCell ref="I341:I342"/>
    <mergeCell ref="B335:B336"/>
    <mergeCell ref="C335:C336"/>
    <mergeCell ref="D335:D336"/>
    <mergeCell ref="E335:E336"/>
    <mergeCell ref="F335:F336"/>
    <mergeCell ref="G335:G336"/>
    <mergeCell ref="H335:H336"/>
    <mergeCell ref="I335:I336"/>
    <mergeCell ref="B337:B338"/>
    <mergeCell ref="C337:C338"/>
    <mergeCell ref="D337:D338"/>
    <mergeCell ref="E337:E338"/>
    <mergeCell ref="F337:F338"/>
    <mergeCell ref="G337:G338"/>
    <mergeCell ref="H337:H338"/>
    <mergeCell ref="I337:I338"/>
    <mergeCell ref="B314:B315"/>
    <mergeCell ref="C314:C315"/>
    <mergeCell ref="D314:D315"/>
    <mergeCell ref="E314:E315"/>
    <mergeCell ref="F314:F315"/>
    <mergeCell ref="G314:G315"/>
    <mergeCell ref="H314:H315"/>
    <mergeCell ref="I314:I315"/>
    <mergeCell ref="B316:B317"/>
    <mergeCell ref="C316:C317"/>
    <mergeCell ref="D316:D317"/>
    <mergeCell ref="E316:E317"/>
    <mergeCell ref="F316:F317"/>
    <mergeCell ref="G316:G317"/>
    <mergeCell ref="H316:H317"/>
    <mergeCell ref="I316:I317"/>
    <mergeCell ref="B305:B306"/>
    <mergeCell ref="C305:C306"/>
    <mergeCell ref="D305:D306"/>
    <mergeCell ref="E305:E306"/>
    <mergeCell ref="F305:F306"/>
    <mergeCell ref="G305:G306"/>
    <mergeCell ref="H305:H306"/>
    <mergeCell ref="I305:I306"/>
    <mergeCell ref="B307:B308"/>
    <mergeCell ref="C307:C308"/>
    <mergeCell ref="D307:D308"/>
    <mergeCell ref="E307:E308"/>
    <mergeCell ref="F307:F308"/>
    <mergeCell ref="G307:G308"/>
    <mergeCell ref="H307:H308"/>
    <mergeCell ref="I307:I308"/>
    <mergeCell ref="B300:B301"/>
    <mergeCell ref="C300:C301"/>
    <mergeCell ref="D300:D301"/>
    <mergeCell ref="E300:E301"/>
    <mergeCell ref="F300:F301"/>
    <mergeCell ref="G300:G301"/>
    <mergeCell ref="H300:H301"/>
    <mergeCell ref="I300:I301"/>
    <mergeCell ref="B303:B304"/>
    <mergeCell ref="C303:C304"/>
    <mergeCell ref="D303:D304"/>
    <mergeCell ref="E303:E304"/>
    <mergeCell ref="F303:F304"/>
    <mergeCell ref="G303:G304"/>
    <mergeCell ref="H303:H304"/>
    <mergeCell ref="I303:I304"/>
    <mergeCell ref="B296:B297"/>
    <mergeCell ref="C296:C297"/>
    <mergeCell ref="D296:D297"/>
    <mergeCell ref="E296:E297"/>
    <mergeCell ref="F296:F297"/>
    <mergeCell ref="G296:G297"/>
    <mergeCell ref="H296:H297"/>
    <mergeCell ref="I296:I297"/>
    <mergeCell ref="B298:B299"/>
    <mergeCell ref="C298:C299"/>
    <mergeCell ref="D298:D299"/>
    <mergeCell ref="E298:E299"/>
    <mergeCell ref="F298:F299"/>
    <mergeCell ref="G298:G299"/>
    <mergeCell ref="H298:H299"/>
    <mergeCell ref="I298:I299"/>
    <mergeCell ref="B287:B288"/>
    <mergeCell ref="C287:C288"/>
    <mergeCell ref="D287:D288"/>
    <mergeCell ref="E287:E288"/>
    <mergeCell ref="F287:F288"/>
    <mergeCell ref="G287:G288"/>
    <mergeCell ref="H287:H288"/>
    <mergeCell ref="I287:I288"/>
    <mergeCell ref="B292:B293"/>
    <mergeCell ref="C292:C293"/>
    <mergeCell ref="D292:D293"/>
    <mergeCell ref="E292:E293"/>
    <mergeCell ref="F292:F293"/>
    <mergeCell ref="G292:G293"/>
    <mergeCell ref="H292:H293"/>
    <mergeCell ref="I292:I293"/>
    <mergeCell ref="B276:B277"/>
    <mergeCell ref="C276:C277"/>
    <mergeCell ref="D276:D277"/>
    <mergeCell ref="E276:E277"/>
    <mergeCell ref="F276:F277"/>
    <mergeCell ref="G276:G277"/>
    <mergeCell ref="H276:H277"/>
    <mergeCell ref="I276:I277"/>
    <mergeCell ref="B281:B282"/>
    <mergeCell ref="C281:C282"/>
    <mergeCell ref="D281:D282"/>
    <mergeCell ref="E281:E282"/>
    <mergeCell ref="F281:F282"/>
    <mergeCell ref="G281:G282"/>
    <mergeCell ref="H281:H282"/>
    <mergeCell ref="I281:I282"/>
    <mergeCell ref="V252:V255"/>
    <mergeCell ref="B271:B272"/>
    <mergeCell ref="C271:C272"/>
    <mergeCell ref="D271:D272"/>
    <mergeCell ref="E271:E272"/>
    <mergeCell ref="F271:F272"/>
    <mergeCell ref="G271:G272"/>
    <mergeCell ref="H271:H272"/>
    <mergeCell ref="I271:I272"/>
    <mergeCell ref="B252:B255"/>
    <mergeCell ref="C252:C255"/>
    <mergeCell ref="D252:D255"/>
    <mergeCell ref="E252:E255"/>
    <mergeCell ref="F252:F255"/>
    <mergeCell ref="G252:G255"/>
    <mergeCell ref="H252:H255"/>
    <mergeCell ref="I252:I255"/>
    <mergeCell ref="V183:V184"/>
    <mergeCell ref="B215:B216"/>
    <mergeCell ref="C215:C216"/>
    <mergeCell ref="D215:D216"/>
    <mergeCell ref="E215:E216"/>
    <mergeCell ref="F215:F216"/>
    <mergeCell ref="G215:G216"/>
    <mergeCell ref="H215:H216"/>
    <mergeCell ref="I215:I216"/>
    <mergeCell ref="V215:V216"/>
    <mergeCell ref="B183:B184"/>
    <mergeCell ref="C183:C184"/>
    <mergeCell ref="D183:D184"/>
    <mergeCell ref="E183:E184"/>
    <mergeCell ref="F183:F184"/>
    <mergeCell ref="G183:G184"/>
    <mergeCell ref="H183:H184"/>
    <mergeCell ref="I183:I184"/>
    <mergeCell ref="V138:V142"/>
    <mergeCell ref="B156:B159"/>
    <mergeCell ref="C156:C159"/>
    <mergeCell ref="D156:D159"/>
    <mergeCell ref="E156:E159"/>
    <mergeCell ref="F156:F159"/>
    <mergeCell ref="G156:G159"/>
    <mergeCell ref="H156:H159"/>
    <mergeCell ref="I156:I159"/>
    <mergeCell ref="V156:V159"/>
    <mergeCell ref="B138:B142"/>
    <mergeCell ref="C138:C142"/>
    <mergeCell ref="D138:D142"/>
    <mergeCell ref="E138:E142"/>
    <mergeCell ref="F138:F142"/>
    <mergeCell ref="G138:G142"/>
    <mergeCell ref="H138:H142"/>
    <mergeCell ref="I138:I142"/>
    <mergeCell ref="V98:V99"/>
    <mergeCell ref="B104:B108"/>
    <mergeCell ref="C104:C108"/>
    <mergeCell ref="D104:D108"/>
    <mergeCell ref="E104:E108"/>
    <mergeCell ref="F104:F108"/>
    <mergeCell ref="G104:G108"/>
    <mergeCell ref="H104:H108"/>
    <mergeCell ref="I104:I108"/>
    <mergeCell ref="V104:V108"/>
    <mergeCell ref="B98:B99"/>
    <mergeCell ref="C98:C99"/>
    <mergeCell ref="D98:D99"/>
    <mergeCell ref="E98:E99"/>
    <mergeCell ref="F98:F99"/>
    <mergeCell ref="G98:G99"/>
    <mergeCell ref="H98:H99"/>
    <mergeCell ref="I98:I99"/>
    <mergeCell ref="V94:V95"/>
    <mergeCell ref="B96:B97"/>
    <mergeCell ref="C96:C97"/>
    <mergeCell ref="D96:D97"/>
    <mergeCell ref="E96:E97"/>
    <mergeCell ref="F96:F97"/>
    <mergeCell ref="G96:G97"/>
    <mergeCell ref="H96:H97"/>
    <mergeCell ref="I96:I97"/>
    <mergeCell ref="V96:V97"/>
    <mergeCell ref="B94:B95"/>
    <mergeCell ref="C94:C95"/>
    <mergeCell ref="D94:D95"/>
    <mergeCell ref="E94:E95"/>
    <mergeCell ref="V85:V89"/>
    <mergeCell ref="B90:B93"/>
    <mergeCell ref="C90:C93"/>
    <mergeCell ref="D90:D93"/>
    <mergeCell ref="E90:E93"/>
    <mergeCell ref="F90:F93"/>
    <mergeCell ref="G90:G93"/>
    <mergeCell ref="H90:H93"/>
    <mergeCell ref="I90:I93"/>
    <mergeCell ref="V90:V93"/>
    <mergeCell ref="B85:B89"/>
    <mergeCell ref="C85:C89"/>
    <mergeCell ref="D85:D89"/>
    <mergeCell ref="E85:E89"/>
    <mergeCell ref="F85:F89"/>
    <mergeCell ref="V71:V72"/>
    <mergeCell ref="B76:B84"/>
    <mergeCell ref="C76:C84"/>
    <mergeCell ref="D76:D84"/>
    <mergeCell ref="E76:E84"/>
    <mergeCell ref="F76:F84"/>
    <mergeCell ref="G76:G84"/>
    <mergeCell ref="H76:H84"/>
    <mergeCell ref="I76:I84"/>
    <mergeCell ref="V76:V84"/>
    <mergeCell ref="B71:B72"/>
    <mergeCell ref="C71:C72"/>
    <mergeCell ref="D71:D72"/>
    <mergeCell ref="E71:E72"/>
    <mergeCell ref="F71:F72"/>
    <mergeCell ref="G71:G72"/>
    <mergeCell ref="H71:H72"/>
    <mergeCell ref="I71:I72"/>
    <mergeCell ref="V23:V26"/>
    <mergeCell ref="V34:V35"/>
    <mergeCell ref="B41:B42"/>
    <mergeCell ref="C41:C42"/>
    <mergeCell ref="D41:D42"/>
    <mergeCell ref="E41:E42"/>
    <mergeCell ref="F41:F42"/>
    <mergeCell ref="G41:G42"/>
    <mergeCell ref="H41:H42"/>
    <mergeCell ref="I41:I42"/>
    <mergeCell ref="V41:V42"/>
    <mergeCell ref="B34:B35"/>
    <mergeCell ref="C34:C35"/>
    <mergeCell ref="D34:D35"/>
    <mergeCell ref="E34:E35"/>
    <mergeCell ref="F34:F35"/>
    <mergeCell ref="G34:G35"/>
    <mergeCell ref="H34:H35"/>
    <mergeCell ref="I34:I35"/>
    <mergeCell ref="I18:I22"/>
    <mergeCell ref="B788:B789"/>
    <mergeCell ref="C788:C789"/>
    <mergeCell ref="D788:D789"/>
    <mergeCell ref="E788:E789"/>
    <mergeCell ref="F788:F789"/>
    <mergeCell ref="G788:G789"/>
    <mergeCell ref="H788:H789"/>
    <mergeCell ref="I788:I789"/>
    <mergeCell ref="B23:B26"/>
    <mergeCell ref="C23:C26"/>
    <mergeCell ref="D23:D26"/>
    <mergeCell ref="E23:E26"/>
    <mergeCell ref="F23:F26"/>
    <mergeCell ref="G23:G26"/>
    <mergeCell ref="H23:H26"/>
    <mergeCell ref="I23:I26"/>
    <mergeCell ref="G85:G89"/>
    <mergeCell ref="H85:H89"/>
    <mergeCell ref="I85:I89"/>
    <mergeCell ref="F94:F95"/>
    <mergeCell ref="G94:G95"/>
    <mergeCell ref="H94:H95"/>
    <mergeCell ref="I94:I95"/>
    <mergeCell ref="V2:V3"/>
    <mergeCell ref="B8:B9"/>
    <mergeCell ref="C8:C9"/>
    <mergeCell ref="D8:D9"/>
    <mergeCell ref="E8:E9"/>
    <mergeCell ref="F8:F9"/>
    <mergeCell ref="G8:G9"/>
    <mergeCell ref="H8:H9"/>
    <mergeCell ref="I8:I9"/>
    <mergeCell ref="V8:V9"/>
    <mergeCell ref="B2:B3"/>
    <mergeCell ref="C2:C3"/>
    <mergeCell ref="D2:D3"/>
    <mergeCell ref="E2:E3"/>
    <mergeCell ref="F2:F3"/>
    <mergeCell ref="G2:G3"/>
    <mergeCell ref="H2:H3"/>
    <mergeCell ref="I2:I3"/>
    <mergeCell ref="V18:V22"/>
    <mergeCell ref="B801:B802"/>
    <mergeCell ref="C801:C802"/>
    <mergeCell ref="D801:D802"/>
    <mergeCell ref="E801:E802"/>
    <mergeCell ref="F801:F802"/>
    <mergeCell ref="G801:G802"/>
    <mergeCell ref="H801:H802"/>
    <mergeCell ref="I801:I802"/>
    <mergeCell ref="B18:B22"/>
    <mergeCell ref="C18:C22"/>
    <mergeCell ref="D18:D22"/>
    <mergeCell ref="E18:E22"/>
    <mergeCell ref="F18:F22"/>
    <mergeCell ref="G18:G22"/>
    <mergeCell ref="H18:H22"/>
    <mergeCell ref="B834:B839"/>
    <mergeCell ref="C834:C839"/>
    <mergeCell ref="D834:D839"/>
    <mergeCell ref="E834:E839"/>
    <mergeCell ref="F834:F839"/>
    <mergeCell ref="G834:G839"/>
    <mergeCell ref="H834:H839"/>
    <mergeCell ref="I834:I839"/>
    <mergeCell ref="B829:B831"/>
    <mergeCell ref="C829:C831"/>
    <mergeCell ref="D829:D831"/>
    <mergeCell ref="E829:E831"/>
    <mergeCell ref="F829:F831"/>
    <mergeCell ref="G829:G831"/>
    <mergeCell ref="H829:H831"/>
    <mergeCell ref="I829:I831"/>
    <mergeCell ref="B850:B856"/>
    <mergeCell ref="C850:C856"/>
    <mergeCell ref="D850:D856"/>
    <mergeCell ref="E850:E856"/>
    <mergeCell ref="F850:F856"/>
    <mergeCell ref="G850:G856"/>
    <mergeCell ref="H850:H856"/>
    <mergeCell ref="I850:I856"/>
    <mergeCell ref="B848:B849"/>
    <mergeCell ref="C848:C849"/>
    <mergeCell ref="D848:D849"/>
    <mergeCell ref="E848:E849"/>
    <mergeCell ref="F848:F849"/>
    <mergeCell ref="G848:G849"/>
    <mergeCell ref="H848:H849"/>
    <mergeCell ref="I848:I849"/>
    <mergeCell ref="B863:B865"/>
    <mergeCell ref="C863:C865"/>
    <mergeCell ref="D863:D865"/>
    <mergeCell ref="E863:E865"/>
    <mergeCell ref="F863:F865"/>
    <mergeCell ref="G863:G865"/>
    <mergeCell ref="H863:H865"/>
    <mergeCell ref="I863:I865"/>
    <mergeCell ref="B859:B862"/>
    <mergeCell ref="C859:C862"/>
    <mergeCell ref="D859:D862"/>
    <mergeCell ref="E859:E862"/>
    <mergeCell ref="F859:F862"/>
    <mergeCell ref="G859:G862"/>
    <mergeCell ref="H859:H862"/>
    <mergeCell ref="I859:I862"/>
    <mergeCell ref="B871:B876"/>
    <mergeCell ref="C871:C876"/>
    <mergeCell ref="D871:D876"/>
    <mergeCell ref="E871:E876"/>
    <mergeCell ref="F871:F876"/>
    <mergeCell ref="G871:G876"/>
    <mergeCell ref="H871:H876"/>
    <mergeCell ref="I871:I876"/>
    <mergeCell ref="B866:B867"/>
    <mergeCell ref="C866:C867"/>
    <mergeCell ref="D866:D867"/>
    <mergeCell ref="E866:E867"/>
    <mergeCell ref="F866:F867"/>
    <mergeCell ref="G866:G867"/>
    <mergeCell ref="H866:H867"/>
    <mergeCell ref="I866:I867"/>
    <mergeCell ref="B881:B882"/>
    <mergeCell ref="C881:C882"/>
    <mergeCell ref="D881:D882"/>
    <mergeCell ref="E881:E882"/>
    <mergeCell ref="F881:F882"/>
    <mergeCell ref="G881:G882"/>
    <mergeCell ref="H881:H882"/>
    <mergeCell ref="I881:I882"/>
    <mergeCell ref="B877:B878"/>
    <mergeCell ref="C877:C878"/>
    <mergeCell ref="D877:D878"/>
    <mergeCell ref="E877:E878"/>
    <mergeCell ref="F877:F878"/>
    <mergeCell ref="G877:G878"/>
    <mergeCell ref="H877:H878"/>
    <mergeCell ref="I877:I878"/>
    <mergeCell ref="B910:B912"/>
    <mergeCell ref="C910:C912"/>
    <mergeCell ref="D910:D912"/>
    <mergeCell ref="E910:E912"/>
    <mergeCell ref="F910:F912"/>
    <mergeCell ref="G910:G912"/>
    <mergeCell ref="H910:H912"/>
    <mergeCell ref="I910:I912"/>
    <mergeCell ref="B885:B886"/>
    <mergeCell ref="C885:C886"/>
    <mergeCell ref="D885:D886"/>
    <mergeCell ref="E885:E886"/>
    <mergeCell ref="F885:F886"/>
    <mergeCell ref="G885:G886"/>
    <mergeCell ref="H885:H886"/>
    <mergeCell ref="I885:I886"/>
    <mergeCell ref="B921:B923"/>
    <mergeCell ref="C921:C923"/>
    <mergeCell ref="D921:D923"/>
    <mergeCell ref="E921:E923"/>
    <mergeCell ref="F921:F923"/>
    <mergeCell ref="G921:G923"/>
    <mergeCell ref="H921:H923"/>
    <mergeCell ref="I921:I923"/>
    <mergeCell ref="B914:B918"/>
    <mergeCell ref="C914:C918"/>
    <mergeCell ref="D914:D918"/>
    <mergeCell ref="E914:E918"/>
    <mergeCell ref="F914:F918"/>
    <mergeCell ref="G914:G918"/>
    <mergeCell ref="H914:H918"/>
    <mergeCell ref="I914:I918"/>
    <mergeCell ref="B949:B950"/>
    <mergeCell ref="C949:C950"/>
    <mergeCell ref="D949:D950"/>
    <mergeCell ref="E949:E950"/>
    <mergeCell ref="F949:F950"/>
    <mergeCell ref="G949:G950"/>
    <mergeCell ref="H949:H950"/>
    <mergeCell ref="I949:I950"/>
    <mergeCell ref="B941:B942"/>
    <mergeCell ref="C941:C942"/>
    <mergeCell ref="D941:D942"/>
    <mergeCell ref="E941:E942"/>
    <mergeCell ref="F941:F942"/>
    <mergeCell ref="G941:G942"/>
    <mergeCell ref="H941:H942"/>
    <mergeCell ref="I941:I942"/>
    <mergeCell ref="B1001:B1002"/>
    <mergeCell ref="C1001:C1002"/>
    <mergeCell ref="D1001:D1002"/>
    <mergeCell ref="E1001:E1002"/>
    <mergeCell ref="F1001:F1002"/>
    <mergeCell ref="G1001:G1002"/>
    <mergeCell ref="H1001:H1002"/>
    <mergeCell ref="I1001:I1002"/>
    <mergeCell ref="B976:B977"/>
    <mergeCell ref="C976:C977"/>
    <mergeCell ref="D976:D977"/>
    <mergeCell ref="E976:E977"/>
    <mergeCell ref="F976:F977"/>
    <mergeCell ref="G976:G977"/>
    <mergeCell ref="H976:H977"/>
    <mergeCell ref="I976:I977"/>
    <mergeCell ref="U1072:U1074"/>
    <mergeCell ref="V1072:V1074"/>
    <mergeCell ref="B1075:B1076"/>
    <mergeCell ref="C1075:C1076"/>
    <mergeCell ref="D1075:D1076"/>
    <mergeCell ref="E1075:E1076"/>
    <mergeCell ref="F1075:F1076"/>
    <mergeCell ref="G1075:G1076"/>
    <mergeCell ref="H1075:H1076"/>
    <mergeCell ref="I1075:I1076"/>
    <mergeCell ref="U1075:U1076"/>
    <mergeCell ref="V1075:V1076"/>
    <mergeCell ref="H1072:H1074"/>
    <mergeCell ref="I1072:I1074"/>
    <mergeCell ref="B1014:B1015"/>
    <mergeCell ref="C1014:C1015"/>
    <mergeCell ref="D1014:D1015"/>
    <mergeCell ref="E1014:E1015"/>
    <mergeCell ref="F1014:F1015"/>
    <mergeCell ref="G1014:G1015"/>
    <mergeCell ref="B1072:B1074"/>
    <mergeCell ref="C1072:C1074"/>
    <mergeCell ref="D1072:D1074"/>
    <mergeCell ref="E1072:E1074"/>
    <mergeCell ref="F1072:F1074"/>
    <mergeCell ref="G1072:G1074"/>
    <mergeCell ref="U1077:U1079"/>
    <mergeCell ref="V1077:V1079"/>
    <mergeCell ref="B1081:B1083"/>
    <mergeCell ref="C1081:C1083"/>
    <mergeCell ref="D1081:D1083"/>
    <mergeCell ref="E1081:E1083"/>
    <mergeCell ref="F1081:F1083"/>
    <mergeCell ref="G1081:G1083"/>
    <mergeCell ref="H1081:H1083"/>
    <mergeCell ref="I1081:I1083"/>
    <mergeCell ref="U1081:U1083"/>
    <mergeCell ref="V1081:V1083"/>
    <mergeCell ref="B1077:B1079"/>
    <mergeCell ref="C1077:C1079"/>
    <mergeCell ref="D1077:D1079"/>
    <mergeCell ref="E1077:E1079"/>
    <mergeCell ref="F1077:F1079"/>
    <mergeCell ref="G1077:G1079"/>
    <mergeCell ref="H1077:H1079"/>
    <mergeCell ref="I1077:I1079"/>
    <mergeCell ref="U1089:U1090"/>
    <mergeCell ref="V1089:V1090"/>
    <mergeCell ref="B1092:B1093"/>
    <mergeCell ref="C1092:C1093"/>
    <mergeCell ref="D1092:D1093"/>
    <mergeCell ref="E1092:E1093"/>
    <mergeCell ref="F1092:F1093"/>
    <mergeCell ref="G1092:G1093"/>
    <mergeCell ref="H1092:H1093"/>
    <mergeCell ref="I1092:I1093"/>
    <mergeCell ref="U1092:U1093"/>
    <mergeCell ref="V1092:V1093"/>
    <mergeCell ref="B1089:B1090"/>
    <mergeCell ref="C1089:C1090"/>
    <mergeCell ref="D1089:D1090"/>
    <mergeCell ref="E1089:E1090"/>
    <mergeCell ref="F1089:F1090"/>
    <mergeCell ref="G1089:G1090"/>
    <mergeCell ref="H1089:H1090"/>
    <mergeCell ref="I1089:I1090"/>
    <mergeCell ref="U1097:U1099"/>
    <mergeCell ref="V1097:V1099"/>
    <mergeCell ref="B1101:B1104"/>
    <mergeCell ref="C1101:C1104"/>
    <mergeCell ref="D1101:D1104"/>
    <mergeCell ref="E1101:E1104"/>
    <mergeCell ref="F1101:F1104"/>
    <mergeCell ref="G1101:G1104"/>
    <mergeCell ref="H1101:H1104"/>
    <mergeCell ref="I1101:I1104"/>
    <mergeCell ref="U1101:U1104"/>
    <mergeCell ref="V1101:V1104"/>
    <mergeCell ref="B1097:B1099"/>
    <mergeCell ref="C1097:C1099"/>
    <mergeCell ref="D1097:D1099"/>
    <mergeCell ref="E1097:E1099"/>
    <mergeCell ref="F1097:F1099"/>
    <mergeCell ref="G1097:G1099"/>
    <mergeCell ref="H1097:H1099"/>
    <mergeCell ref="I1097:I1099"/>
    <mergeCell ref="H1439:H1441"/>
    <mergeCell ref="U1105:U1106"/>
    <mergeCell ref="V1105:V1106"/>
    <mergeCell ref="B1122:B1123"/>
    <mergeCell ref="C1122:C1123"/>
    <mergeCell ref="D1122:D1123"/>
    <mergeCell ref="E1122:E1123"/>
    <mergeCell ref="F1122:F1123"/>
    <mergeCell ref="G1122:G1123"/>
    <mergeCell ref="H1122:H1123"/>
    <mergeCell ref="V1122:V1123"/>
    <mergeCell ref="B1105:B1106"/>
    <mergeCell ref="C1105:C1106"/>
    <mergeCell ref="D1105:D1106"/>
    <mergeCell ref="E1105:E1106"/>
    <mergeCell ref="F1105:F1106"/>
    <mergeCell ref="G1105:G1106"/>
    <mergeCell ref="H1105:H1106"/>
    <mergeCell ref="I1105:I1106"/>
    <mergeCell ref="I1439:I1441"/>
    <mergeCell ref="V1446:V1447"/>
    <mergeCell ref="B1446:B1447"/>
    <mergeCell ref="C1446:C1447"/>
    <mergeCell ref="D1446:D1447"/>
    <mergeCell ref="E1446:E1447"/>
    <mergeCell ref="F1446:F1447"/>
    <mergeCell ref="G1446:G1447"/>
    <mergeCell ref="I1446:I1447"/>
    <mergeCell ref="V1439:V1441"/>
    <mergeCell ref="B1443:B1445"/>
    <mergeCell ref="C1443:C1445"/>
    <mergeCell ref="D1443:D1445"/>
    <mergeCell ref="E1443:E1445"/>
    <mergeCell ref="F1443:F1445"/>
    <mergeCell ref="G1443:G1445"/>
    <mergeCell ref="I1443:I1445"/>
    <mergeCell ref="V1443:V1445"/>
    <mergeCell ref="B1439:B1441"/>
    <mergeCell ref="C1439:C1441"/>
    <mergeCell ref="D1439:D1441"/>
    <mergeCell ref="E1439:E1441"/>
    <mergeCell ref="F1439:F1441"/>
    <mergeCell ref="G1439:G1441"/>
  </mergeCells>
  <dataValidations xWindow="150" yWindow="256" count="4">
    <dataValidation type="list" allowBlank="1" showInputMessage="1" showErrorMessage="1" errorTitle="Data Input Error" error="Choose values from the drop-down list" sqref="C550:C778" xr:uid="{00000000-0002-0000-0000-000000000000}">
      <formula1>#REF!</formula1>
    </dataValidation>
    <dataValidation type="list" showErrorMessage="1" errorTitle="Data Input Error" error="Choose values from the drop-down list" promptTitle="Data Quality Check" prompt="Choose values from the drop-down list" sqref="B550:B778" xr:uid="{00000000-0002-0000-0000-000001000000}">
      <formula1>#REF!</formula1>
    </dataValidation>
    <dataValidation allowBlank="1" showInputMessage="1" showErrorMessage="1" promptTitle="REMEMBER: Unique Project Number" sqref="G550:G778 G790:G798 G780:G788 G804 G807:G810 G813 G817 G821:G825 G827:G828 G850 G869 G871 G883 G885 G887:G910 G978:G1001 G920:G921 G924:G941 G943:G949 G913:G914 H799:I800 G801 G951:G976 G834 G1003:G1014 G1016:G1017 G1019:G1025 G1068:G1087 G1115:G1130 G1426:G1429 G1439:G1441 G1443:G1447 I1439:I1441 I1443:I1447 G1469:G1473 G1479:G1483 G1489:G1493 G1499:G1503 G1509:G1513 G1459:G1463 G1450:G1457 G1519:G1525 I1519:I1525" xr:uid="{00000000-0002-0000-0000-000002000000}"/>
    <dataValidation type="list" allowBlank="1" showInputMessage="1" showErrorMessage="1" sqref="B1526:F1048576" xr:uid="{00000000-0002-0000-0000-000003000000}">
      <formula1>#REF!</formula1>
    </dataValidation>
  </dataValidations>
  <printOptions horizontalCentered="1"/>
  <pageMargins left="0.7" right="0.7" top="0.75" bottom="0.75" header="0.3" footer="0.3"/>
  <pageSetup paperSize="17" scale="28" fitToHeight="15" orientation="landscape" r:id="rId1"/>
  <headerFooter>
    <oddHeader>&amp;LMILCON EOM March Consolidated Report</oddHeader>
  </headerFooter>
  <extLst>
    <ext xmlns:x14="http://schemas.microsoft.com/office/spreadsheetml/2009/9/main" uri="{CCE6A557-97BC-4b89-ADB6-D9C93CAAB3DF}">
      <x14:dataValidations xmlns:xm="http://schemas.microsoft.com/office/excel/2006/main" xWindow="150" yWindow="256" count="93">
        <x14:dataValidation type="list" allowBlank="1" showInputMessage="1" showErrorMessage="1" xr:uid="{00000000-0002-0000-0000-000008000000}">
          <x14:formula1>
            <xm:f>'/Users/work/Desktop/dio_webscrape/data/Revised and Consolidated Reports/[Revised_AF_MILCON_2851 Monthly_Submission_DEC2014.xlsx]4 - Organization'!#REF!</xm:f>
          </x14:formula1>
          <xm:sqref>C43:C76 C160:C183 C185:C215 C217:C252 C143:C156 C109:C138 C100:C104 C94:C98 C90 C85 C2:C41 C256:C257</xm:sqref>
        </x14:dataValidation>
        <x14:dataValidation type="list" allowBlank="1" showInputMessage="1" showErrorMessage="1" xr:uid="{00000000-0002-0000-0000-000009000000}">
          <x14:formula1>
            <xm:f>'/Users/work/Desktop/dio_webscrape/data/Revised and Consolidated Reports/[Revised_AF_MILCON_2851 Monthly_Submission_DEC2014.xlsx]7 - USPS (State)'!#REF!</xm:f>
          </x14:formula1>
          <xm:sqref>E43:E76 E160:E183 E185:E215 E217:E252 E143:E156 E109:E138 E100:E104 E94:E98 E90 E85 E2:E41 E256:E257</xm:sqref>
        </x14:dataValidation>
        <x14:dataValidation type="list" allowBlank="1" showInputMessage="1" showErrorMessage="1" xr:uid="{00000000-0002-0000-0000-00000A000000}">
          <x14:formula1>
            <xm:f>'/Users/work/Desktop/dio_webscrape/data/Revised and Consolidated Reports/[Revised_AF_MILCON_2851 Monthly_Submission_DEC2014.xlsx]8 - Fiscal Year'!#REF!</xm:f>
          </x14:formula1>
          <xm:sqref>B43:B76 B160:B183 B185:B215 B217:B252 B143:B156 B109:B138 B100:B104 B94:B98 B90 B85 B2:B41 B256:B257</xm:sqref>
        </x14:dataValidation>
        <x14:dataValidation type="list" allowBlank="1" showInputMessage="1" showErrorMessage="1" xr:uid="{00000000-0002-0000-0000-00000B000000}">
          <x14:formula1>
            <xm:f>'/Users/work/Desktop/dio_webscrape/data/Revised and Consolidated Reports/[Revised_AF_MILCON_2851 Monthly_Submission_DEC2014.xlsx]6 - GENC (Country)'!#REF!</xm:f>
          </x14:formula1>
          <xm:sqref>F43:F76 F160:F183 F185:F215 F217:F252 F143:F156 F109:F138 F100:F104 F94:F98 F90 F85 F2:F41 F256:F257</xm:sqref>
        </x14:dataValidation>
        <x14:dataValidation type="list" allowBlank="1" showInputMessage="1" showErrorMessage="1" xr:uid="{00000000-0002-0000-0000-00000C000000}">
          <x14:formula1>
            <xm:f>'/Users/work/Desktop/dio_webscrape/data/Revised and Consolidated Reports/[Revised_AF_MILCON_2851 Monthly_Submission_DEC2014.xlsx]3 - Construction Project Type'!#REF!</xm:f>
          </x14:formula1>
          <xm:sqref>D43:D76 D160:D183 D185:D215 D217:D252 D143:D156 D109:D138 D100:D104 D94:D98 D90 D85 D2:D41 D256:D257</xm:sqref>
        </x14:dataValidation>
        <x14:dataValidation type="list" allowBlank="1" showInputMessage="1" showErrorMessage="1" xr:uid="{00000000-0002-0000-0000-00000D000000}">
          <x14:formula1>
            <xm:f>'/Users/work/Desktop/dio_webscrape/data/Revised and Consolidated Reports/[Revised_Army_MILCON_2851 Monthly_Submission_DEC2014.xlsx]7 - USPS (State)'!#REF!</xm:f>
          </x14:formula1>
          <xm:sqref>E258:E271 E273:E276 E278:E281 E283:E287 E289:E292 E294:E549</xm:sqref>
        </x14:dataValidation>
        <x14:dataValidation type="list" allowBlank="1" showInputMessage="1" showErrorMessage="1" xr:uid="{00000000-0002-0000-0000-00000E000000}">
          <x14:formula1>
            <xm:f>'/Users/work/Desktop/dio_webscrape/data/Revised and Consolidated Reports/[Revised_Army_MILCON_2851 Monthly_Submission_DEC2014.xlsx]6 - GENC (Country)'!#REF!</xm:f>
          </x14:formula1>
          <xm:sqref>F258:F271 F273:F276 F278:F281 F283:F287 F289:F549</xm:sqref>
        </x14:dataValidation>
        <x14:dataValidation type="list" allowBlank="1" showInputMessage="1" showErrorMessage="1" xr:uid="{00000000-0002-0000-0000-00000F000000}">
          <x14:formula1>
            <xm:f>'/Users/work/Desktop/dio_webscrape/data/Revised and Consolidated Reports/[Revised_Army_MILCON_2851 Monthly_Submission_DEC2014.xlsx]3 - Construction Project Type'!#REF!</xm:f>
          </x14:formula1>
          <xm:sqref>D258:D271 D273:D276 D278:D281 D283:D287 D289:D292 D294:D549</xm:sqref>
        </x14:dataValidation>
        <x14:dataValidation type="list" allowBlank="1" showInputMessage="1" showErrorMessage="1" xr:uid="{00000000-0002-0000-0000-000010000000}">
          <x14:formula1>
            <xm:f>'/Users/work/Desktop/dio_webscrape/data/Revised and Consolidated Reports/[Revised_Army_MILCON_2851 Monthly_Submission_DEC2014.xlsx]4 - Organization'!#REF!</xm:f>
          </x14:formula1>
          <xm:sqref>C258:C271 C273:C276 C278:C281 C283:C287 C289:C292 C294:C549</xm:sqref>
        </x14:dataValidation>
        <x14:dataValidation type="list" allowBlank="1" showInputMessage="1" showErrorMessage="1" errorTitle="Data Input Error" error="Choose values from the drop-down list" xr:uid="{00000000-0002-0000-0000-000011000000}">
          <x14:formula1>
            <xm:f>'/Users/work/Desktop/dio_webscrape/data/Revised and Consolidated Reports/[Revised_ARNG_MILCON_2851 Monthly_Submission_DEC2014.xlsx]6 - GENC (Country)'!#REF!</xm:f>
          </x14:formula1>
          <xm:sqref>F550:F778 F1117:F1130</xm:sqref>
        </x14:dataValidation>
        <x14:dataValidation type="list" allowBlank="1" showInputMessage="1" showErrorMessage="1" errorTitle="Data Input Error" error="Choose values from the drop-down list" xr:uid="{00000000-0002-0000-0000-000012000000}">
          <x14:formula1>
            <xm:f>'/Users/work/Desktop/dio_webscrape/data/Revised and Consolidated Reports/[Revised_ARNG_MILCON_2851 Monthly_Submission_DEC2014.xlsx]7 - USPS (State)'!#REF!</xm:f>
          </x14:formula1>
          <xm:sqref>E550:E778</xm:sqref>
        </x14:dataValidation>
        <x14:dataValidation type="list" allowBlank="1" showInputMessage="1" showErrorMessage="1" errorTitle="Data Input Error" error="Choose values from the drop-down list" xr:uid="{00000000-0002-0000-0000-000013000000}">
          <x14:formula1>
            <xm:f>'/Users/work/Desktop/dio_webscrape/data/Revised and Consolidated Reports/[Revised_ARNG_MILCON_2851 Monthly_Submission_DEC2014.xlsx]3 - Construction Project Type'!#REF!</xm:f>
          </x14:formula1>
          <xm:sqref>D550:D778 D1117:D1130</xm:sqref>
        </x14:dataValidation>
        <x14:dataValidation type="list" allowBlank="1" showInputMessage="1" showErrorMessage="1" xr:uid="{00000000-0002-0000-0000-000014000000}">
          <x14:formula1>
            <xm:f>'/Users/work/Desktop/dio_webscrape/data/Revised and Consolidated Reports/[Revised_DFAS_MILCON_2851 Monthly_Submission_DEC2014.xlsx]6 - GENC (Country)'!#REF!</xm:f>
          </x14:formula1>
          <xm:sqref>F779</xm:sqref>
        </x14:dataValidation>
        <x14:dataValidation type="list" allowBlank="1" showInputMessage="1" showErrorMessage="1" xr:uid="{00000000-0002-0000-0000-000015000000}">
          <x14:formula1>
            <xm:f>'/Users/work/Desktop/dio_webscrape/data/Revised and Consolidated Reports/[Revised_DFAS_MILCON_2851 Monthly_Submission_DEC2014.xlsx]7 - USPS (State)'!#REF!</xm:f>
          </x14:formula1>
          <xm:sqref>E779</xm:sqref>
        </x14:dataValidation>
        <x14:dataValidation type="list" allowBlank="1" showInputMessage="1" showErrorMessage="1" xr:uid="{00000000-0002-0000-0000-000016000000}">
          <x14:formula1>
            <xm:f>'/Users/work/Desktop/dio_webscrape/data/Revised and Consolidated Reports/[Revised_DFAS_MILCON_2851 Monthly_Submission_DEC2014.xlsx]3 - Construction Project Type'!#REF!</xm:f>
          </x14:formula1>
          <xm:sqref>D779</xm:sqref>
        </x14:dataValidation>
        <x14:dataValidation type="list" allowBlank="1" showInputMessage="1" showErrorMessage="1" xr:uid="{00000000-0002-0000-0000-000017000000}">
          <x14:formula1>
            <xm:f>'/Users/work/Desktop/dio_webscrape/data/Revised and Consolidated Reports/[Revised_DFAS_MILCON_2851 Monthly_Submission_DEC2014.xlsx]4 - Organization'!#REF!</xm:f>
          </x14:formula1>
          <xm:sqref>C779</xm:sqref>
        </x14:dataValidation>
        <x14:dataValidation type="list" allowBlank="1" showInputMessage="1" showErrorMessage="1" xr:uid="{00000000-0002-0000-0000-000018000000}">
          <x14:formula1>
            <xm:f>'/Users/work/Desktop/dio_webscrape/data/Revised and Consolidated Reports/[Revised_DFAS_MILCON_2851 Monthly_Submission_DEC2014.xlsx]8 - Fiscal Year'!#REF!</xm:f>
          </x14:formula1>
          <xm:sqref>B779</xm:sqref>
        </x14:dataValidation>
        <x14:dataValidation type="list" allowBlank="1" showInputMessage="1" showErrorMessage="1" errorTitle="Data Input Error" error="Choose values from the drop-down list" xr:uid="{00000000-0002-0000-0000-000019000000}">
          <x14:formula1>
            <xm:f>'/Users/work/Desktop/dio_webscrape/data/Revised and Consolidated Reports/[Revised_DHA_MILCON_2851 Monthly_Submission_DEC2014.xlsx]6 - GENC (Country)'!#REF!</xm:f>
          </x14:formula1>
          <xm:sqref>F883:F914 F857:F859 F863 F866 F850 F846:F848 F803:F812 F943:F976 F814:F829 F877 F868:F871 F832:F834 F840:F842 F844 F879:F881 F978:F1001 F919:F941 F780:F801 F1003:F1008</xm:sqref>
        </x14:dataValidation>
        <x14:dataValidation type="list" allowBlank="1" showInputMessage="1" showErrorMessage="1" errorTitle="Data Input Error" error="Choose values from the drop-down list" xr:uid="{00000000-0002-0000-0000-00001A000000}">
          <x14:formula1>
            <xm:f>'/Users/work/Desktop/dio_webscrape/data/Revised and Consolidated Reports/[Revised_DHA_MILCON_2851 Monthly_Submission_DEC2014.xlsx]7 - USPS (State)'!#REF!</xm:f>
          </x14:formula1>
          <xm:sqref>E883:E914 E857:E859 E863 E866 E868:E871 E846:E848 E803:E812 E943:E976 E814:E829 E850 E877 E924:E941 E832:E834 E840:E842 E844 E879:E881 E978:E1001 E919:E921 E780:E801 E1003:E1008</xm:sqref>
        </x14:dataValidation>
        <x14:dataValidation type="list" allowBlank="1" showInputMessage="1" showErrorMessage="1" errorTitle="Data Input Error" error="Choose values from the drop-down list" xr:uid="{00000000-0002-0000-0000-00001B000000}">
          <x14:formula1>
            <xm:f>'/Users/work/Desktop/dio_webscrape/data/Revised and Consolidated Reports/[Revised_DHA_MILCON_2851 Monthly_Submission_DEC2014.xlsx]3 - Construction Project Type'!#REF!</xm:f>
          </x14:formula1>
          <xm:sqref>D883:D914 D857:D859 D863 D866 D850 D846:D848 D803:D812 D943:D976 D814:D829 D877 D868:D871 D832:D834 D840:D842 D844 D879:D881 D978:D1001 D919:D941 D780:D801 D1003:D1008</xm:sqref>
        </x14:dataValidation>
        <x14:dataValidation type="list" allowBlank="1" showInputMessage="1" showErrorMessage="1" errorTitle="Data Input Error" error="Choose values from the drop-down list" xr:uid="{00000000-0002-0000-0000-00001C000000}">
          <x14:formula1>
            <xm:f>'/Users/work/Desktop/dio_webscrape/data/Revised and Consolidated Reports/[Revised_DHA_MILCON_2851 Monthly_Submission_DEC2014.xlsx]4 - Organization'!#REF!</xm:f>
          </x14:formula1>
          <xm:sqref>C883:C914 C857:C859 C863 C866 C850 C846:C848 C943:C976 C803:C829 C877 C868:C871 C832:C834 C840:C842 C844 C879:C881 C978:C1001 C919:C941 C780:C801 C1003:C1008</xm:sqref>
        </x14:dataValidation>
        <x14:dataValidation type="list" allowBlank="1" showErrorMessage="1" errorTitle="Data Input Error" error="Choose values from the drop-down list" promptTitle="Data Quality Check" prompt="Choose values from the drop-down list" xr:uid="{00000000-0002-0000-0000-00001D000000}">
          <x14:formula1>
            <xm:f>'/Users/work/Desktop/dio_webscrape/data/Revised and Consolidated Reports/[Revised_DHA_MILCON_2851 Monthly_Submission_DEC2014.xlsx]8 - Fiscal Year'!#REF!</xm:f>
          </x14:formula1>
          <xm:sqref>B863 B866 B857:B859 B850 B790:B801 B877 B943:B976 B846:B848 B868:B871 B803:B812 B814:B829 B832:B834 B840:B842 B844 B879:B881 B978:B1001 B919:B941 B883:B914 B780:B788 B1003:B1008</xm:sqref>
        </x14:dataValidation>
        <x14:dataValidation type="list" allowBlank="1" showInputMessage="1" showErrorMessage="1" errorTitle="Data Input Error" error="Choose values from the drop-down list" xr:uid="{00000000-0002-0000-0000-00001E000000}">
          <x14:formula1>
            <xm:f>'/Users/work/Desktop/dio_webscrape/data/Revised and Consolidated Reports/[Revised_DIA_MILCON_2851 Monthly_Submission_DEC2014.xlsx]6 - GENC (Country)'!#REF!</xm:f>
          </x14:formula1>
          <xm:sqref>F1009:F1014 F1016:F1017</xm:sqref>
        </x14:dataValidation>
        <x14:dataValidation type="list" allowBlank="1" showInputMessage="1" showErrorMessage="1" errorTitle="Data Input Error" error="Choose values from the drop-down list" xr:uid="{00000000-0002-0000-0000-00001F000000}">
          <x14:formula1>
            <xm:f>'/Users/work/Desktop/dio_webscrape/data/Revised and Consolidated Reports/[Revised_DIA_MILCON_2851 Monthly_Submission_DEC2014.xlsx]7 - USPS (State)'!#REF!</xm:f>
          </x14:formula1>
          <xm:sqref>E1009:E1014 E1016:E1017</xm:sqref>
        </x14:dataValidation>
        <x14:dataValidation type="list" allowBlank="1" showInputMessage="1" showErrorMessage="1" errorTitle="Data Input Error" error="Choose values from the drop-down list" xr:uid="{00000000-0002-0000-0000-000020000000}">
          <x14:formula1>
            <xm:f>'/Users/work/Desktop/dio_webscrape/data/Revised and Consolidated Reports/[Revised_DIA_MILCON_2851 Monthly_Submission_DEC2014.xlsx]3 - Construction Project Type'!#REF!</xm:f>
          </x14:formula1>
          <xm:sqref>D1009:D1014 D1016:D1017</xm:sqref>
        </x14:dataValidation>
        <x14:dataValidation type="list" allowBlank="1" showInputMessage="1" showErrorMessage="1" errorTitle="Data Input Error" error="Choose values from the drop-down list" xr:uid="{00000000-0002-0000-0000-000021000000}">
          <x14:formula1>
            <xm:f>'/Users/work/Desktop/dio_webscrape/data/Revised and Consolidated Reports/[Revised_DIA_MILCON_2851 Monthly_Submission_DEC2014.xlsx]4 - Organization'!#REF!</xm:f>
          </x14:formula1>
          <xm:sqref>C1009:C1014 C1016:C1017</xm:sqref>
        </x14:dataValidation>
        <x14:dataValidation type="list" showErrorMessage="1" errorTitle="Data Input Error" error="Choose values from the drop-down list" promptTitle="Data Quality Check" prompt="Choose values from the drop-down list" xr:uid="{00000000-0002-0000-0000-000022000000}">
          <x14:formula1>
            <xm:f>'/Users/work/Desktop/dio_webscrape/data/Revised and Consolidated Reports/[Revised_DIA_MILCON_2851 Monthly_Submission_DEC2014.xlsx]8 - Fiscal Year'!#REF!</xm:f>
          </x14:formula1>
          <xm:sqref>B1009:B1014 B1016:B1017</xm:sqref>
        </x14:dataValidation>
        <x14:dataValidation type="list" allowBlank="1" showInputMessage="1" showErrorMessage="1" xr:uid="{00000000-0002-0000-0000-000023000000}">
          <x14:formula1>
            <xm:f>'/Users/work/Desktop/dio_webscrape/data/Revised and Consolidated Reports/[Revised_DIA_MILCON_2851 Monthly_Submission_DEC2014.xlsx]4 - Organization'!#REF!</xm:f>
          </x14:formula1>
          <xm:sqref>C1018</xm:sqref>
        </x14:dataValidation>
        <x14:dataValidation type="list" allowBlank="1" showInputMessage="1" showErrorMessage="1" xr:uid="{00000000-0002-0000-0000-000024000000}">
          <x14:formula1>
            <xm:f>'/Users/work/Desktop/dio_webscrape/data/Revised and Consolidated Reports/[Revised_DIA_MILCON_2851 Monthly_Submission_DEC2014.xlsx]7 - USPS (State)'!#REF!</xm:f>
          </x14:formula1>
          <xm:sqref>E1018</xm:sqref>
        </x14:dataValidation>
        <x14:dataValidation type="list" allowBlank="1" showInputMessage="1" showErrorMessage="1" xr:uid="{00000000-0002-0000-0000-000025000000}">
          <x14:formula1>
            <xm:f>'/Users/work/Desktop/dio_webscrape/data/Revised and Consolidated Reports/[Revised_DIA_MILCON_2851 Monthly_Submission_DEC2014.xlsx]8 - Fiscal Year'!#REF!</xm:f>
          </x14:formula1>
          <xm:sqref>B1018</xm:sqref>
        </x14:dataValidation>
        <x14:dataValidation type="list" allowBlank="1" showInputMessage="1" showErrorMessage="1" xr:uid="{00000000-0002-0000-0000-000026000000}">
          <x14:formula1>
            <xm:f>'/Users/work/Desktop/dio_webscrape/data/Revised and Consolidated Reports/[Revised_DIA_MILCON_2851 Monthly_Submission_DEC2014.xlsx]3 - Construction Project Type'!#REF!</xm:f>
          </x14:formula1>
          <xm:sqref>D1018</xm:sqref>
        </x14:dataValidation>
        <x14:dataValidation type="list" allowBlank="1" showInputMessage="1" showErrorMessage="1" errorTitle="Data Input Error" error="Choose values from the drop-down list" xr:uid="{00000000-0002-0000-0000-000027000000}">
          <x14:formula1>
            <xm:f>'/Users/work/Desktop/dio_webscrape/data/Revised and Consolidated Reports/[Revised_DISA_MILCON_2851 Monthly_Submission_DEC2014.xlsx]6 - GENC (Country)'!#REF!</xm:f>
          </x14:formula1>
          <xm:sqref>F1019:F1021</xm:sqref>
        </x14:dataValidation>
        <x14:dataValidation type="list" allowBlank="1" showInputMessage="1" showErrorMessage="1" errorTitle="Data Input Error" error="Choose values from the drop-down list" xr:uid="{00000000-0002-0000-0000-000028000000}">
          <x14:formula1>
            <xm:f>'/Users/work/Desktop/dio_webscrape/data/Revised and Consolidated Reports/[Revised_DISA_MILCON_2851 Monthly_Submission_DEC2014.xlsx]7 - USPS (State)'!#REF!</xm:f>
          </x14:formula1>
          <xm:sqref>E1019:E1021</xm:sqref>
        </x14:dataValidation>
        <x14:dataValidation type="list" allowBlank="1" showInputMessage="1" showErrorMessage="1" errorTitle="Data Input Error" error="Choose values from the drop-down list" xr:uid="{00000000-0002-0000-0000-000029000000}">
          <x14:formula1>
            <xm:f>'/Users/work/Desktop/dio_webscrape/data/Revised and Consolidated Reports/[Revised_DISA_MILCON_2851 Monthly_Submission_DEC2014.xlsx]3 - Construction Project Type'!#REF!</xm:f>
          </x14:formula1>
          <xm:sqref>D1019:D1021</xm:sqref>
        </x14:dataValidation>
        <x14:dataValidation type="list" allowBlank="1" showInputMessage="1" showErrorMessage="1" errorTitle="Data Input Error" error="Choose values from the drop-down list" xr:uid="{00000000-0002-0000-0000-00002A000000}">
          <x14:formula1>
            <xm:f>'/Users/work/Desktop/dio_webscrape/data/Revised and Consolidated Reports/[Revised_DISA_MILCON_2851 Monthly_Submission_DEC2014.xlsx]4 - Organization'!#REF!</xm:f>
          </x14:formula1>
          <xm:sqref>C1019:C1021</xm:sqref>
        </x14:dataValidation>
        <x14:dataValidation type="list" showErrorMessage="1" errorTitle="Data Input Error" error="Choose values from the drop-down list" promptTitle="Data Quality Check" prompt="Choose values from the drop-down list" xr:uid="{00000000-0002-0000-0000-00002B000000}">
          <x14:formula1>
            <xm:f>'/Users/work/Desktop/dio_webscrape/data/Revised and Consolidated Reports/[Revised_DISA_MILCON_2851 Monthly_Submission_DEC2014.xlsx]8 - Fiscal Year'!#REF!</xm:f>
          </x14:formula1>
          <xm:sqref>B1019:B1021</xm:sqref>
        </x14:dataValidation>
        <x14:dataValidation type="list" allowBlank="1" showInputMessage="1" showErrorMessage="1" xr:uid="{00000000-0002-0000-0000-00002C000000}">
          <x14:formula1>
            <xm:f>'/Users/kilicaa/AppData/Local/Microsoft/Windows/Temporary Internet Files/Content.Outlook/QOHMNQS7/[DLA MILCON_2851 Monthly Report 141205.xlsx]6 - GENC (Country)'!#REF!</xm:f>
          </x14:formula1>
          <xm:sqref>F1044</xm:sqref>
        </x14:dataValidation>
        <x14:dataValidation type="list" allowBlank="1" showInputMessage="1" showErrorMessage="1" xr:uid="{00000000-0002-0000-0000-00002D000000}">
          <x14:formula1>
            <xm:f>'/Users/kilicaa/AppData/Local/Microsoft/Windows/Temporary Internet Files/Content.Outlook/QOHMNQS7/[DLA MILCON_2851 Monthly Report 141205.xlsx]8 - Fiscal Year'!#REF!</xm:f>
          </x14:formula1>
          <xm:sqref>B1044</xm:sqref>
        </x14:dataValidation>
        <x14:dataValidation type="list" allowBlank="1" showInputMessage="1" showErrorMessage="1" xr:uid="{00000000-0002-0000-0000-00002E000000}">
          <x14:formula1>
            <xm:f>'/Users/kilicaa/AppData/Local/Microsoft/Windows/Temporary Internet Files/Content.Outlook/QOHMNQS7/[DLA MILCON_2851 Monthly Report 141205.xlsx]7 - USPS (State)'!#REF!</xm:f>
          </x14:formula1>
          <xm:sqref>E1044</xm:sqref>
        </x14:dataValidation>
        <x14:dataValidation type="list" allowBlank="1" showInputMessage="1" showErrorMessage="1" xr:uid="{00000000-0002-0000-0000-00002F000000}">
          <x14:formula1>
            <xm:f>'/Users/kilicaa/AppData/Local/Microsoft/Windows/Temporary Internet Files/Content.Outlook/QOHMNQS7/[DLA MILCON_2851 Monthly Report 141205.xlsx]4 - Organization'!#REF!</xm:f>
          </x14:formula1>
          <xm:sqref>C1044</xm:sqref>
        </x14:dataValidation>
        <x14:dataValidation type="list" allowBlank="1" showInputMessage="1" showErrorMessage="1" xr:uid="{00000000-0002-0000-0000-000030000000}">
          <x14:formula1>
            <xm:f>'/Users/kilicaa/AppData/Local/Microsoft/Windows/Temporary Internet Files/Content.Outlook/QOHMNQS7/[DLA MILCON_2851 Monthly Report 141005.xlsx]3 - Construction Project Type'!#REF!</xm:f>
          </x14:formula1>
          <xm:sqref>D1022:D1067</xm:sqref>
        </x14:dataValidation>
        <x14:dataValidation type="list" allowBlank="1" showInputMessage="1" showErrorMessage="1" xr:uid="{00000000-0002-0000-0000-000031000000}">
          <x14:formula1>
            <xm:f>'/Users/work/Desktop/dio_webscrape/data/Revised and Consolidated Reports/[Revised_DLA_MILCON_2851 Monthly_Submission_DEC2014.xlsx]4 - Organization'!#REF!</xm:f>
          </x14:formula1>
          <xm:sqref>C1022:C1043 C1045:C1067</xm:sqref>
        </x14:dataValidation>
        <x14:dataValidation type="list" allowBlank="1" showInputMessage="1" showErrorMessage="1" xr:uid="{00000000-0002-0000-0000-000032000000}">
          <x14:formula1>
            <xm:f>'/Users/work/Desktop/dio_webscrape/data/Revised and Consolidated Reports/[Revised_DLA_MILCON_2851 Monthly_Submission_DEC2014.xlsx]7 - USPS (State)'!#REF!</xm:f>
          </x14:formula1>
          <xm:sqref>E1022:E1024 E1026:E1028 E1031:E1043 E1045:E1067</xm:sqref>
        </x14:dataValidation>
        <x14:dataValidation type="list" allowBlank="1" showInputMessage="1" showErrorMessage="1" xr:uid="{00000000-0002-0000-0000-000033000000}">
          <x14:formula1>
            <xm:f>'/Users/work/Desktop/dio_webscrape/data/Revised and Consolidated Reports/[Revised_DLA_MILCON_2851 Monthly_Submission_DEC2014.xlsx]8 - Fiscal Year'!#REF!</xm:f>
          </x14:formula1>
          <xm:sqref>B1022:B1043 B1045:B1067</xm:sqref>
        </x14:dataValidation>
        <x14:dataValidation type="list" allowBlank="1" showInputMessage="1" showErrorMessage="1" xr:uid="{00000000-0002-0000-0000-000034000000}">
          <x14:formula1>
            <xm:f>'/Users/work/Desktop/dio_webscrape/data/Revised and Consolidated Reports/[Revised_DLA_MILCON_2851 Monthly_Submission_DEC2014.xlsx]6 - GENC (Country)'!#REF!</xm:f>
          </x14:formula1>
          <xm:sqref>F1022:F1043 F1045:F1067</xm:sqref>
        </x14:dataValidation>
        <x14:dataValidation type="list" allowBlank="1" showInputMessage="1" showErrorMessage="1" xr:uid="{00000000-0002-0000-0000-000035000000}">
          <x14:formula1>
            <xm:f>'/Users/work/Desktop/dio_webscrape/data/Revised and Consolidated Reports/[Revised_DODEA_MILCON_2851 Monthly_Submission_DEC2014.xlsx]4 - Organization'!#REF!</xm:f>
          </x14:formula1>
          <xm:sqref>C1088:C1114</xm:sqref>
        </x14:dataValidation>
        <x14:dataValidation type="list" allowBlank="1" showInputMessage="1" showErrorMessage="1" xr:uid="{00000000-0002-0000-0000-000036000000}">
          <x14:formula1>
            <xm:f>'/Users/work/Desktop/dio_webscrape/data/Revised and Consolidated Reports/[Revised_DODEA_MILCON_2851 Monthly_Submission_DEC2014.xlsx]7 - USPS (State)'!#REF!</xm:f>
          </x14:formula1>
          <xm:sqref>E1088:E1114</xm:sqref>
        </x14:dataValidation>
        <x14:dataValidation type="list" allowBlank="1" showInputMessage="1" showErrorMessage="1" xr:uid="{00000000-0002-0000-0000-000037000000}">
          <x14:formula1>
            <xm:f>'/Users/work/Desktop/dio_webscrape/data/Revised and Consolidated Reports/[Revised_DODEA_MILCON_2851 Monthly_Submission_DEC2014.xlsx]8 - Fiscal Year'!#REF!</xm:f>
          </x14:formula1>
          <xm:sqref>B1088:B1114</xm:sqref>
        </x14:dataValidation>
        <x14:dataValidation type="list" allowBlank="1" showInputMessage="1" showErrorMessage="1" xr:uid="{00000000-0002-0000-0000-000038000000}">
          <x14:formula1>
            <xm:f>'/Users/work/Desktop/dio_webscrape/data/Revised and Consolidated Reports/[Revised_DODEA_MILCON_2851 Monthly_Submission_DEC2014.xlsx]6 - GENC (Country)'!#REF!</xm:f>
          </x14:formula1>
          <xm:sqref>F1088:F1114</xm:sqref>
        </x14:dataValidation>
        <x14:dataValidation type="list" allowBlank="1" showInputMessage="1" showErrorMessage="1" xr:uid="{00000000-0002-0000-0000-000039000000}">
          <x14:formula1>
            <xm:f>'/Users/work/Desktop/dio_webscrape/data/Revised and Consolidated Reports/[Revised_DODEA_MILCON_2851 Monthly_Submission_DEC2014.xlsx]3 - Construction Project Type'!#REF!</xm:f>
          </x14:formula1>
          <xm:sqref>D1088:D1114</xm:sqref>
        </x14:dataValidation>
        <x14:dataValidation type="list" allowBlank="1" showInputMessage="1" showErrorMessage="1" errorTitle="Data Input Error" error="Choose values from the drop-down list" xr:uid="{00000000-0002-0000-0000-00003A000000}">
          <x14:formula1>
            <xm:f>'/Users/work/Desktop/dio_webscrape/data/Revised and Consolidated Reports/[Revised_DODEA_MILCON_2851 Monthly_Submission_DEC2014.xlsx]6 - GENC (Country)'!#REF!</xm:f>
          </x14:formula1>
          <xm:sqref>F1068:F1087</xm:sqref>
        </x14:dataValidation>
        <x14:dataValidation type="list" allowBlank="1" showInputMessage="1" showErrorMessage="1" errorTitle="Data Input Error" error="Choose values from the drop-down list" xr:uid="{00000000-0002-0000-0000-00003B000000}">
          <x14:formula1>
            <xm:f>'/Users/work/Desktop/dio_webscrape/data/Revised and Consolidated Reports/[Revised_DODEA_MILCON_2851 Monthly_Submission_DEC2014.xlsx]7 - USPS (State)'!#REF!</xm:f>
          </x14:formula1>
          <xm:sqref>E1068:E1087</xm:sqref>
        </x14:dataValidation>
        <x14:dataValidation type="list" allowBlank="1" showInputMessage="1" showErrorMessage="1" errorTitle="Data Input Error" error="Choose values from the drop-down list" xr:uid="{00000000-0002-0000-0000-00003C000000}">
          <x14:formula1>
            <xm:f>'/Users/work/Desktop/dio_webscrape/data/Revised and Consolidated Reports/[Revised_DODEA_MILCON_2851 Monthly_Submission_DEC2014.xlsx]3 - Construction Project Type'!#REF!</xm:f>
          </x14:formula1>
          <xm:sqref>D1068:D1087</xm:sqref>
        </x14:dataValidation>
        <x14:dataValidation type="list" allowBlank="1" showInputMessage="1" showErrorMessage="1" errorTitle="Data Input Error" error="Choose values from the drop-down list" xr:uid="{00000000-0002-0000-0000-00003D000000}">
          <x14:formula1>
            <xm:f>'/Users/work/Desktop/dio_webscrape/data/Revised and Consolidated Reports/[Revised_DODEA_MILCON_2851 Monthly_Submission_DEC2014.xlsx]4 - Organization'!#REF!</xm:f>
          </x14:formula1>
          <xm:sqref>C1068:C1087</xm:sqref>
        </x14:dataValidation>
        <x14:dataValidation type="list" showErrorMessage="1" errorTitle="Data Input Error" error="Choose values from the drop-down list" promptTitle="Data Quality Check" prompt="Choose values from the drop-down list" xr:uid="{00000000-0002-0000-0000-00003E000000}">
          <x14:formula1>
            <xm:f>'/Users/work/Desktop/dio_webscrape/data/Revised and Consolidated Reports/[Revised_DODEA_MILCON_2851 Monthly_Submission_DEC2014.xlsx]8 - Fiscal Year'!#REF!</xm:f>
          </x14:formula1>
          <xm:sqref>B1068:B1087</xm:sqref>
        </x14:dataValidation>
        <x14:dataValidation type="list" allowBlank="1" showInputMessage="1" showErrorMessage="1" errorTitle="Data Input Error" error="Choose values from the drop-down list" xr:uid="{00000000-0002-0000-0000-00003F000000}">
          <x14:formula1>
            <xm:f>'/Users/work/Desktop/dio_webscrape/data/Revised and Consolidated Reports/[Revised_DSS_MILCON_2851 Monthly_Submission_DEC2014.xlsx]6 - GENC (Country)'!#REF!</xm:f>
          </x14:formula1>
          <xm:sqref>F1115:F1116</xm:sqref>
        </x14:dataValidation>
        <x14:dataValidation type="list" allowBlank="1" showInputMessage="1" showErrorMessage="1" errorTitle="Data Input Error" error="Choose values from the drop-down list" xr:uid="{00000000-0002-0000-0000-000040000000}">
          <x14:formula1>
            <xm:f>'/Users/work/Desktop/dio_webscrape/data/Revised and Consolidated Reports/[Revised_DSS_MILCON_2851 Monthly_Submission_DEC2014.xlsx]7 - USPS (State)'!#REF!</xm:f>
          </x14:formula1>
          <xm:sqref>E1115:E1116</xm:sqref>
        </x14:dataValidation>
        <x14:dataValidation type="list" allowBlank="1" showInputMessage="1" showErrorMessage="1" errorTitle="Data Input Error" error="Choose values from the drop-down list" xr:uid="{00000000-0002-0000-0000-000041000000}">
          <x14:formula1>
            <xm:f>'/Users/work/Desktop/dio_webscrape/data/Revised and Consolidated Reports/[Revised_DSS_MILCON_2851 Monthly_Submission_DEC2014.xlsx]3 - Construction Project Type'!#REF!</xm:f>
          </x14:formula1>
          <xm:sqref>D1115:D1116</xm:sqref>
        </x14:dataValidation>
        <x14:dataValidation type="list" allowBlank="1" showInputMessage="1" showErrorMessage="1" errorTitle="Data Input Error" error="Choose values from the drop-down list" xr:uid="{00000000-0002-0000-0000-000042000000}">
          <x14:formula1>
            <xm:f>'/Users/work/Desktop/dio_webscrape/data/Revised and Consolidated Reports/[Revised_DSS_MILCON_2851 Monthly_Submission_DEC2014.xlsx]4 - Organization'!#REF!</xm:f>
          </x14:formula1>
          <xm:sqref>C1115:C1116</xm:sqref>
        </x14:dataValidation>
        <x14:dataValidation type="list" showErrorMessage="1" errorTitle="Data Input Error" error="Choose values from the drop-down list" promptTitle="Data Quality Check" prompt="Choose values from the drop-down list" xr:uid="{00000000-0002-0000-0000-000043000000}">
          <x14:formula1>
            <xm:f>'/Users/work/Desktop/dio_webscrape/data/Revised and Consolidated Reports/[Revised_DSS_MILCON_2851 Monthly_Submission_DEC2014.xlsx]8 - Fiscal Year'!#REF!</xm:f>
          </x14:formula1>
          <xm:sqref>B1115:B1116</xm:sqref>
        </x14:dataValidation>
        <x14:dataValidation type="list" allowBlank="1" showInputMessage="1" showErrorMessage="1" errorTitle="Data Input Error" error="Choose values from the drop-down list" xr:uid="{00000000-0002-0000-0000-000044000000}">
          <x14:formula1>
            <xm:f>'/Users/work/Desktop/dio_webscrape/data/Revised and Consolidated Reports/[Revised_MDA_MILCON_2851 Monthly_Submission_DEC2014.xlsx]7 - USPS (State)'!#REF!</xm:f>
          </x14:formula1>
          <xm:sqref>E1117:E1130</xm:sqref>
        </x14:dataValidation>
        <x14:dataValidation type="list" allowBlank="1" showInputMessage="1" showErrorMessage="1" errorTitle="Data Input Error" error="Choose values from the drop-down list" xr:uid="{00000000-0002-0000-0000-000045000000}">
          <x14:formula1>
            <xm:f>'/Users/work/Desktop/dio_webscrape/data/Revised and Consolidated Reports/[Revised_MDA_MILCON_2851 Monthly_Submission_DEC2014.xlsx]4 - Organization'!#REF!</xm:f>
          </x14:formula1>
          <xm:sqref>C1117:C1130</xm:sqref>
        </x14:dataValidation>
        <x14:dataValidation type="list" showErrorMessage="1" errorTitle="Data Input Error" error="Choose values from the drop-down list" promptTitle="Data Quality Check" prompt="Choose values from the drop-down list" xr:uid="{00000000-0002-0000-0000-000046000000}">
          <x14:formula1>
            <xm:f>'/Users/work/Desktop/dio_webscrape/data/Revised and Consolidated Reports/[Revised_MDA_MILCON_2851 Monthly_Submission_DEC2014.xlsx]8 - Fiscal Year'!#REF!</xm:f>
          </x14:formula1>
          <xm:sqref>B1117:B1130</xm:sqref>
        </x14:dataValidation>
        <x14:dataValidation type="list" allowBlank="1" showInputMessage="1" showErrorMessage="1" errorTitle="Data Input Error" error="Choose values from the drop-down list" xr:uid="{00000000-0002-0000-0000-000047000000}">
          <x14:formula1>
            <xm:f>'/Users/work/Desktop/dio_webscrape/data/Revised and Consolidated Reports/[Revised_NAVFAC_MILCON_2851 Monthly_Submission_DEC2014.xlsx]6 - GENC (Country)'!#REF!</xm:f>
          </x14:formula1>
          <xm:sqref>F1131:F1423</xm:sqref>
        </x14:dataValidation>
        <x14:dataValidation type="list" allowBlank="1" showInputMessage="1" showErrorMessage="1" errorTitle="Data Input Error" error="Choose values from the drop-down list" xr:uid="{00000000-0002-0000-0000-000048000000}">
          <x14:formula1>
            <xm:f>'/Users/work/Desktop/dio_webscrape/data/Revised and Consolidated Reports/[Revised_NAVFAC_MILCON_2851 Monthly_Submission_DEC2014.xlsx]7 - USPS (State)'!#REF!</xm:f>
          </x14:formula1>
          <xm:sqref>E1131:E1423</xm:sqref>
        </x14:dataValidation>
        <x14:dataValidation type="list" allowBlank="1" showInputMessage="1" showErrorMessage="1" errorTitle="Data Input Error" error="Choose values from the drop-down list" xr:uid="{00000000-0002-0000-0000-000049000000}">
          <x14:formula1>
            <xm:f>'/Users/work/Desktop/dio_webscrape/data/Revised and Consolidated Reports/[Revised_NAVFAC_MILCON_2851 Monthly_Submission_DEC2014.xlsx]3 - Construction Project Type'!#REF!</xm:f>
          </x14:formula1>
          <xm:sqref>D1131:D1423</xm:sqref>
        </x14:dataValidation>
        <x14:dataValidation type="list" allowBlank="1" showInputMessage="1" showErrorMessage="1" errorTitle="Data Input Error" error="Choose values from the drop-down list" xr:uid="{00000000-0002-0000-0000-00004A000000}">
          <x14:formula1>
            <xm:f>'/Users/work/Desktop/dio_webscrape/data/Revised and Consolidated Reports/[Revised_NAVFAC_MILCON_2851 Monthly_Submission_DEC2014.xlsx]4 - Organization'!#REF!</xm:f>
          </x14:formula1>
          <xm:sqref>C1131:C1423</xm:sqref>
        </x14:dataValidation>
        <x14:dataValidation type="list" showErrorMessage="1" errorTitle="Data Input Error" error="Choose values from the drop-down list" promptTitle="Data Quality Check" prompt="Choose values from the drop-down list" xr:uid="{00000000-0002-0000-0000-00004B000000}">
          <x14:formula1>
            <xm:f>'/Users/work/Desktop/dio_webscrape/data/Revised and Consolidated Reports/[Revised_NAVFAC_MILCON_2851 Monthly_Submission_DEC2014.xlsx]8 - Fiscal Year'!#REF!</xm:f>
          </x14:formula1>
          <xm:sqref>B1131:B1423</xm:sqref>
        </x14:dataValidation>
        <x14:dataValidation type="list" allowBlank="1" showInputMessage="1" showErrorMessage="1" xr:uid="{00000000-0002-0000-0000-00004C000000}">
          <x14:formula1>
            <xm:f>'/Users/work/Desktop/dio_webscrape/data/Revised and Consolidated Reports/[Revised_NAVFAC_MILCON_2851 Monthly_Submission_DEC2014.xlsx]4 - Organization'!#REF!</xm:f>
          </x14:formula1>
          <xm:sqref>C1424:C1425</xm:sqref>
        </x14:dataValidation>
        <x14:dataValidation type="list" allowBlank="1" showInputMessage="1" showErrorMessage="1" xr:uid="{00000000-0002-0000-0000-00004D000000}">
          <x14:formula1>
            <xm:f>'/Users/work/Desktop/dio_webscrape/data/Revised and Consolidated Reports/[Revised_NAVFAC_MILCON_2851 Monthly_Submission_DEC2014.xlsx]7 - USPS (State)'!#REF!</xm:f>
          </x14:formula1>
          <xm:sqref>E1424:E1425</xm:sqref>
        </x14:dataValidation>
        <x14:dataValidation type="list" allowBlank="1" showInputMessage="1" showErrorMessage="1" xr:uid="{00000000-0002-0000-0000-00004E000000}">
          <x14:formula1>
            <xm:f>'/Users/work/Desktop/dio_webscrape/data/Revised and Consolidated Reports/[Revised_NAVFAC_MILCON_2851 Monthly_Submission_DEC2014.xlsx]8 - Fiscal Year'!#REF!</xm:f>
          </x14:formula1>
          <xm:sqref>B1424:B1425</xm:sqref>
        </x14:dataValidation>
        <x14:dataValidation type="list" allowBlank="1" showInputMessage="1" showErrorMessage="1" xr:uid="{00000000-0002-0000-0000-00004F000000}">
          <x14:formula1>
            <xm:f>'/Users/work/Desktop/dio_webscrape/data/Revised and Consolidated Reports/[Revised_NAVFAC_MILCON_2851 Monthly_Submission_DEC2014.xlsx]6 - GENC (Country)'!#REF!</xm:f>
          </x14:formula1>
          <xm:sqref>F1424:F1425</xm:sqref>
        </x14:dataValidation>
        <x14:dataValidation type="list" allowBlank="1" showInputMessage="1" showErrorMessage="1" xr:uid="{00000000-0002-0000-0000-000050000000}">
          <x14:formula1>
            <xm:f>'/Users/work/Desktop/dio_webscrape/data/Revised and Consolidated Reports/[Revised_NAVFAC_MILCON_2851 Monthly_Submission_DEC2014.xlsx]3 - Construction Project Type'!#REF!</xm:f>
          </x14:formula1>
          <xm:sqref>D1424:D1425</xm:sqref>
        </x14:dataValidation>
        <x14:dataValidation type="list" allowBlank="1" showInputMessage="1" showErrorMessage="1" errorTitle="Data Input Error" error="Choose values from the drop-down list" xr:uid="{00000000-0002-0000-0000-000051000000}">
          <x14:formula1>
            <xm:f>'/Users/work/Desktop/dio_webscrape/data/Revised and Consolidated Reports/[Revised_NGA_MILCON_2851 Monthly_Submission_DEC2014.xlsx]6 - GENC (Country)'!#REF!</xm:f>
          </x14:formula1>
          <xm:sqref>F1426:F1429</xm:sqref>
        </x14:dataValidation>
        <x14:dataValidation type="list" allowBlank="1" showInputMessage="1" showErrorMessage="1" errorTitle="Data Input Error" error="Choose values from the drop-down list" xr:uid="{00000000-0002-0000-0000-000052000000}">
          <x14:formula1>
            <xm:f>'/Users/work/Desktop/dio_webscrape/data/Revised and Consolidated Reports/[Revised_NGA_MILCON_2851 Monthly_Submission_DEC2014.xlsx]7 - USPS (State)'!#REF!</xm:f>
          </x14:formula1>
          <xm:sqref>E1426:E1429</xm:sqref>
        </x14:dataValidation>
        <x14:dataValidation type="list" allowBlank="1" showInputMessage="1" showErrorMessage="1" errorTitle="Data Input Error" error="Choose values from the drop-down list" xr:uid="{00000000-0002-0000-0000-000053000000}">
          <x14:formula1>
            <xm:f>'/Users/work/Desktop/dio_webscrape/data/Revised and Consolidated Reports/[Revised_NGA_MILCON_2851 Monthly_Submission_DEC2014.xlsx]3 - Construction Project Type'!#REF!</xm:f>
          </x14:formula1>
          <xm:sqref>D1426:D1429</xm:sqref>
        </x14:dataValidation>
        <x14:dataValidation type="list" allowBlank="1" showInputMessage="1" showErrorMessage="1" errorTitle="Data Input Error" error="Choose values from the drop-down list" xr:uid="{00000000-0002-0000-0000-000054000000}">
          <x14:formula1>
            <xm:f>'/Users/work/Desktop/dio_webscrape/data/Revised and Consolidated Reports/[Revised_NGA_MILCON_2851 Monthly_Submission_DEC2014.xlsx]4 - Organization'!#REF!</xm:f>
          </x14:formula1>
          <xm:sqref>C1426:C1429</xm:sqref>
        </x14:dataValidation>
        <x14:dataValidation type="list" showErrorMessage="1" errorTitle="Data Input Error" error="Choose values from the drop-down list" promptTitle="Data Quality Check" prompt="Choose values from the drop-down list" xr:uid="{00000000-0002-0000-0000-000055000000}">
          <x14:formula1>
            <xm:f>'/Users/work/Desktop/dio_webscrape/data/Revised and Consolidated Reports/[Revised_NGA_MILCON_2851 Monthly_Submission_DEC2014.xlsx]8 - Fiscal Year'!#REF!</xm:f>
          </x14:formula1>
          <xm:sqref>B1426:B1429</xm:sqref>
        </x14:dataValidation>
        <x14:dataValidation type="list" showErrorMessage="1" errorTitle="Data Input Error" error="Choose values from the drop-down list" promptTitle="Data Quality Check" prompt="Choose values from the drop-down list" xr:uid="{00000000-0002-0000-0000-000056000000}">
          <x14:formula1>
            <xm:f>'/Users/work/Desktop/dio_webscrape/data/Revised and Consolidated Reports/[Revised_NSA_MILCON_2851 Monthly_Submission_DEC2014.xlsx]8 - Fiscal Year'!#REF!</xm:f>
          </x14:formula1>
          <xm:sqref>B1430:B1449</xm:sqref>
        </x14:dataValidation>
        <x14:dataValidation type="list" allowBlank="1" showInputMessage="1" showErrorMessage="1" errorTitle="Data Input Error" error="Choose values from the drop-down list" xr:uid="{00000000-0002-0000-0000-000057000000}">
          <x14:formula1>
            <xm:f>'/Users/work/Desktop/dio_webscrape/data/Revised and Consolidated Reports/[Revised_NSA_MILCON_2851 Monthly_Submission_DEC2014.xlsx]4 - Organization'!#REF!</xm:f>
          </x14:formula1>
          <xm:sqref>C1430:C1449</xm:sqref>
        </x14:dataValidation>
        <x14:dataValidation type="list" allowBlank="1" showInputMessage="1" showErrorMessage="1" xr:uid="{00000000-0002-0000-0000-000058000000}">
          <x14:formula1>
            <xm:f>'/Users/work/Desktop/dio_webscrape/data/Revised and Consolidated Reports/[Revised_NSA_MILCON_2851 Monthly_Submission_DEC2014.xlsx]6 - GENC (Country)'!#REF!</xm:f>
          </x14:formula1>
          <xm:sqref>F1430:F1449</xm:sqref>
        </x14:dataValidation>
        <x14:dataValidation type="list" allowBlank="1" showInputMessage="1" showErrorMessage="1" xr:uid="{00000000-0002-0000-0000-000059000000}">
          <x14:formula1>
            <xm:f>'/Users/work/Desktop/dio_webscrape/data/Revised and Consolidated Reports/[Revised_NSA_MILCON_2851 Monthly_Submission_DEC2014.xlsx]3 - Construction Project Type'!#REF!</xm:f>
          </x14:formula1>
          <xm:sqref>D1430:D1449</xm:sqref>
        </x14:dataValidation>
        <x14:dataValidation type="list" allowBlank="1" showInputMessage="1" showErrorMessage="1" xr:uid="{00000000-0002-0000-0000-00005A000000}">
          <x14:formula1>
            <xm:f>'/Users/work/Desktop/dio_webscrape/data/Revised and Consolidated Reports/[Revised_NSA_MILCON_2851 Monthly_Submission_DEC2014.xlsx]7 - USPS (State)'!#REF!</xm:f>
          </x14:formula1>
          <xm:sqref>E1430:E1449</xm:sqref>
        </x14:dataValidation>
        <x14:dataValidation type="list" allowBlank="1" showInputMessage="1" showErrorMessage="1" errorTitle="Data Input Error" error="Choose values from the drop-down list" xr:uid="{00000000-0002-0000-0000-00005B000000}">
          <x14:formula1>
            <xm:f>'/Users/work/Desktop/dio_webscrape/data/Revised and Consolidated Reports/[Revised_SOCOM_MILCON_2851 Monthly_Submission_DEC2014.xlsx]6 - GENC (Country)'!#REF!</xm:f>
          </x14:formula1>
          <xm:sqref>F1450:F1518</xm:sqref>
        </x14:dataValidation>
        <x14:dataValidation type="list" allowBlank="1" showInputMessage="1" showErrorMessage="1" errorTitle="Data Input Error" error="Choose values from the drop-down list" xr:uid="{00000000-0002-0000-0000-00005C000000}">
          <x14:formula1>
            <xm:f>'/Users/work/Desktop/dio_webscrape/data/Revised and Consolidated Reports/[Revised_SOCOM_MILCON_2851 Monthly_Submission_DEC2014.xlsx]7 - USPS (State)'!#REF!</xm:f>
          </x14:formula1>
          <xm:sqref>E1450:E1518</xm:sqref>
        </x14:dataValidation>
        <x14:dataValidation type="list" allowBlank="1" showInputMessage="1" showErrorMessage="1" errorTitle="Data Input Error" error="Choose values from the drop-down list" xr:uid="{00000000-0002-0000-0000-00005D000000}">
          <x14:formula1>
            <xm:f>'/Users/work/Desktop/dio_webscrape/data/Revised and Consolidated Reports/[Revised_SOCOM_MILCON_2851 Monthly_Submission_DEC2014.xlsx]3 - Construction Project Type'!#REF!</xm:f>
          </x14:formula1>
          <xm:sqref>D1450:D1518</xm:sqref>
        </x14:dataValidation>
        <x14:dataValidation type="list" allowBlank="1" showInputMessage="1" showErrorMessage="1" errorTitle="Data Input Error" error="Choose values from the drop-down list" xr:uid="{00000000-0002-0000-0000-00005E000000}">
          <x14:formula1>
            <xm:f>'/Users/work/Desktop/dio_webscrape/data/Revised and Consolidated Reports/[Revised_SOCOM_MILCON_2851 Monthly_Submission_DEC2014.xlsx]4 - Organization'!#REF!</xm:f>
          </x14:formula1>
          <xm:sqref>C1450:C1518</xm:sqref>
        </x14:dataValidation>
        <x14:dataValidation type="list" showErrorMessage="1" errorTitle="Data Input Error" error="Choose values from the drop-down list" promptTitle="Data Quality Check" prompt="Choose values from the drop-down list" xr:uid="{00000000-0002-0000-0000-00005F000000}">
          <x14:formula1>
            <xm:f>'/Users/work/Desktop/dio_webscrape/data/Revised and Consolidated Reports/[Revised_SOCOM_MILCON_2851 Monthly_Submission_DEC2014.xlsx]8 - Fiscal Year'!#REF!</xm:f>
          </x14:formula1>
          <xm:sqref>B1450:B1518</xm:sqref>
        </x14:dataValidation>
        <x14:dataValidation type="list" allowBlank="1" showInputMessage="1" showErrorMessage="1" errorTitle="Data Input Error" error="Choose values from the drop-down list" xr:uid="{00000000-0002-0000-0000-000060000000}">
          <x14:formula1>
            <xm:f>'/Users/work/Desktop/dio_webscrape/data/Revised and Consolidated Reports/[Revised_WHS_MILCON_2851 Monthly_Submission_DEC2014.xlsx]6 - GENC (Country)'!#REF!</xm:f>
          </x14:formula1>
          <xm:sqref>F1519:F1525</xm:sqref>
        </x14:dataValidation>
        <x14:dataValidation type="list" allowBlank="1" showInputMessage="1" showErrorMessage="1" errorTitle="Data Input Error" error="Choose values from the drop-down list" xr:uid="{00000000-0002-0000-0000-000061000000}">
          <x14:formula1>
            <xm:f>'/Users/work/Desktop/dio_webscrape/data/Revised and Consolidated Reports/[Revised_WHS_MILCON_2851 Monthly_Submission_DEC2014.xlsx]7 - USPS (State)'!#REF!</xm:f>
          </x14:formula1>
          <xm:sqref>E1519:E1525</xm:sqref>
        </x14:dataValidation>
        <x14:dataValidation type="list" allowBlank="1" showInputMessage="1" showErrorMessage="1" errorTitle="Data Input Error" error="Choose values from the drop-down list" xr:uid="{00000000-0002-0000-0000-000062000000}">
          <x14:formula1>
            <xm:f>'/Users/work/Desktop/dio_webscrape/data/Revised and Consolidated Reports/[Revised_WHS_MILCON_2851 Monthly_Submission_DEC2014.xlsx]3 - Construction Project Type'!#REF!</xm:f>
          </x14:formula1>
          <xm:sqref>D1519:D1525</xm:sqref>
        </x14:dataValidation>
        <x14:dataValidation type="list" allowBlank="1" showInputMessage="1" showErrorMessage="1" errorTitle="Data Input Error" error="Choose values from the drop-down list" xr:uid="{00000000-0002-0000-0000-000063000000}">
          <x14:formula1>
            <xm:f>'/Users/work/Desktop/dio_webscrape/data/Revised and Consolidated Reports/[Revised_WHS_MILCON_2851 Monthly_Submission_DEC2014.xlsx]4 - Organization'!#REF!</xm:f>
          </x14:formula1>
          <xm:sqref>C1519:C1525</xm:sqref>
        </x14:dataValidation>
        <x14:dataValidation type="list" showErrorMessage="1" errorTitle="Data Input Error" error="Choose values from the drop-down list" promptTitle="Data Quality Check" prompt="Choose values from the drop-down list" xr:uid="{00000000-0002-0000-0000-000064000000}">
          <x14:formula1>
            <xm:f>'/Users/work/Desktop/dio_webscrape/data/Revised and Consolidated Reports/[Revised_WHS_MILCON_2851 Monthly_Submission_DEC2014.xlsx]8 - Fiscal Year'!#REF!</xm:f>
          </x14:formula1>
          <xm:sqref>B1519:B1525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FF"/>
  </sheetPr>
  <dimension ref="A1:I239"/>
  <sheetViews>
    <sheetView workbookViewId="0">
      <pane ySplit="1" topLeftCell="A2" activePane="bottomLeft" state="frozen"/>
      <selection pane="bottomLeft" activeCell="E7" sqref="E7"/>
    </sheetView>
  </sheetViews>
  <sheetFormatPr baseColWidth="10" defaultColWidth="9.1640625" defaultRowHeight="15" x14ac:dyDescent="0.2"/>
  <cols>
    <col min="1" max="1" width="14.33203125" style="3" bestFit="1" customWidth="1"/>
    <col min="2" max="2" width="10.33203125" style="4" bestFit="1" customWidth="1"/>
    <col min="3" max="3" width="37.5" style="5" bestFit="1" customWidth="1"/>
    <col min="4" max="4" width="45.1640625" style="45" bestFit="1" customWidth="1"/>
    <col min="5" max="5" width="62" style="5" customWidth="1"/>
    <col min="6" max="6" width="17.83203125" style="41" customWidth="1"/>
    <col min="7" max="7" width="19.33203125" style="41" customWidth="1"/>
    <col min="8" max="8" width="19.33203125" style="41" bestFit="1" customWidth="1"/>
    <col min="9" max="9" width="75.6640625" style="5" customWidth="1"/>
    <col min="10" max="16384" width="9.1640625" style="3"/>
  </cols>
  <sheetData>
    <row r="1" spans="1:9" s="2" customFormat="1" ht="33" thickBot="1" x14ac:dyDescent="0.25">
      <c r="A1" s="53" t="s">
        <v>11</v>
      </c>
      <c r="B1" s="53" t="s">
        <v>8</v>
      </c>
      <c r="C1" s="53" t="s">
        <v>7</v>
      </c>
      <c r="D1" s="53" t="s">
        <v>173</v>
      </c>
      <c r="E1" s="53" t="s">
        <v>9</v>
      </c>
      <c r="F1" s="387" t="s">
        <v>135</v>
      </c>
      <c r="G1" s="387" t="s">
        <v>137</v>
      </c>
      <c r="H1" s="387" t="s">
        <v>5130</v>
      </c>
      <c r="I1" s="53" t="s">
        <v>75</v>
      </c>
    </row>
    <row r="2" spans="1:9" ht="33" thickTop="1" x14ac:dyDescent="0.2">
      <c r="A2" s="49">
        <v>41973</v>
      </c>
      <c r="B2" s="50">
        <v>2006</v>
      </c>
      <c r="C2" s="51" t="s">
        <v>81</v>
      </c>
      <c r="D2" s="52" t="s">
        <v>1053</v>
      </c>
      <c r="E2" s="52" t="s">
        <v>1054</v>
      </c>
      <c r="F2" s="388">
        <v>292773.86</v>
      </c>
      <c r="G2" s="388">
        <v>281956.1925</v>
      </c>
      <c r="H2" s="388">
        <v>281662.78820999997</v>
      </c>
      <c r="I2" s="52"/>
    </row>
    <row r="3" spans="1:9" ht="64" x14ac:dyDescent="0.2">
      <c r="A3" s="39">
        <v>41973</v>
      </c>
      <c r="B3" s="46">
        <v>2006</v>
      </c>
      <c r="C3" s="47" t="s">
        <v>81</v>
      </c>
      <c r="D3" s="48" t="s">
        <v>101</v>
      </c>
      <c r="E3" s="48" t="s">
        <v>1055</v>
      </c>
      <c r="F3" s="389">
        <v>27782.959999999999</v>
      </c>
      <c r="G3" s="389">
        <v>26874.615030000001</v>
      </c>
      <c r="H3" s="389">
        <v>26317.872920000002</v>
      </c>
      <c r="I3" s="48"/>
    </row>
    <row r="4" spans="1:9" ht="48" x14ac:dyDescent="0.2">
      <c r="A4" s="39">
        <v>41973</v>
      </c>
      <c r="B4" s="46">
        <v>2006</v>
      </c>
      <c r="C4" s="47" t="s">
        <v>81</v>
      </c>
      <c r="D4" s="48" t="s">
        <v>101</v>
      </c>
      <c r="E4" s="48" t="s">
        <v>1056</v>
      </c>
      <c r="F4" s="389">
        <v>63753.947999999997</v>
      </c>
      <c r="G4" s="389">
        <v>58353.203560000002</v>
      </c>
      <c r="H4" s="389">
        <v>57468.177040000002</v>
      </c>
      <c r="I4" s="48"/>
    </row>
    <row r="5" spans="1:9" ht="16" x14ac:dyDescent="0.2">
      <c r="A5" s="39">
        <v>41973</v>
      </c>
      <c r="B5" s="46">
        <v>2006</v>
      </c>
      <c r="C5" s="47" t="s">
        <v>81</v>
      </c>
      <c r="D5" s="48" t="s">
        <v>101</v>
      </c>
      <c r="E5" s="48" t="s">
        <v>1057</v>
      </c>
      <c r="F5" s="389">
        <v>1530</v>
      </c>
      <c r="G5" s="389">
        <v>0</v>
      </c>
      <c r="H5" s="389">
        <v>0</v>
      </c>
      <c r="I5" s="48"/>
    </row>
    <row r="6" spans="1:9" ht="32" x14ac:dyDescent="0.2">
      <c r="A6" s="39">
        <v>41973</v>
      </c>
      <c r="B6" s="46">
        <v>2006</v>
      </c>
      <c r="C6" s="47" t="s">
        <v>81</v>
      </c>
      <c r="D6" s="43" t="s">
        <v>176</v>
      </c>
      <c r="E6" s="48" t="s">
        <v>1058</v>
      </c>
      <c r="F6" s="389">
        <v>15769.71</v>
      </c>
      <c r="G6" s="389">
        <v>15283.071550000001</v>
      </c>
      <c r="H6" s="389">
        <v>15073.87743</v>
      </c>
      <c r="I6" s="48"/>
    </row>
    <row r="7" spans="1:9" ht="32" x14ac:dyDescent="0.2">
      <c r="A7" s="39">
        <v>41973</v>
      </c>
      <c r="B7" s="46">
        <v>2006</v>
      </c>
      <c r="C7" s="47" t="s">
        <v>64</v>
      </c>
      <c r="D7" s="48" t="s">
        <v>101</v>
      </c>
      <c r="E7" s="48" t="s">
        <v>1059</v>
      </c>
      <c r="F7" s="389">
        <v>5289.57</v>
      </c>
      <c r="G7" s="389">
        <v>5289.1201200000005</v>
      </c>
      <c r="H7" s="389">
        <v>5289.1201200000005</v>
      </c>
      <c r="I7" s="48"/>
    </row>
    <row r="8" spans="1:9" ht="32" x14ac:dyDescent="0.2">
      <c r="A8" s="39">
        <v>41973</v>
      </c>
      <c r="B8" s="46">
        <v>2006</v>
      </c>
      <c r="C8" s="47" t="s">
        <v>64</v>
      </c>
      <c r="D8" s="43" t="s">
        <v>176</v>
      </c>
      <c r="E8" s="48" t="s">
        <v>1058</v>
      </c>
      <c r="F8" s="389">
        <v>3960</v>
      </c>
      <c r="G8" s="389">
        <v>3959.9995699999999</v>
      </c>
      <c r="H8" s="389">
        <v>3959.9995699999999</v>
      </c>
      <c r="I8" s="48"/>
    </row>
    <row r="9" spans="1:9" ht="32" x14ac:dyDescent="0.2">
      <c r="A9" s="39">
        <v>41973</v>
      </c>
      <c r="B9" s="46">
        <v>2006</v>
      </c>
      <c r="C9" s="47" t="s">
        <v>65</v>
      </c>
      <c r="D9" s="48" t="s">
        <v>101</v>
      </c>
      <c r="E9" s="48" t="s">
        <v>1059</v>
      </c>
      <c r="F9" s="389">
        <v>30006</v>
      </c>
      <c r="G9" s="389">
        <v>28020.533449999999</v>
      </c>
      <c r="H9" s="389">
        <v>28018.596989999998</v>
      </c>
      <c r="I9" s="48"/>
    </row>
    <row r="10" spans="1:9" ht="32" x14ac:dyDescent="0.2">
      <c r="A10" s="39">
        <v>41973</v>
      </c>
      <c r="B10" s="46">
        <v>2006</v>
      </c>
      <c r="C10" s="47" t="s">
        <v>65</v>
      </c>
      <c r="D10" s="43" t="s">
        <v>176</v>
      </c>
      <c r="E10" s="48" t="s">
        <v>1058</v>
      </c>
      <c r="F10" s="389">
        <v>6882</v>
      </c>
      <c r="G10" s="389">
        <v>6882</v>
      </c>
      <c r="H10" s="389">
        <v>6882</v>
      </c>
      <c r="I10" s="48"/>
    </row>
    <row r="11" spans="1:9" ht="32" x14ac:dyDescent="0.2">
      <c r="A11" s="39">
        <v>41973</v>
      </c>
      <c r="B11" s="46">
        <v>2007</v>
      </c>
      <c r="C11" s="47" t="s">
        <v>81</v>
      </c>
      <c r="D11" s="48" t="s">
        <v>1053</v>
      </c>
      <c r="E11" s="48" t="s">
        <v>1054</v>
      </c>
      <c r="F11" s="389">
        <v>385232</v>
      </c>
      <c r="G11" s="389">
        <v>329307.84688999999</v>
      </c>
      <c r="H11" s="389">
        <v>329275.28042000002</v>
      </c>
      <c r="I11" s="48"/>
    </row>
    <row r="12" spans="1:9" ht="64" x14ac:dyDescent="0.2">
      <c r="A12" s="39">
        <v>41973</v>
      </c>
      <c r="B12" s="46">
        <v>2007</v>
      </c>
      <c r="C12" s="47" t="s">
        <v>81</v>
      </c>
      <c r="D12" s="48" t="s">
        <v>101</v>
      </c>
      <c r="E12" s="48" t="s">
        <v>1060</v>
      </c>
      <c r="F12" s="389">
        <v>13064</v>
      </c>
      <c r="G12" s="389">
        <v>12896.151380000001</v>
      </c>
      <c r="H12" s="389">
        <v>12604.715480000001</v>
      </c>
      <c r="I12" s="48"/>
    </row>
    <row r="13" spans="1:9" ht="48" x14ac:dyDescent="0.2">
      <c r="A13" s="39">
        <v>41973</v>
      </c>
      <c r="B13" s="46">
        <v>2007</v>
      </c>
      <c r="C13" s="47" t="s">
        <v>81</v>
      </c>
      <c r="D13" s="48" t="s">
        <v>101</v>
      </c>
      <c r="E13" s="48" t="s">
        <v>1061</v>
      </c>
      <c r="F13" s="389">
        <v>74021</v>
      </c>
      <c r="G13" s="389">
        <v>72937.153849999988</v>
      </c>
      <c r="H13" s="389">
        <v>72092.619379999989</v>
      </c>
      <c r="I13" s="48"/>
    </row>
    <row r="14" spans="1:9" ht="16" x14ac:dyDescent="0.2">
      <c r="A14" s="39">
        <v>41973</v>
      </c>
      <c r="B14" s="46">
        <v>2007</v>
      </c>
      <c r="C14" s="47" t="s">
        <v>81</v>
      </c>
      <c r="D14" s="48" t="s">
        <v>101</v>
      </c>
      <c r="E14" s="48" t="s">
        <v>1057</v>
      </c>
      <c r="F14" s="389">
        <v>2225</v>
      </c>
      <c r="G14" s="389">
        <v>2206.9736899999998</v>
      </c>
      <c r="H14" s="389">
        <v>2206.9736899999998</v>
      </c>
      <c r="I14" s="48"/>
    </row>
    <row r="15" spans="1:9" ht="32" x14ac:dyDescent="0.2">
      <c r="A15" s="39">
        <v>41973</v>
      </c>
      <c r="B15" s="46">
        <v>2007</v>
      </c>
      <c r="C15" s="47" t="s">
        <v>81</v>
      </c>
      <c r="D15" s="43" t="s">
        <v>176</v>
      </c>
      <c r="E15" s="48" t="s">
        <v>1058</v>
      </c>
      <c r="F15" s="389">
        <v>15000</v>
      </c>
      <c r="G15" s="389">
        <v>14163.277679999999</v>
      </c>
      <c r="H15" s="389">
        <v>14163.277679999999</v>
      </c>
      <c r="I15" s="48"/>
    </row>
    <row r="16" spans="1:9" ht="32" x14ac:dyDescent="0.2">
      <c r="A16" s="39">
        <v>41973</v>
      </c>
      <c r="B16" s="46">
        <v>2007</v>
      </c>
      <c r="C16" s="47" t="s">
        <v>64</v>
      </c>
      <c r="D16" s="48" t="s">
        <v>101</v>
      </c>
      <c r="E16" s="48" t="s">
        <v>1062</v>
      </c>
      <c r="F16" s="389">
        <v>5109</v>
      </c>
      <c r="G16" s="389">
        <v>5072.4629400000003</v>
      </c>
      <c r="H16" s="389">
        <v>5072.4629400000003</v>
      </c>
      <c r="I16" s="48"/>
    </row>
    <row r="17" spans="1:9" ht="32" x14ac:dyDescent="0.2">
      <c r="A17" s="39">
        <v>41973</v>
      </c>
      <c r="B17" s="46">
        <v>2007</v>
      </c>
      <c r="C17" s="47" t="s">
        <v>64</v>
      </c>
      <c r="D17" s="43" t="s">
        <v>176</v>
      </c>
      <c r="E17" s="48" t="s">
        <v>1058</v>
      </c>
      <c r="F17" s="389">
        <v>4477</v>
      </c>
      <c r="G17" s="389">
        <v>4476.9715800000004</v>
      </c>
      <c r="H17" s="389">
        <v>4476.9715800000004</v>
      </c>
      <c r="I17" s="48"/>
    </row>
    <row r="18" spans="1:9" ht="32" x14ac:dyDescent="0.2">
      <c r="A18" s="39">
        <v>41973</v>
      </c>
      <c r="B18" s="46">
        <v>2007</v>
      </c>
      <c r="C18" s="47" t="s">
        <v>65</v>
      </c>
      <c r="D18" s="48" t="s">
        <v>101</v>
      </c>
      <c r="E18" s="48" t="s">
        <v>1062</v>
      </c>
      <c r="F18" s="389">
        <v>19050</v>
      </c>
      <c r="G18" s="389">
        <v>19043.34</v>
      </c>
      <c r="H18" s="389">
        <v>19043.339390000001</v>
      </c>
      <c r="I18" s="48"/>
    </row>
    <row r="19" spans="1:9" ht="32" x14ac:dyDescent="0.2">
      <c r="A19" s="39">
        <v>41973</v>
      </c>
      <c r="B19" s="46">
        <v>2007</v>
      </c>
      <c r="C19" s="47" t="s">
        <v>65</v>
      </c>
      <c r="D19" s="43" t="s">
        <v>176</v>
      </c>
      <c r="E19" s="48" t="s">
        <v>1058</v>
      </c>
      <c r="F19" s="389">
        <v>6000</v>
      </c>
      <c r="G19" s="389">
        <v>5999.9998800000003</v>
      </c>
      <c r="H19" s="389">
        <v>5999.9998800000003</v>
      </c>
      <c r="I19" s="48"/>
    </row>
    <row r="20" spans="1:9" ht="32" x14ac:dyDescent="0.2">
      <c r="A20" s="39">
        <v>41973</v>
      </c>
      <c r="B20" s="46">
        <v>2008</v>
      </c>
      <c r="C20" s="47" t="s">
        <v>81</v>
      </c>
      <c r="D20" s="48" t="s">
        <v>1053</v>
      </c>
      <c r="E20" s="48" t="s">
        <v>1054</v>
      </c>
      <c r="F20" s="389">
        <v>259262</v>
      </c>
      <c r="G20" s="389">
        <v>238598.48409000001</v>
      </c>
      <c r="H20" s="389">
        <v>226658.02327999999</v>
      </c>
      <c r="I20" s="48"/>
    </row>
    <row r="21" spans="1:9" ht="64" x14ac:dyDescent="0.2">
      <c r="A21" s="39">
        <v>41973</v>
      </c>
      <c r="B21" s="46">
        <v>2008</v>
      </c>
      <c r="C21" s="47" t="s">
        <v>81</v>
      </c>
      <c r="D21" s="48" t="s">
        <v>101</v>
      </c>
      <c r="E21" s="48" t="s">
        <v>1063</v>
      </c>
      <c r="F21" s="389">
        <v>12210</v>
      </c>
      <c r="G21" s="389">
        <v>12161.82302</v>
      </c>
      <c r="H21" s="389">
        <v>12161.82302</v>
      </c>
      <c r="I21" s="48"/>
    </row>
    <row r="22" spans="1:9" ht="48" x14ac:dyDescent="0.2">
      <c r="A22" s="39">
        <v>41973</v>
      </c>
      <c r="B22" s="46">
        <v>2008</v>
      </c>
      <c r="C22" s="47" t="s">
        <v>81</v>
      </c>
      <c r="D22" s="48" t="s">
        <v>101</v>
      </c>
      <c r="E22" s="48" t="s">
        <v>1064</v>
      </c>
      <c r="F22" s="389">
        <v>30148</v>
      </c>
      <c r="G22" s="389">
        <v>29576.756289999998</v>
      </c>
      <c r="H22" s="389">
        <v>29188.61118</v>
      </c>
      <c r="I22" s="48"/>
    </row>
    <row r="23" spans="1:9" ht="16" x14ac:dyDescent="0.2">
      <c r="A23" s="39">
        <v>41973</v>
      </c>
      <c r="B23" s="46">
        <v>2008</v>
      </c>
      <c r="C23" s="47" t="s">
        <v>81</v>
      </c>
      <c r="D23" s="48" t="s">
        <v>101</v>
      </c>
      <c r="E23" s="48" t="s">
        <v>1057</v>
      </c>
      <c r="F23" s="389">
        <v>21054</v>
      </c>
      <c r="G23" s="389">
        <v>13130.624669999999</v>
      </c>
      <c r="H23" s="389">
        <v>13130.624669999999</v>
      </c>
      <c r="I23" s="48"/>
    </row>
    <row r="24" spans="1:9" ht="32" x14ac:dyDescent="0.2">
      <c r="A24" s="39">
        <v>41973</v>
      </c>
      <c r="B24" s="46">
        <v>2008</v>
      </c>
      <c r="C24" s="47" t="s">
        <v>81</v>
      </c>
      <c r="D24" s="43" t="s">
        <v>176</v>
      </c>
      <c r="E24" s="48" t="s">
        <v>1058</v>
      </c>
      <c r="F24" s="389">
        <v>15000</v>
      </c>
      <c r="G24" s="389">
        <v>14081.477500000001</v>
      </c>
      <c r="H24" s="389">
        <v>13525.72075</v>
      </c>
      <c r="I24" s="48"/>
    </row>
    <row r="25" spans="1:9" ht="32" x14ac:dyDescent="0.2">
      <c r="A25" s="39">
        <v>41973</v>
      </c>
      <c r="B25" s="46">
        <v>2008</v>
      </c>
      <c r="C25" s="47" t="s">
        <v>64</v>
      </c>
      <c r="D25" s="48" t="s">
        <v>101</v>
      </c>
      <c r="E25" s="48" t="s">
        <v>1065</v>
      </c>
      <c r="F25" s="389">
        <v>5300</v>
      </c>
      <c r="G25" s="389">
        <v>5270.7977599999995</v>
      </c>
      <c r="H25" s="389">
        <v>5270.7977599999995</v>
      </c>
      <c r="I25" s="48"/>
    </row>
    <row r="26" spans="1:9" ht="32" x14ac:dyDescent="0.2">
      <c r="A26" s="39">
        <v>41973</v>
      </c>
      <c r="B26" s="46">
        <v>2008</v>
      </c>
      <c r="C26" s="47" t="s">
        <v>64</v>
      </c>
      <c r="D26" s="43" t="s">
        <v>176</v>
      </c>
      <c r="E26" s="48" t="s">
        <v>1058</v>
      </c>
      <c r="F26" s="389">
        <v>4909</v>
      </c>
      <c r="G26" s="389">
        <v>4909</v>
      </c>
      <c r="H26" s="389">
        <v>4909</v>
      </c>
      <c r="I26" s="48"/>
    </row>
    <row r="27" spans="1:9" ht="32" x14ac:dyDescent="0.2">
      <c r="A27" s="39">
        <v>41973</v>
      </c>
      <c r="B27" s="46">
        <v>2008</v>
      </c>
      <c r="C27" s="47" t="s">
        <v>65</v>
      </c>
      <c r="D27" s="48" t="s">
        <v>101</v>
      </c>
      <c r="E27" s="48" t="s">
        <v>1065</v>
      </c>
      <c r="F27" s="389">
        <v>10721</v>
      </c>
      <c r="G27" s="389">
        <v>10619.035330000001</v>
      </c>
      <c r="H27" s="389">
        <v>10619.035330000001</v>
      </c>
      <c r="I27" s="48"/>
    </row>
    <row r="28" spans="1:9" ht="32" x14ac:dyDescent="0.2">
      <c r="A28" s="39">
        <v>41973</v>
      </c>
      <c r="B28" s="46">
        <v>2008</v>
      </c>
      <c r="C28" s="47" t="s">
        <v>65</v>
      </c>
      <c r="D28" s="43" t="s">
        <v>176</v>
      </c>
      <c r="E28" s="48" t="s">
        <v>1058</v>
      </c>
      <c r="F28" s="389">
        <v>14184</v>
      </c>
      <c r="G28" s="389">
        <v>14183.984</v>
      </c>
      <c r="H28" s="389">
        <v>14168.98467</v>
      </c>
      <c r="I28" s="48"/>
    </row>
    <row r="29" spans="1:9" ht="32" x14ac:dyDescent="0.2">
      <c r="A29" s="39">
        <v>41973</v>
      </c>
      <c r="B29" s="46">
        <v>2009</v>
      </c>
      <c r="C29" s="47" t="s">
        <v>81</v>
      </c>
      <c r="D29" s="48" t="s">
        <v>1053</v>
      </c>
      <c r="E29" s="48" t="s">
        <v>1054</v>
      </c>
      <c r="F29" s="389">
        <v>253513.728</v>
      </c>
      <c r="G29" s="389">
        <v>207293.86254</v>
      </c>
      <c r="H29" s="389">
        <v>161500.83319</v>
      </c>
      <c r="I29" s="48"/>
    </row>
    <row r="30" spans="1:9" ht="32" x14ac:dyDescent="0.2">
      <c r="A30" s="39">
        <v>41973</v>
      </c>
      <c r="B30" s="46">
        <v>2009</v>
      </c>
      <c r="C30" s="47" t="s">
        <v>81</v>
      </c>
      <c r="D30" s="48" t="s">
        <v>102</v>
      </c>
      <c r="E30" s="48" t="s">
        <v>1066</v>
      </c>
      <c r="F30" s="389">
        <v>592614</v>
      </c>
      <c r="G30" s="389">
        <v>592503</v>
      </c>
      <c r="H30" s="389">
        <v>592503</v>
      </c>
      <c r="I30" s="48"/>
    </row>
    <row r="31" spans="1:9" ht="32" x14ac:dyDescent="0.2">
      <c r="A31" s="39">
        <v>41973</v>
      </c>
      <c r="B31" s="46">
        <v>2009</v>
      </c>
      <c r="C31" s="47" t="s">
        <v>81</v>
      </c>
      <c r="D31" s="48" t="s">
        <v>102</v>
      </c>
      <c r="E31" s="48" t="s">
        <v>1067</v>
      </c>
      <c r="F31" s="389">
        <v>16455</v>
      </c>
      <c r="G31" s="389">
        <v>16455</v>
      </c>
      <c r="H31" s="389">
        <v>16455</v>
      </c>
      <c r="I31" s="48"/>
    </row>
    <row r="32" spans="1:9" ht="64" x14ac:dyDescent="0.2">
      <c r="A32" s="39">
        <v>41973</v>
      </c>
      <c r="B32" s="46">
        <v>2009</v>
      </c>
      <c r="C32" s="47" t="s">
        <v>81</v>
      </c>
      <c r="D32" s="48" t="s">
        <v>101</v>
      </c>
      <c r="E32" s="48" t="s">
        <v>1068</v>
      </c>
      <c r="F32" s="389">
        <v>7703</v>
      </c>
      <c r="G32" s="389">
        <v>7593.6199800000004</v>
      </c>
      <c r="H32" s="389">
        <v>7524.9477999999999</v>
      </c>
      <c r="I32" s="48"/>
    </row>
    <row r="33" spans="1:9" ht="48" x14ac:dyDescent="0.2">
      <c r="A33" s="39">
        <v>41973</v>
      </c>
      <c r="B33" s="46">
        <v>2009</v>
      </c>
      <c r="C33" s="47" t="s">
        <v>81</v>
      </c>
      <c r="D33" s="48" t="s">
        <v>101</v>
      </c>
      <c r="E33" s="48" t="s">
        <v>1069</v>
      </c>
      <c r="F33" s="389">
        <v>105196.18724</v>
      </c>
      <c r="G33" s="389">
        <v>103703.13215</v>
      </c>
      <c r="H33" s="389">
        <v>102132.29694</v>
      </c>
      <c r="I33" s="48"/>
    </row>
    <row r="34" spans="1:9" ht="32" x14ac:dyDescent="0.2">
      <c r="A34" s="39">
        <v>41973</v>
      </c>
      <c r="B34" s="46">
        <v>2009</v>
      </c>
      <c r="C34" s="47" t="s">
        <v>81</v>
      </c>
      <c r="D34" s="43" t="s">
        <v>176</v>
      </c>
      <c r="E34" s="48" t="s">
        <v>1058</v>
      </c>
      <c r="F34" s="389">
        <v>15000</v>
      </c>
      <c r="G34" s="389">
        <v>14860.62961</v>
      </c>
      <c r="H34" s="389">
        <v>13914.180269999999</v>
      </c>
      <c r="I34" s="48"/>
    </row>
    <row r="35" spans="1:9" ht="32" x14ac:dyDescent="0.2">
      <c r="A35" s="39">
        <v>41973</v>
      </c>
      <c r="B35" s="46">
        <v>2009</v>
      </c>
      <c r="C35" s="47" t="s">
        <v>64</v>
      </c>
      <c r="D35" s="48" t="s">
        <v>101</v>
      </c>
      <c r="E35" s="48" t="s">
        <v>1070</v>
      </c>
      <c r="F35" s="389">
        <v>6165</v>
      </c>
      <c r="G35" s="389">
        <v>6133.58338</v>
      </c>
      <c r="H35" s="389">
        <v>6123.2564699999994</v>
      </c>
      <c r="I35" s="48"/>
    </row>
    <row r="36" spans="1:9" ht="32" x14ac:dyDescent="0.2">
      <c r="A36" s="39">
        <v>41973</v>
      </c>
      <c r="B36" s="46">
        <v>2009</v>
      </c>
      <c r="C36" s="47" t="s">
        <v>64</v>
      </c>
      <c r="D36" s="43" t="s">
        <v>176</v>
      </c>
      <c r="E36" s="48" t="s">
        <v>1058</v>
      </c>
      <c r="F36" s="389">
        <v>5443</v>
      </c>
      <c r="G36" s="389">
        <v>5442.9269999999997</v>
      </c>
      <c r="H36" s="389">
        <v>5442.9269999999997</v>
      </c>
      <c r="I36" s="48"/>
    </row>
    <row r="37" spans="1:9" ht="32" x14ac:dyDescent="0.2">
      <c r="A37" s="39">
        <v>41973</v>
      </c>
      <c r="B37" s="46">
        <v>2009</v>
      </c>
      <c r="C37" s="47" t="s">
        <v>65</v>
      </c>
      <c r="D37" s="48" t="s">
        <v>101</v>
      </c>
      <c r="E37" s="48" t="s">
        <v>1070</v>
      </c>
      <c r="F37" s="389">
        <v>19056</v>
      </c>
      <c r="G37" s="389">
        <v>19056</v>
      </c>
      <c r="H37" s="389">
        <v>18944.600870000002</v>
      </c>
      <c r="I37" s="48"/>
    </row>
    <row r="38" spans="1:9" ht="32" x14ac:dyDescent="0.2">
      <c r="A38" s="39">
        <v>41973</v>
      </c>
      <c r="B38" s="46">
        <v>2009</v>
      </c>
      <c r="C38" s="47" t="s">
        <v>65</v>
      </c>
      <c r="D38" s="43" t="s">
        <v>176</v>
      </c>
      <c r="E38" s="48" t="s">
        <v>1058</v>
      </c>
      <c r="F38" s="389">
        <v>34243</v>
      </c>
      <c r="G38" s="389">
        <v>34163.724999999999</v>
      </c>
      <c r="H38" s="389">
        <v>33881.674439999995</v>
      </c>
      <c r="I38" s="48"/>
    </row>
    <row r="39" spans="1:9" ht="32" x14ac:dyDescent="0.2">
      <c r="A39" s="39">
        <v>41973</v>
      </c>
      <c r="B39" s="46">
        <v>2010</v>
      </c>
      <c r="C39" s="47" t="s">
        <v>81</v>
      </c>
      <c r="D39" s="48" t="s">
        <v>1053</v>
      </c>
      <c r="E39" s="48" t="s">
        <v>1054</v>
      </c>
      <c r="F39" s="389">
        <v>61558</v>
      </c>
      <c r="G39" s="389">
        <v>59491.556629999999</v>
      </c>
      <c r="H39" s="389">
        <v>59488.561809999999</v>
      </c>
      <c r="I39" s="48"/>
    </row>
    <row r="40" spans="1:9" ht="32" x14ac:dyDescent="0.2">
      <c r="A40" s="39">
        <v>41973</v>
      </c>
      <c r="B40" s="46">
        <v>2010</v>
      </c>
      <c r="C40" s="47" t="s">
        <v>81</v>
      </c>
      <c r="D40" s="48" t="s">
        <v>102</v>
      </c>
      <c r="E40" s="48" t="s">
        <v>1066</v>
      </c>
      <c r="F40" s="389">
        <v>529950</v>
      </c>
      <c r="G40" s="389">
        <v>510499</v>
      </c>
      <c r="H40" s="389">
        <v>508545</v>
      </c>
      <c r="I40" s="48"/>
    </row>
    <row r="41" spans="1:9" ht="64" x14ac:dyDescent="0.2">
      <c r="A41" s="39">
        <v>41973</v>
      </c>
      <c r="B41" s="46">
        <v>2010</v>
      </c>
      <c r="C41" s="47" t="s">
        <v>81</v>
      </c>
      <c r="D41" s="48" t="s">
        <v>101</v>
      </c>
      <c r="E41" s="48" t="s">
        <v>1071</v>
      </c>
      <c r="F41" s="389">
        <v>4302</v>
      </c>
      <c r="G41" s="389">
        <v>1440.5783200000001</v>
      </c>
      <c r="H41" s="389">
        <v>1396.5783200000001</v>
      </c>
      <c r="I41" s="48"/>
    </row>
    <row r="42" spans="1:9" ht="64" x14ac:dyDescent="0.2">
      <c r="A42" s="39">
        <v>41973</v>
      </c>
      <c r="B42" s="46">
        <v>2010</v>
      </c>
      <c r="C42" s="47" t="s">
        <v>81</v>
      </c>
      <c r="D42" s="48" t="s">
        <v>101</v>
      </c>
      <c r="E42" s="48" t="s">
        <v>1072</v>
      </c>
      <c r="F42" s="389">
        <v>87562</v>
      </c>
      <c r="G42" s="389">
        <v>87228.796819999989</v>
      </c>
      <c r="H42" s="389">
        <v>84305.139769999994</v>
      </c>
      <c r="I42" s="48"/>
    </row>
    <row r="43" spans="1:9" ht="32" x14ac:dyDescent="0.2">
      <c r="A43" s="39">
        <v>41973</v>
      </c>
      <c r="B43" s="46">
        <v>2010</v>
      </c>
      <c r="C43" s="47" t="s">
        <v>81</v>
      </c>
      <c r="D43" s="48" t="s">
        <v>101</v>
      </c>
      <c r="E43" s="48" t="s">
        <v>1073</v>
      </c>
      <c r="F43" s="389">
        <v>25223</v>
      </c>
      <c r="G43" s="389">
        <v>21494.51425</v>
      </c>
      <c r="H43" s="389">
        <v>21462.04795</v>
      </c>
      <c r="I43" s="48"/>
    </row>
    <row r="44" spans="1:9" ht="32" x14ac:dyDescent="0.2">
      <c r="A44" s="39">
        <v>41973</v>
      </c>
      <c r="B44" s="46">
        <v>2010</v>
      </c>
      <c r="C44" s="47" t="s">
        <v>81</v>
      </c>
      <c r="D44" s="43" t="s">
        <v>176</v>
      </c>
      <c r="E44" s="48" t="s">
        <v>1074</v>
      </c>
      <c r="F44" s="389">
        <v>15000</v>
      </c>
      <c r="G44" s="389">
        <v>12086.31234</v>
      </c>
      <c r="H44" s="389">
        <v>11595.72126</v>
      </c>
      <c r="I44" s="48"/>
    </row>
    <row r="45" spans="1:9" ht="32" x14ac:dyDescent="0.2">
      <c r="A45" s="39">
        <v>41973</v>
      </c>
      <c r="B45" s="46">
        <v>2010</v>
      </c>
      <c r="C45" s="47" t="s">
        <v>81</v>
      </c>
      <c r="D45" s="43" t="s">
        <v>176</v>
      </c>
      <c r="E45" s="48" t="s">
        <v>1058</v>
      </c>
      <c r="F45" s="389">
        <v>20000</v>
      </c>
      <c r="G45" s="389">
        <v>19867.857620000002</v>
      </c>
      <c r="H45" s="389">
        <v>19777.013199999998</v>
      </c>
      <c r="I45" s="48"/>
    </row>
    <row r="46" spans="1:9" ht="32" x14ac:dyDescent="0.2">
      <c r="A46" s="39">
        <v>41973</v>
      </c>
      <c r="B46" s="46">
        <v>2010</v>
      </c>
      <c r="C46" s="47" t="s">
        <v>64</v>
      </c>
      <c r="D46" s="48" t="s">
        <v>101</v>
      </c>
      <c r="E46" s="48" t="s">
        <v>1075</v>
      </c>
      <c r="F46" s="389">
        <v>8139</v>
      </c>
      <c r="G46" s="389">
        <v>8001.7192500000001</v>
      </c>
      <c r="H46" s="389">
        <v>2737.5075699999998</v>
      </c>
      <c r="I46" s="48"/>
    </row>
    <row r="47" spans="1:9" ht="32" x14ac:dyDescent="0.2">
      <c r="A47" s="39">
        <v>41973</v>
      </c>
      <c r="B47" s="46">
        <v>2010</v>
      </c>
      <c r="C47" s="47" t="s">
        <v>64</v>
      </c>
      <c r="D47" s="43" t="s">
        <v>176</v>
      </c>
      <c r="E47" s="48" t="s">
        <v>1058</v>
      </c>
      <c r="F47" s="389">
        <v>752.88981000000001</v>
      </c>
      <c r="G47" s="389">
        <v>752.88981000000001</v>
      </c>
      <c r="H47" s="389">
        <v>752.88981000000001</v>
      </c>
      <c r="I47" s="48"/>
    </row>
    <row r="48" spans="1:9" ht="32" x14ac:dyDescent="0.2">
      <c r="A48" s="39">
        <v>41973</v>
      </c>
      <c r="B48" s="46">
        <v>2010</v>
      </c>
      <c r="C48" s="47" t="s">
        <v>64</v>
      </c>
      <c r="D48" s="43" t="s">
        <v>176</v>
      </c>
      <c r="E48" s="48" t="s">
        <v>1058</v>
      </c>
      <c r="F48" s="389">
        <v>47.110190000000003</v>
      </c>
      <c r="G48" s="389">
        <v>47.110190000000003</v>
      </c>
      <c r="H48" s="389">
        <v>0</v>
      </c>
      <c r="I48" s="48"/>
    </row>
    <row r="49" spans="1:9" ht="32" x14ac:dyDescent="0.2">
      <c r="A49" s="39">
        <v>41973</v>
      </c>
      <c r="B49" s="46">
        <v>2010</v>
      </c>
      <c r="C49" s="47" t="s">
        <v>65</v>
      </c>
      <c r="D49" s="48" t="s">
        <v>101</v>
      </c>
      <c r="E49" s="48" t="s">
        <v>1075</v>
      </c>
      <c r="F49" s="389">
        <v>19670.440999999999</v>
      </c>
      <c r="G49" s="389">
        <v>19575.280899999998</v>
      </c>
      <c r="H49" s="389">
        <v>19260.363120000002</v>
      </c>
      <c r="I49" s="48"/>
    </row>
    <row r="50" spans="1:9" ht="32" x14ac:dyDescent="0.2">
      <c r="A50" s="39">
        <v>41973</v>
      </c>
      <c r="B50" s="46">
        <v>2010</v>
      </c>
      <c r="C50" s="47" t="s">
        <v>65</v>
      </c>
      <c r="D50" s="43" t="s">
        <v>176</v>
      </c>
      <c r="E50" s="48" t="s">
        <v>1058</v>
      </c>
      <c r="F50" s="389">
        <v>44913.559000000001</v>
      </c>
      <c r="G50" s="389">
        <v>44557.56695</v>
      </c>
      <c r="H50" s="389">
        <v>35584.605020000003</v>
      </c>
      <c r="I50" s="48"/>
    </row>
    <row r="51" spans="1:9" ht="32" x14ac:dyDescent="0.2">
      <c r="A51" s="39">
        <v>41973</v>
      </c>
      <c r="B51" s="46">
        <v>2011</v>
      </c>
      <c r="C51" s="47" t="s">
        <v>81</v>
      </c>
      <c r="D51" s="48" t="s">
        <v>1053</v>
      </c>
      <c r="E51" s="48" t="s">
        <v>1054</v>
      </c>
      <c r="F51" s="389">
        <v>72192.95</v>
      </c>
      <c r="G51" s="389">
        <v>53397.015450000006</v>
      </c>
      <c r="H51" s="389">
        <v>35209.277990000002</v>
      </c>
      <c r="I51" s="48"/>
    </row>
    <row r="52" spans="1:9" ht="32" x14ac:dyDescent="0.2">
      <c r="A52" s="39">
        <v>41973</v>
      </c>
      <c r="B52" s="46">
        <v>2011</v>
      </c>
      <c r="C52" s="47" t="s">
        <v>81</v>
      </c>
      <c r="D52" s="48" t="s">
        <v>102</v>
      </c>
      <c r="E52" s="48" t="s">
        <v>1066</v>
      </c>
      <c r="F52" s="389">
        <v>544423</v>
      </c>
      <c r="G52" s="389">
        <v>514090</v>
      </c>
      <c r="H52" s="389">
        <v>512405</v>
      </c>
      <c r="I52" s="48"/>
    </row>
    <row r="53" spans="1:9" ht="64" x14ac:dyDescent="0.2">
      <c r="A53" s="39">
        <v>41973</v>
      </c>
      <c r="B53" s="46">
        <v>2011</v>
      </c>
      <c r="C53" s="47" t="s">
        <v>81</v>
      </c>
      <c r="D53" s="48" t="s">
        <v>101</v>
      </c>
      <c r="E53" s="48" t="s">
        <v>1076</v>
      </c>
      <c r="F53" s="389">
        <v>4153</v>
      </c>
      <c r="G53" s="389">
        <v>3921.5679700000001</v>
      </c>
      <c r="H53" s="389">
        <v>3915.9807000000001</v>
      </c>
      <c r="I53" s="48"/>
    </row>
    <row r="54" spans="1:9" ht="48" x14ac:dyDescent="0.2">
      <c r="A54" s="39">
        <v>41973</v>
      </c>
      <c r="B54" s="46">
        <v>2011</v>
      </c>
      <c r="C54" s="47" t="s">
        <v>81</v>
      </c>
      <c r="D54" s="48" t="s">
        <v>101</v>
      </c>
      <c r="E54" s="48" t="s">
        <v>1077</v>
      </c>
      <c r="F54" s="389">
        <v>63903.328000000001</v>
      </c>
      <c r="G54" s="389">
        <v>60020.726539999996</v>
      </c>
      <c r="H54" s="389">
        <v>56326.92686</v>
      </c>
      <c r="I54" s="48"/>
    </row>
    <row r="55" spans="1:9" ht="32" x14ac:dyDescent="0.2">
      <c r="A55" s="39">
        <v>41973</v>
      </c>
      <c r="B55" s="46">
        <v>2011</v>
      </c>
      <c r="C55" s="47" t="s">
        <v>81</v>
      </c>
      <c r="D55" s="48" t="s">
        <v>101</v>
      </c>
      <c r="E55" s="48" t="s">
        <v>1073</v>
      </c>
      <c r="F55" s="389">
        <v>2622</v>
      </c>
      <c r="G55" s="389">
        <v>1854.0466799999999</v>
      </c>
      <c r="H55" s="389">
        <v>1854.0466799999999</v>
      </c>
      <c r="I55" s="48"/>
    </row>
    <row r="56" spans="1:9" ht="32" x14ac:dyDescent="0.2">
      <c r="A56" s="39">
        <v>41973</v>
      </c>
      <c r="B56" s="46">
        <v>2011</v>
      </c>
      <c r="C56" s="47" t="s">
        <v>81</v>
      </c>
      <c r="D56" s="43" t="s">
        <v>176</v>
      </c>
      <c r="E56" s="48" t="s">
        <v>1074</v>
      </c>
      <c r="F56" s="389">
        <v>49584</v>
      </c>
      <c r="G56" s="389">
        <v>39032.517950000001</v>
      </c>
      <c r="H56" s="389">
        <v>24567.598010000002</v>
      </c>
      <c r="I56" s="48"/>
    </row>
    <row r="57" spans="1:9" ht="32" x14ac:dyDescent="0.2">
      <c r="A57" s="39">
        <v>41973</v>
      </c>
      <c r="B57" s="46">
        <v>2011</v>
      </c>
      <c r="C57" s="47" t="s">
        <v>81</v>
      </c>
      <c r="D57" s="43" t="s">
        <v>176</v>
      </c>
      <c r="E57" s="48" t="s">
        <v>1058</v>
      </c>
      <c r="F57" s="389">
        <v>17964</v>
      </c>
      <c r="G57" s="389">
        <v>17502.464609999999</v>
      </c>
      <c r="H57" s="389">
        <v>16932.692179999998</v>
      </c>
      <c r="I57" s="48"/>
    </row>
    <row r="58" spans="1:9" ht="32" x14ac:dyDescent="0.2">
      <c r="A58" s="39">
        <v>41973</v>
      </c>
      <c r="B58" s="46">
        <v>2011</v>
      </c>
      <c r="C58" s="47" t="s">
        <v>64</v>
      </c>
      <c r="D58" s="48" t="s">
        <v>101</v>
      </c>
      <c r="E58" s="48" t="s">
        <v>1078</v>
      </c>
      <c r="F58" s="389">
        <v>1649.694</v>
      </c>
      <c r="G58" s="389">
        <v>1521.06104</v>
      </c>
      <c r="H58" s="389">
        <v>1521.06104</v>
      </c>
      <c r="I58" s="48"/>
    </row>
    <row r="59" spans="1:9" ht="32" x14ac:dyDescent="0.2">
      <c r="A59" s="39">
        <v>41973</v>
      </c>
      <c r="B59" s="46">
        <v>2011</v>
      </c>
      <c r="C59" s="47" t="s">
        <v>64</v>
      </c>
      <c r="D59" s="43" t="s">
        <v>176</v>
      </c>
      <c r="E59" s="48" t="s">
        <v>1058</v>
      </c>
      <c r="F59" s="389">
        <v>2745.8190399999999</v>
      </c>
      <c r="G59" s="389">
        <v>2728.9493700000003</v>
      </c>
      <c r="H59" s="389">
        <v>2651.5972200000001</v>
      </c>
      <c r="I59" s="48"/>
    </row>
    <row r="60" spans="1:9" ht="32" x14ac:dyDescent="0.2">
      <c r="A60" s="39">
        <v>41973</v>
      </c>
      <c r="B60" s="46">
        <v>2011</v>
      </c>
      <c r="C60" s="47" t="s">
        <v>64</v>
      </c>
      <c r="D60" s="43" t="s">
        <v>176</v>
      </c>
      <c r="E60" s="48" t="s">
        <v>1058</v>
      </c>
      <c r="F60" s="389">
        <v>7.66296</v>
      </c>
      <c r="G60" s="389">
        <v>7.66296</v>
      </c>
      <c r="H60" s="389">
        <v>0</v>
      </c>
      <c r="I60" s="48"/>
    </row>
    <row r="61" spans="1:9" ht="32" x14ac:dyDescent="0.2">
      <c r="A61" s="39">
        <v>41973</v>
      </c>
      <c r="B61" s="46">
        <v>2011</v>
      </c>
      <c r="C61" s="47" t="s">
        <v>65</v>
      </c>
      <c r="D61" s="48" t="s">
        <v>101</v>
      </c>
      <c r="E61" s="48" t="s">
        <v>1078</v>
      </c>
      <c r="F61" s="389">
        <v>9195.5720000000001</v>
      </c>
      <c r="G61" s="389">
        <v>8638.9961999999996</v>
      </c>
      <c r="H61" s="389">
        <v>8562.9302599999992</v>
      </c>
      <c r="I61" s="48"/>
    </row>
    <row r="62" spans="1:9" ht="32" x14ac:dyDescent="0.2">
      <c r="A62" s="39">
        <v>41973</v>
      </c>
      <c r="B62" s="46">
        <v>2011</v>
      </c>
      <c r="C62" s="47" t="s">
        <v>65</v>
      </c>
      <c r="D62" s="43" t="s">
        <v>176</v>
      </c>
      <c r="E62" s="48" t="s">
        <v>1058</v>
      </c>
      <c r="F62" s="389">
        <v>7984</v>
      </c>
      <c r="G62" s="389">
        <v>7710.1991799999996</v>
      </c>
      <c r="H62" s="389">
        <v>5505.3657699999994</v>
      </c>
      <c r="I62" s="48"/>
    </row>
    <row r="63" spans="1:9" ht="32" x14ac:dyDescent="0.2">
      <c r="A63" s="39">
        <v>41973</v>
      </c>
      <c r="B63" s="46">
        <v>2012</v>
      </c>
      <c r="C63" s="47" t="s">
        <v>81</v>
      </c>
      <c r="D63" s="48" t="s">
        <v>1053</v>
      </c>
      <c r="E63" s="48" t="s">
        <v>1054</v>
      </c>
      <c r="F63" s="389">
        <v>53407</v>
      </c>
      <c r="G63" s="389">
        <v>21828.472320000001</v>
      </c>
      <c r="H63" s="389">
        <v>20942.148679999998</v>
      </c>
      <c r="I63" s="48"/>
    </row>
    <row r="64" spans="1:9" ht="32" x14ac:dyDescent="0.2">
      <c r="A64" s="39">
        <v>41973</v>
      </c>
      <c r="B64" s="46">
        <v>2012</v>
      </c>
      <c r="C64" s="47" t="s">
        <v>81</v>
      </c>
      <c r="D64" s="48" t="s">
        <v>102</v>
      </c>
      <c r="E64" s="48" t="s">
        <v>1066</v>
      </c>
      <c r="F64" s="389">
        <v>448449</v>
      </c>
      <c r="G64" s="389">
        <v>434239</v>
      </c>
      <c r="H64" s="389">
        <v>427974</v>
      </c>
      <c r="I64" s="48"/>
    </row>
    <row r="65" spans="1:9" ht="64" x14ac:dyDescent="0.2">
      <c r="A65" s="39">
        <v>41973</v>
      </c>
      <c r="B65" s="46">
        <v>2012</v>
      </c>
      <c r="C65" s="47" t="s">
        <v>81</v>
      </c>
      <c r="D65" s="48" t="s">
        <v>101</v>
      </c>
      <c r="E65" s="48" t="s">
        <v>1079</v>
      </c>
      <c r="F65" s="389">
        <v>4056</v>
      </c>
      <c r="G65" s="389">
        <v>4018.8178499999999</v>
      </c>
      <c r="H65" s="389">
        <v>3999.8629000000001</v>
      </c>
      <c r="I65" s="48"/>
    </row>
    <row r="66" spans="1:9" ht="48" x14ac:dyDescent="0.2">
      <c r="A66" s="39">
        <v>41973</v>
      </c>
      <c r="B66" s="46">
        <v>2012</v>
      </c>
      <c r="C66" s="47" t="s">
        <v>81</v>
      </c>
      <c r="D66" s="48" t="s">
        <v>101</v>
      </c>
      <c r="E66" s="48" t="s">
        <v>1080</v>
      </c>
      <c r="F66" s="389">
        <v>78413</v>
      </c>
      <c r="G66" s="389">
        <v>69272.519629999995</v>
      </c>
      <c r="H66" s="389">
        <v>62583.131569999998</v>
      </c>
      <c r="I66" s="48"/>
    </row>
    <row r="67" spans="1:9" ht="32" x14ac:dyDescent="0.2">
      <c r="A67" s="39">
        <v>41973</v>
      </c>
      <c r="B67" s="46">
        <v>2012</v>
      </c>
      <c r="C67" s="47" t="s">
        <v>81</v>
      </c>
      <c r="D67" s="43" t="s">
        <v>176</v>
      </c>
      <c r="E67" s="48" t="s">
        <v>1058</v>
      </c>
      <c r="F67" s="389">
        <v>20000</v>
      </c>
      <c r="G67" s="389">
        <v>19483.3001</v>
      </c>
      <c r="H67" s="389">
        <v>13663.430849999999</v>
      </c>
      <c r="I67" s="48"/>
    </row>
    <row r="68" spans="1:9" ht="32" x14ac:dyDescent="0.2">
      <c r="A68" s="39">
        <v>41973</v>
      </c>
      <c r="B68" s="46">
        <v>2012</v>
      </c>
      <c r="C68" s="47" t="s">
        <v>64</v>
      </c>
      <c r="D68" s="48" t="s">
        <v>101</v>
      </c>
      <c r="E68" s="48" t="s">
        <v>1081</v>
      </c>
      <c r="F68" s="389">
        <v>2200</v>
      </c>
      <c r="G68" s="389">
        <v>2019.0669800000001</v>
      </c>
      <c r="H68" s="389">
        <v>1299.3891299999998</v>
      </c>
      <c r="I68" s="48"/>
    </row>
    <row r="69" spans="1:9" ht="32" x14ac:dyDescent="0.2">
      <c r="A69" s="39">
        <v>41973</v>
      </c>
      <c r="B69" s="46">
        <v>2012</v>
      </c>
      <c r="C69" s="47" t="s">
        <v>64</v>
      </c>
      <c r="D69" s="43" t="s">
        <v>176</v>
      </c>
      <c r="E69" s="48" t="s">
        <v>1058</v>
      </c>
      <c r="F69" s="389">
        <v>4594.3731900000002</v>
      </c>
      <c r="G69" s="389">
        <v>4216.3095899999998</v>
      </c>
      <c r="H69" s="389">
        <v>2898.2322999999997</v>
      </c>
      <c r="I69" s="48"/>
    </row>
    <row r="70" spans="1:9" ht="32" x14ac:dyDescent="0.2">
      <c r="A70" s="39">
        <v>41973</v>
      </c>
      <c r="B70" s="46">
        <v>2012</v>
      </c>
      <c r="C70" s="47" t="s">
        <v>64</v>
      </c>
      <c r="D70" s="43" t="s">
        <v>176</v>
      </c>
      <c r="E70" s="48" t="s">
        <v>1058</v>
      </c>
      <c r="F70" s="389">
        <v>839.62681000000009</v>
      </c>
      <c r="G70" s="389">
        <v>839.62681000000009</v>
      </c>
      <c r="H70" s="389">
        <v>0</v>
      </c>
      <c r="I70" s="48"/>
    </row>
    <row r="71" spans="1:9" ht="32" x14ac:dyDescent="0.2">
      <c r="A71" s="39">
        <v>41973</v>
      </c>
      <c r="B71" s="46">
        <v>2012</v>
      </c>
      <c r="C71" s="47" t="s">
        <v>65</v>
      </c>
      <c r="D71" s="48" t="s">
        <v>101</v>
      </c>
      <c r="E71" s="48" t="s">
        <v>1081</v>
      </c>
      <c r="F71" s="389">
        <v>12225</v>
      </c>
      <c r="G71" s="389">
        <v>12010.565990000001</v>
      </c>
      <c r="H71" s="389">
        <v>11005.79543</v>
      </c>
      <c r="I71" s="48"/>
    </row>
    <row r="72" spans="1:9" ht="32" x14ac:dyDescent="0.2">
      <c r="A72" s="39">
        <v>41973</v>
      </c>
      <c r="B72" s="46">
        <v>2012</v>
      </c>
      <c r="C72" s="47" t="s">
        <v>65</v>
      </c>
      <c r="D72" s="43" t="s">
        <v>176</v>
      </c>
      <c r="E72" s="48" t="s">
        <v>1058</v>
      </c>
      <c r="F72" s="389">
        <v>9000</v>
      </c>
      <c r="G72" s="389">
        <v>6806.3956799999996</v>
      </c>
      <c r="H72" s="389">
        <v>4693.4131699999998</v>
      </c>
      <c r="I72" s="48"/>
    </row>
    <row r="73" spans="1:9" ht="32" x14ac:dyDescent="0.2">
      <c r="A73" s="39">
        <v>41973</v>
      </c>
      <c r="B73" s="46">
        <v>2013</v>
      </c>
      <c r="C73" s="47" t="s">
        <v>81</v>
      </c>
      <c r="D73" s="48" t="s">
        <v>1053</v>
      </c>
      <c r="E73" s="48" t="s">
        <v>1054</v>
      </c>
      <c r="F73" s="389">
        <v>73936.577000000005</v>
      </c>
      <c r="G73" s="389">
        <v>2534.3421899999998</v>
      </c>
      <c r="H73" s="389">
        <v>859.16818999999998</v>
      </c>
      <c r="I73" s="48"/>
    </row>
    <row r="74" spans="1:9" ht="32" x14ac:dyDescent="0.2">
      <c r="A74" s="39">
        <v>41973</v>
      </c>
      <c r="B74" s="46">
        <v>2013</v>
      </c>
      <c r="C74" s="47" t="s">
        <v>81</v>
      </c>
      <c r="D74" s="48" t="s">
        <v>102</v>
      </c>
      <c r="E74" s="48" t="s">
        <v>1066</v>
      </c>
      <c r="F74" s="389">
        <v>468443</v>
      </c>
      <c r="G74" s="389">
        <v>445332</v>
      </c>
      <c r="H74" s="389">
        <v>390073</v>
      </c>
      <c r="I74" s="48"/>
    </row>
    <row r="75" spans="1:9" ht="64" x14ac:dyDescent="0.2">
      <c r="A75" s="39">
        <v>41973</v>
      </c>
      <c r="B75" s="46">
        <v>2013</v>
      </c>
      <c r="C75" s="47" t="s">
        <v>81</v>
      </c>
      <c r="D75" s="48" t="s">
        <v>101</v>
      </c>
      <c r="E75" s="48" t="s">
        <v>1082</v>
      </c>
      <c r="F75" s="389">
        <v>3951.846</v>
      </c>
      <c r="G75" s="389">
        <v>0</v>
      </c>
      <c r="H75" s="389">
        <v>0</v>
      </c>
      <c r="I75" s="48"/>
    </row>
    <row r="76" spans="1:9" ht="48" x14ac:dyDescent="0.2">
      <c r="A76" s="39">
        <v>41973</v>
      </c>
      <c r="B76" s="46">
        <v>2013</v>
      </c>
      <c r="C76" s="47" t="s">
        <v>81</v>
      </c>
      <c r="D76" s="48" t="s">
        <v>101</v>
      </c>
      <c r="E76" s="48" t="s">
        <v>1083</v>
      </c>
      <c r="F76" s="389">
        <v>410.40800000000002</v>
      </c>
      <c r="G76" s="389">
        <v>367.93402000000003</v>
      </c>
      <c r="H76" s="389">
        <v>119.70519999999999</v>
      </c>
      <c r="I76" s="48"/>
    </row>
    <row r="77" spans="1:9" ht="32" x14ac:dyDescent="0.2">
      <c r="A77" s="39">
        <v>41973</v>
      </c>
      <c r="B77" s="46">
        <v>2013</v>
      </c>
      <c r="C77" s="47" t="s">
        <v>81</v>
      </c>
      <c r="D77" s="43" t="s">
        <v>176</v>
      </c>
      <c r="E77" s="48" t="s">
        <v>1058</v>
      </c>
      <c r="F77" s="389">
        <v>14467.99454</v>
      </c>
      <c r="G77" s="389">
        <v>3991.1428999999998</v>
      </c>
      <c r="H77" s="389">
        <v>1523.4504999999999</v>
      </c>
      <c r="I77" s="48"/>
    </row>
    <row r="78" spans="1:9" ht="32" x14ac:dyDescent="0.2">
      <c r="A78" s="39">
        <v>41973</v>
      </c>
      <c r="B78" s="46">
        <v>2013</v>
      </c>
      <c r="C78" s="47" t="s">
        <v>64</v>
      </c>
      <c r="D78" s="48" t="s">
        <v>101</v>
      </c>
      <c r="E78" s="48" t="s">
        <v>1084</v>
      </c>
      <c r="F78" s="389">
        <v>2875.201</v>
      </c>
      <c r="G78" s="389">
        <v>1402.15202</v>
      </c>
      <c r="H78" s="389">
        <v>468.40107</v>
      </c>
      <c r="I78" s="48"/>
    </row>
    <row r="79" spans="1:9" ht="32" x14ac:dyDescent="0.2">
      <c r="A79" s="39">
        <v>41973</v>
      </c>
      <c r="B79" s="46">
        <v>2013</v>
      </c>
      <c r="C79" s="47" t="s">
        <v>64</v>
      </c>
      <c r="D79" s="43" t="s">
        <v>176</v>
      </c>
      <c r="E79" s="48" t="s">
        <v>1058</v>
      </c>
      <c r="F79" s="389">
        <v>1641.7609600000001</v>
      </c>
      <c r="G79" s="389">
        <v>0</v>
      </c>
      <c r="H79" s="389">
        <v>0</v>
      </c>
      <c r="I79" s="48"/>
    </row>
    <row r="80" spans="1:9" ht="32" x14ac:dyDescent="0.2">
      <c r="A80" s="39">
        <v>41973</v>
      </c>
      <c r="B80" s="46">
        <v>2013</v>
      </c>
      <c r="C80" s="47" t="s">
        <v>64</v>
      </c>
      <c r="D80" s="43" t="s">
        <v>176</v>
      </c>
      <c r="E80" s="48" t="s">
        <v>1058</v>
      </c>
      <c r="F80" s="389">
        <v>355.60003999999998</v>
      </c>
      <c r="G80" s="389">
        <v>355.60003999999998</v>
      </c>
      <c r="H80" s="389">
        <v>0</v>
      </c>
      <c r="I80" s="48"/>
    </row>
    <row r="81" spans="1:9" ht="32" x14ac:dyDescent="0.2">
      <c r="A81" s="39">
        <v>41973</v>
      </c>
      <c r="B81" s="46">
        <v>2013</v>
      </c>
      <c r="C81" s="47" t="s">
        <v>65</v>
      </c>
      <c r="D81" s="48" t="s">
        <v>101</v>
      </c>
      <c r="E81" s="48" t="s">
        <v>1084</v>
      </c>
      <c r="F81" s="389">
        <v>3994.721</v>
      </c>
      <c r="G81" s="389">
        <v>3421.45721</v>
      </c>
      <c r="H81" s="389">
        <v>2235.0777000000003</v>
      </c>
      <c r="I81" s="48"/>
    </row>
    <row r="82" spans="1:9" ht="32" x14ac:dyDescent="0.2">
      <c r="A82" s="39">
        <v>41973</v>
      </c>
      <c r="B82" s="46">
        <v>2013</v>
      </c>
      <c r="C82" s="47" t="s">
        <v>65</v>
      </c>
      <c r="D82" s="43" t="s">
        <v>176</v>
      </c>
      <c r="E82" s="48" t="s">
        <v>1058</v>
      </c>
      <c r="F82" s="389">
        <v>5892.2139999999999</v>
      </c>
      <c r="G82" s="389">
        <v>3162.1387200000004</v>
      </c>
      <c r="H82" s="389">
        <v>390.19443999999999</v>
      </c>
      <c r="I82" s="48"/>
    </row>
    <row r="83" spans="1:9" ht="32" x14ac:dyDescent="0.2">
      <c r="A83" s="39">
        <v>41973</v>
      </c>
      <c r="B83" s="46">
        <v>2014</v>
      </c>
      <c r="C83" s="47" t="s">
        <v>81</v>
      </c>
      <c r="D83" s="48" t="s">
        <v>1053</v>
      </c>
      <c r="E83" s="48" t="s">
        <v>1054</v>
      </c>
      <c r="F83" s="389">
        <v>72093</v>
      </c>
      <c r="G83" s="389">
        <v>40753.690860000002</v>
      </c>
      <c r="H83" s="389">
        <v>66.395660000000007</v>
      </c>
      <c r="I83" s="48"/>
    </row>
    <row r="84" spans="1:9" ht="32" x14ac:dyDescent="0.2">
      <c r="A84" s="39">
        <v>41973</v>
      </c>
      <c r="B84" s="46">
        <v>2014</v>
      </c>
      <c r="C84" s="47" t="s">
        <v>81</v>
      </c>
      <c r="D84" s="48" t="s">
        <v>102</v>
      </c>
      <c r="E84" s="48" t="s">
        <v>1066</v>
      </c>
      <c r="F84" s="389">
        <v>417511</v>
      </c>
      <c r="G84" s="389">
        <v>316399</v>
      </c>
      <c r="H84" s="389">
        <v>157671</v>
      </c>
      <c r="I84" s="48"/>
    </row>
    <row r="85" spans="1:9" ht="64" x14ac:dyDescent="0.2">
      <c r="A85" s="39">
        <v>41973</v>
      </c>
      <c r="B85" s="46">
        <v>2014</v>
      </c>
      <c r="C85" s="47" t="s">
        <v>81</v>
      </c>
      <c r="D85" s="48" t="s">
        <v>101</v>
      </c>
      <c r="E85" s="48" t="s">
        <v>1082</v>
      </c>
      <c r="F85" s="389">
        <v>4267</v>
      </c>
      <c r="G85" s="389">
        <v>0</v>
      </c>
      <c r="H85" s="389">
        <v>0</v>
      </c>
      <c r="I85" s="48"/>
    </row>
    <row r="86" spans="1:9" ht="48" x14ac:dyDescent="0.2">
      <c r="A86" s="39">
        <v>41973</v>
      </c>
      <c r="B86" s="46">
        <v>2014</v>
      </c>
      <c r="C86" s="47" t="s">
        <v>81</v>
      </c>
      <c r="D86" s="48" t="s">
        <v>101</v>
      </c>
      <c r="E86" s="48" t="s">
        <v>1083</v>
      </c>
      <c r="F86" s="389">
        <v>11314</v>
      </c>
      <c r="G86" s="389">
        <v>9618.0971699999991</v>
      </c>
      <c r="H86" s="389">
        <v>6060.9744900000005</v>
      </c>
      <c r="I86" s="48"/>
    </row>
    <row r="87" spans="1:9" ht="32" x14ac:dyDescent="0.2">
      <c r="A87" s="39">
        <v>41973</v>
      </c>
      <c r="B87" s="46">
        <v>2014</v>
      </c>
      <c r="C87" s="47" t="s">
        <v>81</v>
      </c>
      <c r="D87" s="43" t="s">
        <v>176</v>
      </c>
      <c r="E87" s="48" t="s">
        <v>1058</v>
      </c>
      <c r="F87" s="389">
        <v>20448</v>
      </c>
      <c r="G87" s="389">
        <v>0</v>
      </c>
      <c r="H87" s="389">
        <v>0</v>
      </c>
      <c r="I87" s="48"/>
    </row>
    <row r="88" spans="1:9" ht="32" x14ac:dyDescent="0.2">
      <c r="A88" s="39">
        <v>41973</v>
      </c>
      <c r="B88" s="46">
        <v>2014</v>
      </c>
      <c r="C88" s="47" t="s">
        <v>64</v>
      </c>
      <c r="D88" s="48" t="s">
        <v>101</v>
      </c>
      <c r="E88" s="48" t="s">
        <v>1084</v>
      </c>
      <c r="F88" s="389">
        <v>2229</v>
      </c>
      <c r="G88" s="389">
        <v>0</v>
      </c>
      <c r="H88" s="389">
        <v>0</v>
      </c>
      <c r="I88" s="48"/>
    </row>
    <row r="89" spans="1:9" ht="32" x14ac:dyDescent="0.2">
      <c r="A89" s="39">
        <v>41973</v>
      </c>
      <c r="B89" s="46">
        <v>2014</v>
      </c>
      <c r="C89" s="47" t="s">
        <v>64</v>
      </c>
      <c r="D89" s="43" t="s">
        <v>176</v>
      </c>
      <c r="E89" s="48" t="s">
        <v>1058</v>
      </c>
      <c r="F89" s="389">
        <v>1530</v>
      </c>
      <c r="G89" s="389">
        <v>0</v>
      </c>
      <c r="H89" s="389">
        <v>0</v>
      </c>
      <c r="I89" s="48"/>
    </row>
    <row r="90" spans="1:9" ht="32" x14ac:dyDescent="0.2">
      <c r="A90" s="39">
        <v>41973</v>
      </c>
      <c r="B90" s="46">
        <v>2014</v>
      </c>
      <c r="C90" s="47" t="s">
        <v>65</v>
      </c>
      <c r="D90" s="48" t="s">
        <v>101</v>
      </c>
      <c r="E90" s="48" t="s">
        <v>1084</v>
      </c>
      <c r="F90" s="389">
        <v>13400</v>
      </c>
      <c r="G90" s="389">
        <v>5076.2151199999998</v>
      </c>
      <c r="H90" s="389">
        <v>223.38221999999999</v>
      </c>
      <c r="I90" s="48"/>
    </row>
    <row r="91" spans="1:9" ht="32" x14ac:dyDescent="0.2">
      <c r="A91" s="39">
        <v>41973</v>
      </c>
      <c r="B91" s="46">
        <v>2014</v>
      </c>
      <c r="C91" s="47" t="s">
        <v>65</v>
      </c>
      <c r="D91" s="43" t="s">
        <v>176</v>
      </c>
      <c r="E91" s="48" t="s">
        <v>1058</v>
      </c>
      <c r="F91" s="389">
        <v>13000</v>
      </c>
      <c r="G91" s="389">
        <v>594.47252000000003</v>
      </c>
      <c r="H91" s="389">
        <v>0</v>
      </c>
      <c r="I91" s="48"/>
    </row>
    <row r="92" spans="1:9" s="394" customFormat="1" ht="48" x14ac:dyDescent="0.2">
      <c r="A92" s="39">
        <v>41973</v>
      </c>
      <c r="B92" s="390" t="s">
        <v>170</v>
      </c>
      <c r="C92" s="391" t="s">
        <v>67</v>
      </c>
      <c r="D92" s="392" t="s">
        <v>1898</v>
      </c>
      <c r="E92" s="392" t="s">
        <v>1899</v>
      </c>
      <c r="F92" s="393">
        <v>24000</v>
      </c>
      <c r="G92" s="393">
        <v>24000</v>
      </c>
      <c r="H92" s="393">
        <v>24000</v>
      </c>
      <c r="I92" s="391" t="s">
        <v>171</v>
      </c>
    </row>
    <row r="93" spans="1:9" s="394" customFormat="1" ht="48" x14ac:dyDescent="0.2">
      <c r="A93" s="39">
        <v>41973</v>
      </c>
      <c r="B93" s="390" t="s">
        <v>169</v>
      </c>
      <c r="C93" s="391" t="s">
        <v>67</v>
      </c>
      <c r="D93" s="392" t="s">
        <v>1898</v>
      </c>
      <c r="E93" s="392" t="s">
        <v>1899</v>
      </c>
      <c r="F93" s="393">
        <v>25000</v>
      </c>
      <c r="G93" s="393">
        <v>25000</v>
      </c>
      <c r="H93" s="393">
        <v>25000</v>
      </c>
      <c r="I93" s="391" t="s">
        <v>171</v>
      </c>
    </row>
    <row r="94" spans="1:9" s="394" customFormat="1" ht="16" x14ac:dyDescent="0.2">
      <c r="A94" s="39">
        <v>41973</v>
      </c>
      <c r="B94" s="390" t="s">
        <v>142</v>
      </c>
      <c r="C94" s="391" t="s">
        <v>67</v>
      </c>
      <c r="D94" s="392" t="s">
        <v>1898</v>
      </c>
      <c r="E94" s="392" t="s">
        <v>1900</v>
      </c>
      <c r="F94" s="393">
        <v>42944</v>
      </c>
      <c r="G94" s="393">
        <v>42932</v>
      </c>
      <c r="H94" s="393">
        <v>42899</v>
      </c>
      <c r="I94" s="391" t="s">
        <v>171</v>
      </c>
    </row>
    <row r="95" spans="1:9" s="394" customFormat="1" ht="48" x14ac:dyDescent="0.2">
      <c r="A95" s="39">
        <v>41973</v>
      </c>
      <c r="B95" s="390" t="s">
        <v>143</v>
      </c>
      <c r="C95" s="391" t="s">
        <v>67</v>
      </c>
      <c r="D95" s="392" t="s">
        <v>1898</v>
      </c>
      <c r="E95" s="392" t="s">
        <v>1901</v>
      </c>
      <c r="F95" s="393">
        <v>36000</v>
      </c>
      <c r="G95" s="393">
        <v>35030</v>
      </c>
      <c r="H95" s="393">
        <v>33770</v>
      </c>
      <c r="I95" s="391" t="s">
        <v>171</v>
      </c>
    </row>
    <row r="96" spans="1:9" s="394" customFormat="1" ht="48" x14ac:dyDescent="0.2">
      <c r="A96" s="39">
        <v>41973</v>
      </c>
      <c r="B96" s="390" t="s">
        <v>148</v>
      </c>
      <c r="C96" s="391" t="s">
        <v>67</v>
      </c>
      <c r="D96" s="392" t="s">
        <v>1898</v>
      </c>
      <c r="E96" s="392" t="s">
        <v>1899</v>
      </c>
      <c r="F96" s="393">
        <v>33954</v>
      </c>
      <c r="G96" s="393">
        <v>33668</v>
      </c>
      <c r="H96" s="393">
        <v>32302</v>
      </c>
      <c r="I96" s="391" t="s">
        <v>171</v>
      </c>
    </row>
    <row r="97" spans="1:9" s="394" customFormat="1" ht="48" x14ac:dyDescent="0.2">
      <c r="A97" s="39">
        <v>41973</v>
      </c>
      <c r="B97" s="390" t="s">
        <v>146</v>
      </c>
      <c r="C97" s="391" t="s">
        <v>67</v>
      </c>
      <c r="D97" s="392" t="s">
        <v>1898</v>
      </c>
      <c r="E97" s="392" t="s">
        <v>1899</v>
      </c>
      <c r="F97" s="393">
        <v>23000</v>
      </c>
      <c r="G97" s="393">
        <v>22682</v>
      </c>
      <c r="H97" s="393">
        <v>21224</v>
      </c>
      <c r="I97" s="391" t="s">
        <v>171</v>
      </c>
    </row>
    <row r="98" spans="1:9" s="394" customFormat="1" ht="16" x14ac:dyDescent="0.2">
      <c r="A98" s="39">
        <v>41973</v>
      </c>
      <c r="B98" s="390" t="s">
        <v>170</v>
      </c>
      <c r="C98" s="391" t="s">
        <v>67</v>
      </c>
      <c r="D98" s="392" t="s">
        <v>77</v>
      </c>
      <c r="E98" s="392" t="s">
        <v>1902</v>
      </c>
      <c r="F98" s="393">
        <v>21855</v>
      </c>
      <c r="G98" s="393">
        <v>21855</v>
      </c>
      <c r="H98" s="393">
        <v>21855</v>
      </c>
      <c r="I98" s="391" t="s">
        <v>171</v>
      </c>
    </row>
    <row r="99" spans="1:9" s="394" customFormat="1" ht="16" x14ac:dyDescent="0.2">
      <c r="A99" s="39">
        <v>41973</v>
      </c>
      <c r="B99" s="390" t="s">
        <v>169</v>
      </c>
      <c r="C99" s="391" t="s">
        <v>67</v>
      </c>
      <c r="D99" s="392" t="s">
        <v>77</v>
      </c>
      <c r="E99" s="392" t="s">
        <v>1902</v>
      </c>
      <c r="F99" s="393">
        <v>28393</v>
      </c>
      <c r="G99" s="393">
        <v>28392</v>
      </c>
      <c r="H99" s="393">
        <v>28387</v>
      </c>
      <c r="I99" s="391" t="s">
        <v>171</v>
      </c>
    </row>
    <row r="100" spans="1:9" s="394" customFormat="1" ht="16" x14ac:dyDescent="0.2">
      <c r="A100" s="39">
        <v>41973</v>
      </c>
      <c r="B100" s="390" t="s">
        <v>142</v>
      </c>
      <c r="C100" s="391" t="s">
        <v>67</v>
      </c>
      <c r="D100" s="392" t="s">
        <v>77</v>
      </c>
      <c r="E100" s="392" t="s">
        <v>1902</v>
      </c>
      <c r="F100" s="393">
        <v>37328</v>
      </c>
      <c r="G100" s="393">
        <v>37328</v>
      </c>
      <c r="H100" s="393">
        <v>37311</v>
      </c>
      <c r="I100" s="391" t="s">
        <v>171</v>
      </c>
    </row>
    <row r="101" spans="1:9" s="394" customFormat="1" ht="16" x14ac:dyDescent="0.2">
      <c r="A101" s="39">
        <v>41973</v>
      </c>
      <c r="B101" s="390" t="s">
        <v>143</v>
      </c>
      <c r="C101" s="391" t="s">
        <v>67</v>
      </c>
      <c r="D101" s="392" t="s">
        <v>77</v>
      </c>
      <c r="E101" s="392" t="s">
        <v>1902</v>
      </c>
      <c r="F101" s="393">
        <v>34342</v>
      </c>
      <c r="G101" s="393">
        <v>34265</v>
      </c>
      <c r="H101" s="393">
        <v>34263</v>
      </c>
      <c r="I101" s="391" t="s">
        <v>171</v>
      </c>
    </row>
    <row r="102" spans="1:9" s="394" customFormat="1" ht="16" x14ac:dyDescent="0.2">
      <c r="A102" s="39">
        <v>41973</v>
      </c>
      <c r="B102" s="390" t="s">
        <v>148</v>
      </c>
      <c r="C102" s="391" t="s">
        <v>67</v>
      </c>
      <c r="D102" s="392" t="s">
        <v>77</v>
      </c>
      <c r="E102" s="392" t="s">
        <v>1902</v>
      </c>
      <c r="F102" s="393">
        <v>28124</v>
      </c>
      <c r="G102" s="393">
        <v>27973</v>
      </c>
      <c r="H102" s="393">
        <v>27855</v>
      </c>
      <c r="I102" s="391" t="s">
        <v>171</v>
      </c>
    </row>
    <row r="103" spans="1:9" s="394" customFormat="1" ht="16" x14ac:dyDescent="0.2">
      <c r="A103" s="39">
        <v>41973</v>
      </c>
      <c r="B103" s="390" t="s">
        <v>146</v>
      </c>
      <c r="C103" s="391" t="s">
        <v>67</v>
      </c>
      <c r="D103" s="392" t="s">
        <v>77</v>
      </c>
      <c r="E103" s="392" t="s">
        <v>1902</v>
      </c>
      <c r="F103" s="393">
        <v>21949</v>
      </c>
      <c r="G103" s="393">
        <v>21645</v>
      </c>
      <c r="H103" s="393">
        <v>14610</v>
      </c>
      <c r="I103" s="391" t="s">
        <v>171</v>
      </c>
    </row>
    <row r="104" spans="1:9" s="394" customFormat="1" ht="32" x14ac:dyDescent="0.2">
      <c r="A104" s="39">
        <v>41973</v>
      </c>
      <c r="B104" s="390" t="s">
        <v>144</v>
      </c>
      <c r="C104" s="391" t="s">
        <v>67</v>
      </c>
      <c r="D104" s="392" t="s">
        <v>102</v>
      </c>
      <c r="E104" s="392" t="s">
        <v>1902</v>
      </c>
      <c r="F104" s="393">
        <v>3000</v>
      </c>
      <c r="G104" s="393">
        <v>1754</v>
      </c>
      <c r="H104" s="393">
        <v>673</v>
      </c>
      <c r="I104" s="391" t="s">
        <v>171</v>
      </c>
    </row>
    <row r="105" spans="1:9" s="394" customFormat="1" ht="16" x14ac:dyDescent="0.2">
      <c r="A105" s="39">
        <v>41973</v>
      </c>
      <c r="B105" s="390" t="s">
        <v>169</v>
      </c>
      <c r="C105" s="391" t="s">
        <v>67</v>
      </c>
      <c r="D105" s="392" t="s">
        <v>103</v>
      </c>
      <c r="E105" s="392" t="s">
        <v>1903</v>
      </c>
      <c r="F105" s="393">
        <v>60100</v>
      </c>
      <c r="G105" s="393">
        <v>14055</v>
      </c>
      <c r="H105" s="393">
        <v>14043</v>
      </c>
      <c r="I105" s="391" t="s">
        <v>171</v>
      </c>
    </row>
    <row r="106" spans="1:9" s="394" customFormat="1" ht="16" x14ac:dyDescent="0.2">
      <c r="A106" s="39">
        <v>41973</v>
      </c>
      <c r="B106" s="390" t="s">
        <v>142</v>
      </c>
      <c r="C106" s="391" t="s">
        <v>67</v>
      </c>
      <c r="D106" s="392" t="s">
        <v>103</v>
      </c>
      <c r="E106" s="392" t="s">
        <v>1903</v>
      </c>
      <c r="F106" s="393">
        <v>78330</v>
      </c>
      <c r="G106" s="393">
        <v>1274</v>
      </c>
      <c r="H106" s="393">
        <v>1274</v>
      </c>
      <c r="I106" s="391" t="s">
        <v>171</v>
      </c>
    </row>
    <row r="107" spans="1:9" s="394" customFormat="1" ht="48" x14ac:dyDescent="0.2">
      <c r="A107" s="39">
        <v>41973</v>
      </c>
      <c r="B107" s="390" t="s">
        <v>170</v>
      </c>
      <c r="C107" s="391" t="s">
        <v>67</v>
      </c>
      <c r="D107" s="392" t="s">
        <v>101</v>
      </c>
      <c r="E107" s="392" t="s">
        <v>1904</v>
      </c>
      <c r="F107" s="393">
        <v>222766</v>
      </c>
      <c r="G107" s="393">
        <v>218891</v>
      </c>
      <c r="H107" s="393">
        <v>216315</v>
      </c>
      <c r="I107" s="391" t="s">
        <v>171</v>
      </c>
    </row>
    <row r="108" spans="1:9" s="394" customFormat="1" ht="16" x14ac:dyDescent="0.2">
      <c r="A108" s="39">
        <v>41973</v>
      </c>
      <c r="B108" s="390" t="s">
        <v>170</v>
      </c>
      <c r="C108" s="391" t="s">
        <v>67</v>
      </c>
      <c r="D108" s="392" t="s">
        <v>101</v>
      </c>
      <c r="E108" s="392" t="s">
        <v>1905</v>
      </c>
      <c r="F108" s="393">
        <v>576</v>
      </c>
      <c r="G108" s="393">
        <v>576</v>
      </c>
      <c r="H108" s="393">
        <v>524</v>
      </c>
      <c r="I108" s="391" t="s">
        <v>171</v>
      </c>
    </row>
    <row r="109" spans="1:9" s="394" customFormat="1" ht="48" x14ac:dyDescent="0.2">
      <c r="A109" s="39">
        <v>41973</v>
      </c>
      <c r="B109" s="390" t="s">
        <v>169</v>
      </c>
      <c r="C109" s="391" t="s">
        <v>67</v>
      </c>
      <c r="D109" s="392" t="s">
        <v>101</v>
      </c>
      <c r="E109" s="392" t="s">
        <v>1906</v>
      </c>
      <c r="F109" s="393">
        <v>252499</v>
      </c>
      <c r="G109" s="393">
        <v>250434</v>
      </c>
      <c r="H109" s="393">
        <v>246718</v>
      </c>
      <c r="I109" s="391" t="s">
        <v>171</v>
      </c>
    </row>
    <row r="110" spans="1:9" s="394" customFormat="1" ht="16" x14ac:dyDescent="0.2">
      <c r="A110" s="39">
        <v>41973</v>
      </c>
      <c r="B110" s="390" t="s">
        <v>169</v>
      </c>
      <c r="C110" s="391" t="s">
        <v>67</v>
      </c>
      <c r="D110" s="392" t="s">
        <v>101</v>
      </c>
      <c r="E110" s="392" t="s">
        <v>1905</v>
      </c>
      <c r="F110" s="393">
        <v>3936</v>
      </c>
      <c r="G110" s="393">
        <v>3935</v>
      </c>
      <c r="H110" s="393">
        <v>2503</v>
      </c>
      <c r="I110" s="391" t="s">
        <v>171</v>
      </c>
    </row>
    <row r="111" spans="1:9" s="394" customFormat="1" ht="48" x14ac:dyDescent="0.2">
      <c r="A111" s="39">
        <v>41973</v>
      </c>
      <c r="B111" s="390" t="s">
        <v>142</v>
      </c>
      <c r="C111" s="391" t="s">
        <v>67</v>
      </c>
      <c r="D111" s="392" t="s">
        <v>101</v>
      </c>
      <c r="E111" s="392" t="s">
        <v>1907</v>
      </c>
      <c r="F111" s="393">
        <v>308676</v>
      </c>
      <c r="G111" s="393">
        <v>262991</v>
      </c>
      <c r="H111" s="393">
        <v>255953</v>
      </c>
      <c r="I111" s="391" t="s">
        <v>171</v>
      </c>
    </row>
    <row r="112" spans="1:9" s="394" customFormat="1" ht="16" x14ac:dyDescent="0.2">
      <c r="A112" s="39">
        <v>41973</v>
      </c>
      <c r="B112" s="390" t="s">
        <v>142</v>
      </c>
      <c r="C112" s="391" t="s">
        <v>67</v>
      </c>
      <c r="D112" s="392" t="s">
        <v>101</v>
      </c>
      <c r="E112" s="392" t="s">
        <v>1905</v>
      </c>
      <c r="F112" s="393">
        <v>2036</v>
      </c>
      <c r="G112" s="393">
        <v>1990</v>
      </c>
      <c r="H112" s="393">
        <v>1367</v>
      </c>
      <c r="I112" s="391" t="s">
        <v>171</v>
      </c>
    </row>
    <row r="113" spans="1:9" s="394" customFormat="1" ht="48" x14ac:dyDescent="0.2">
      <c r="A113" s="39">
        <v>41973</v>
      </c>
      <c r="B113" s="390" t="s">
        <v>143</v>
      </c>
      <c r="C113" s="391" t="s">
        <v>67</v>
      </c>
      <c r="D113" s="392" t="s">
        <v>101</v>
      </c>
      <c r="E113" s="392" t="s">
        <v>1908</v>
      </c>
      <c r="F113" s="393">
        <v>229741</v>
      </c>
      <c r="G113" s="393">
        <v>191445</v>
      </c>
      <c r="H113" s="393">
        <v>177765</v>
      </c>
      <c r="I113" s="391" t="s">
        <v>171</v>
      </c>
    </row>
    <row r="114" spans="1:9" s="394" customFormat="1" ht="16" x14ac:dyDescent="0.2">
      <c r="A114" s="39">
        <v>41973</v>
      </c>
      <c r="B114" s="390" t="s">
        <v>143</v>
      </c>
      <c r="C114" s="391" t="s">
        <v>67</v>
      </c>
      <c r="D114" s="392" t="s">
        <v>101</v>
      </c>
      <c r="E114" s="392" t="s">
        <v>1905</v>
      </c>
      <c r="F114" s="393">
        <v>7897</v>
      </c>
      <c r="G114" s="393">
        <v>6908</v>
      </c>
      <c r="H114" s="393">
        <v>6374</v>
      </c>
      <c r="I114" s="391" t="s">
        <v>171</v>
      </c>
    </row>
    <row r="115" spans="1:9" s="394" customFormat="1" ht="48" x14ac:dyDescent="0.2">
      <c r="A115" s="39">
        <v>41973</v>
      </c>
      <c r="B115" s="390" t="s">
        <v>148</v>
      </c>
      <c r="C115" s="391" t="s">
        <v>67</v>
      </c>
      <c r="D115" s="392" t="s">
        <v>101</v>
      </c>
      <c r="E115" s="392" t="s">
        <v>1909</v>
      </c>
      <c r="F115" s="393">
        <v>46112</v>
      </c>
      <c r="G115" s="393">
        <v>45100</v>
      </c>
      <c r="H115" s="393">
        <v>39818</v>
      </c>
      <c r="I115" s="391" t="s">
        <v>171</v>
      </c>
    </row>
    <row r="116" spans="1:9" s="394" customFormat="1" ht="16" x14ac:dyDescent="0.2">
      <c r="A116" s="39">
        <v>41973</v>
      </c>
      <c r="B116" s="390" t="s">
        <v>148</v>
      </c>
      <c r="C116" s="391" t="s">
        <v>67</v>
      </c>
      <c r="D116" s="392" t="s">
        <v>101</v>
      </c>
      <c r="E116" s="392" t="s">
        <v>1905</v>
      </c>
      <c r="F116" s="393">
        <v>4635</v>
      </c>
      <c r="G116" s="393">
        <v>89</v>
      </c>
      <c r="H116" s="393">
        <v>89</v>
      </c>
      <c r="I116" s="391" t="s">
        <v>171</v>
      </c>
    </row>
    <row r="117" spans="1:9" s="394" customFormat="1" ht="48" x14ac:dyDescent="0.2">
      <c r="A117" s="39">
        <v>41973</v>
      </c>
      <c r="B117" s="390" t="s">
        <v>146</v>
      </c>
      <c r="C117" s="391" t="s">
        <v>67</v>
      </c>
      <c r="D117" s="392" t="s">
        <v>101</v>
      </c>
      <c r="E117" s="392" t="s">
        <v>1909</v>
      </c>
      <c r="F117" s="393">
        <v>41575</v>
      </c>
      <c r="G117" s="393">
        <v>27011</v>
      </c>
      <c r="H117" s="393">
        <v>21327</v>
      </c>
      <c r="I117" s="391" t="s">
        <v>171</v>
      </c>
    </row>
    <row r="118" spans="1:9" s="394" customFormat="1" ht="16" x14ac:dyDescent="0.2">
      <c r="A118" s="39">
        <v>41973</v>
      </c>
      <c r="B118" s="390" t="s">
        <v>146</v>
      </c>
      <c r="C118" s="391" t="s">
        <v>67</v>
      </c>
      <c r="D118" s="392" t="s">
        <v>101</v>
      </c>
      <c r="E118" s="392" t="s">
        <v>1905</v>
      </c>
      <c r="F118" s="393">
        <v>4408</v>
      </c>
      <c r="G118" s="393">
        <v>0</v>
      </c>
      <c r="H118" s="393">
        <v>0</v>
      </c>
      <c r="I118" s="391" t="s">
        <v>171</v>
      </c>
    </row>
    <row r="119" spans="1:9" s="394" customFormat="1" ht="16" x14ac:dyDescent="0.2">
      <c r="A119" s="39">
        <v>41973</v>
      </c>
      <c r="B119" s="390" t="s">
        <v>170</v>
      </c>
      <c r="C119" s="391" t="s">
        <v>67</v>
      </c>
      <c r="D119" s="392" t="s">
        <v>176</v>
      </c>
      <c r="E119" s="392" t="s">
        <v>1903</v>
      </c>
      <c r="F119" s="393">
        <v>28750</v>
      </c>
      <c r="G119" s="393">
        <v>28232</v>
      </c>
      <c r="H119" s="393">
        <v>25954</v>
      </c>
      <c r="I119" s="391" t="s">
        <v>171</v>
      </c>
    </row>
    <row r="120" spans="1:9" s="394" customFormat="1" ht="16" x14ac:dyDescent="0.2">
      <c r="A120" s="39">
        <v>41973</v>
      </c>
      <c r="B120" s="390" t="s">
        <v>169</v>
      </c>
      <c r="C120" s="391" t="s">
        <v>67</v>
      </c>
      <c r="D120" s="392" t="s">
        <v>176</v>
      </c>
      <c r="E120" s="392" t="s">
        <v>1903</v>
      </c>
      <c r="F120" s="393">
        <v>31250</v>
      </c>
      <c r="G120" s="393">
        <v>31149</v>
      </c>
      <c r="H120" s="393">
        <v>29659</v>
      </c>
      <c r="I120" s="391" t="s">
        <v>171</v>
      </c>
    </row>
    <row r="121" spans="1:9" s="394" customFormat="1" ht="16" x14ac:dyDescent="0.2">
      <c r="A121" s="39">
        <v>41973</v>
      </c>
      <c r="B121" s="390" t="s">
        <v>142</v>
      </c>
      <c r="C121" s="391" t="s">
        <v>67</v>
      </c>
      <c r="D121" s="392" t="s">
        <v>176</v>
      </c>
      <c r="E121" s="392" t="s">
        <v>1903</v>
      </c>
      <c r="F121" s="393">
        <v>28704</v>
      </c>
      <c r="G121" s="393">
        <v>26450</v>
      </c>
      <c r="H121" s="393">
        <v>26312</v>
      </c>
      <c r="I121" s="391" t="s">
        <v>171</v>
      </c>
    </row>
    <row r="122" spans="1:9" s="394" customFormat="1" ht="16" x14ac:dyDescent="0.2">
      <c r="A122" s="39">
        <v>41973</v>
      </c>
      <c r="B122" s="390" t="s">
        <v>143</v>
      </c>
      <c r="C122" s="391" t="s">
        <v>67</v>
      </c>
      <c r="D122" s="392" t="s">
        <v>176</v>
      </c>
      <c r="E122" s="392" t="s">
        <v>1903</v>
      </c>
      <c r="F122" s="393">
        <v>20000</v>
      </c>
      <c r="G122" s="393">
        <v>19043</v>
      </c>
      <c r="H122" s="393">
        <v>18580</v>
      </c>
      <c r="I122" s="391" t="s">
        <v>171</v>
      </c>
    </row>
    <row r="123" spans="1:9" s="394" customFormat="1" ht="16" x14ac:dyDescent="0.2">
      <c r="A123" s="39">
        <v>41973</v>
      </c>
      <c r="B123" s="390" t="s">
        <v>148</v>
      </c>
      <c r="C123" s="391" t="s">
        <v>67</v>
      </c>
      <c r="D123" s="392" t="s">
        <v>176</v>
      </c>
      <c r="E123" s="392" t="s">
        <v>1903</v>
      </c>
      <c r="F123" s="393">
        <v>25000</v>
      </c>
      <c r="G123" s="393">
        <v>23775</v>
      </c>
      <c r="H123" s="393">
        <v>14713</v>
      </c>
      <c r="I123" s="391" t="s">
        <v>171</v>
      </c>
    </row>
    <row r="124" spans="1:9" s="394" customFormat="1" ht="16" x14ac:dyDescent="0.2">
      <c r="A124" s="39">
        <v>41973</v>
      </c>
      <c r="B124" s="390" t="s">
        <v>146</v>
      </c>
      <c r="C124" s="391" t="s">
        <v>67</v>
      </c>
      <c r="D124" s="392" t="s">
        <v>176</v>
      </c>
      <c r="E124" s="392" t="s">
        <v>1903</v>
      </c>
      <c r="F124" s="393">
        <v>25000</v>
      </c>
      <c r="G124" s="393">
        <v>21961</v>
      </c>
      <c r="H124" s="393">
        <v>1971</v>
      </c>
      <c r="I124" s="391" t="s">
        <v>171</v>
      </c>
    </row>
    <row r="125" spans="1:9" ht="48" x14ac:dyDescent="0.2">
      <c r="A125" s="39">
        <v>41973</v>
      </c>
      <c r="B125" s="395">
        <v>2009</v>
      </c>
      <c r="C125" s="396" t="s">
        <v>47</v>
      </c>
      <c r="D125" s="397" t="s">
        <v>101</v>
      </c>
      <c r="E125" s="398" t="s">
        <v>2687</v>
      </c>
      <c r="F125" s="399">
        <v>60944</v>
      </c>
      <c r="G125" s="399">
        <v>60943</v>
      </c>
      <c r="H125" s="399">
        <v>60943</v>
      </c>
      <c r="I125" s="398" t="s">
        <v>1913</v>
      </c>
    </row>
    <row r="126" spans="1:9" ht="16" x14ac:dyDescent="0.2">
      <c r="A126" s="39">
        <v>41973</v>
      </c>
      <c r="B126" s="395">
        <v>2009</v>
      </c>
      <c r="C126" s="396" t="s">
        <v>47</v>
      </c>
      <c r="D126" s="397" t="s">
        <v>176</v>
      </c>
      <c r="E126" s="398" t="s">
        <v>2688</v>
      </c>
      <c r="F126" s="399">
        <v>21880</v>
      </c>
      <c r="G126" s="399">
        <v>21880</v>
      </c>
      <c r="H126" s="399">
        <v>21880</v>
      </c>
      <c r="I126" s="398" t="s">
        <v>1913</v>
      </c>
    </row>
    <row r="127" spans="1:9" ht="48" x14ac:dyDescent="0.2">
      <c r="A127" s="39">
        <v>41973</v>
      </c>
      <c r="B127" s="395">
        <v>2010</v>
      </c>
      <c r="C127" s="396" t="s">
        <v>47</v>
      </c>
      <c r="D127" s="397" t="s">
        <v>101</v>
      </c>
      <c r="E127" s="398" t="s">
        <v>2689</v>
      </c>
      <c r="F127" s="399">
        <v>47210</v>
      </c>
      <c r="G127" s="399">
        <v>47210</v>
      </c>
      <c r="H127" s="399">
        <v>47210</v>
      </c>
      <c r="I127" s="400" t="s">
        <v>1999</v>
      </c>
    </row>
    <row r="128" spans="1:9" ht="16" x14ac:dyDescent="0.2">
      <c r="A128" s="39">
        <v>41973</v>
      </c>
      <c r="B128" s="395">
        <v>2010</v>
      </c>
      <c r="C128" s="396" t="s">
        <v>47</v>
      </c>
      <c r="D128" s="397" t="s">
        <v>176</v>
      </c>
      <c r="E128" s="398" t="s">
        <v>2688</v>
      </c>
      <c r="F128" s="399">
        <v>36905</v>
      </c>
      <c r="G128" s="399">
        <v>36905</v>
      </c>
      <c r="H128" s="399">
        <v>36905</v>
      </c>
      <c r="I128" s="400" t="s">
        <v>1999</v>
      </c>
    </row>
    <row r="129" spans="1:9" ht="48" x14ac:dyDescent="0.2">
      <c r="A129" s="39">
        <v>41973</v>
      </c>
      <c r="B129" s="395">
        <v>2011</v>
      </c>
      <c r="C129" s="396" t="s">
        <v>47</v>
      </c>
      <c r="D129" s="397" t="s">
        <v>101</v>
      </c>
      <c r="E129" s="398" t="s">
        <v>2690</v>
      </c>
      <c r="F129" s="399">
        <v>25604</v>
      </c>
      <c r="G129" s="399">
        <v>24287</v>
      </c>
      <c r="H129" s="399">
        <v>24287</v>
      </c>
      <c r="I129" s="398" t="s">
        <v>2111</v>
      </c>
    </row>
    <row r="130" spans="1:9" ht="16" x14ac:dyDescent="0.2">
      <c r="A130" s="39">
        <v>41973</v>
      </c>
      <c r="B130" s="395">
        <v>2011</v>
      </c>
      <c r="C130" s="396" t="s">
        <v>47</v>
      </c>
      <c r="D130" s="397" t="s">
        <v>176</v>
      </c>
      <c r="E130" s="398" t="s">
        <v>2688</v>
      </c>
      <c r="F130" s="399">
        <v>14215</v>
      </c>
      <c r="G130" s="399">
        <v>11220</v>
      </c>
      <c r="H130" s="399">
        <v>11220</v>
      </c>
      <c r="I130" s="398" t="s">
        <v>2111</v>
      </c>
    </row>
    <row r="131" spans="1:9" ht="48" x14ac:dyDescent="0.2">
      <c r="A131" s="39">
        <v>41973</v>
      </c>
      <c r="B131" s="395">
        <v>2012</v>
      </c>
      <c r="C131" s="396" t="s">
        <v>47</v>
      </c>
      <c r="D131" s="397" t="s">
        <v>101</v>
      </c>
      <c r="E131" s="398" t="s">
        <v>2691</v>
      </c>
      <c r="F131" s="399">
        <v>20191</v>
      </c>
      <c r="G131" s="399">
        <v>17086</v>
      </c>
      <c r="H131" s="399">
        <v>17086</v>
      </c>
      <c r="I131" s="400" t="s">
        <v>1999</v>
      </c>
    </row>
    <row r="132" spans="1:9" ht="16" x14ac:dyDescent="0.2">
      <c r="A132" s="39">
        <v>41973</v>
      </c>
      <c r="B132" s="395">
        <v>2012</v>
      </c>
      <c r="C132" s="396" t="s">
        <v>47</v>
      </c>
      <c r="D132" s="397" t="s">
        <v>176</v>
      </c>
      <c r="E132" s="398" t="s">
        <v>2688</v>
      </c>
      <c r="F132" s="399">
        <v>14149</v>
      </c>
      <c r="G132" s="399">
        <v>11784</v>
      </c>
      <c r="H132" s="399">
        <v>11784</v>
      </c>
      <c r="I132" s="400" t="s">
        <v>1999</v>
      </c>
    </row>
    <row r="133" spans="1:9" ht="32" x14ac:dyDescent="0.2">
      <c r="A133" s="39">
        <v>41973</v>
      </c>
      <c r="B133" s="395">
        <v>2013</v>
      </c>
      <c r="C133" s="396" t="s">
        <v>47</v>
      </c>
      <c r="D133" s="397" t="s">
        <v>101</v>
      </c>
      <c r="E133" s="398" t="s">
        <v>2692</v>
      </c>
      <c r="F133" s="399">
        <v>2407</v>
      </c>
      <c r="G133" s="399">
        <v>1771</v>
      </c>
      <c r="H133" s="399">
        <v>1771</v>
      </c>
      <c r="I133" s="401" t="s">
        <v>2566</v>
      </c>
    </row>
    <row r="134" spans="1:9" ht="48" x14ac:dyDescent="0.2">
      <c r="A134" s="39">
        <v>41973</v>
      </c>
      <c r="B134" s="395">
        <v>2013</v>
      </c>
      <c r="C134" s="396" t="s">
        <v>47</v>
      </c>
      <c r="D134" s="397" t="s">
        <v>101</v>
      </c>
      <c r="E134" s="398" t="s">
        <v>2693</v>
      </c>
      <c r="F134" s="399">
        <v>25748</v>
      </c>
      <c r="G134" s="399">
        <v>2971</v>
      </c>
      <c r="H134" s="399">
        <v>2971</v>
      </c>
      <c r="I134" s="401" t="s">
        <v>2465</v>
      </c>
    </row>
    <row r="135" spans="1:9" ht="32" x14ac:dyDescent="0.2">
      <c r="A135" s="39">
        <v>41973</v>
      </c>
      <c r="B135" s="395">
        <v>2013</v>
      </c>
      <c r="C135" s="396" t="s">
        <v>47</v>
      </c>
      <c r="D135" s="397" t="s">
        <v>176</v>
      </c>
      <c r="E135" s="398" t="s">
        <v>2688</v>
      </c>
      <c r="F135" s="399">
        <v>14562</v>
      </c>
      <c r="G135" s="399">
        <v>14254</v>
      </c>
      <c r="H135" s="399">
        <v>14254</v>
      </c>
      <c r="I135" s="401" t="s">
        <v>2465</v>
      </c>
    </row>
    <row r="136" spans="1:9" ht="48" x14ac:dyDescent="0.2">
      <c r="A136" s="39">
        <v>41973</v>
      </c>
      <c r="B136" s="395">
        <v>2014</v>
      </c>
      <c r="C136" s="396" t="s">
        <v>47</v>
      </c>
      <c r="D136" s="397" t="s">
        <v>101</v>
      </c>
      <c r="E136" s="398" t="s">
        <v>2694</v>
      </c>
      <c r="F136" s="399">
        <v>22930</v>
      </c>
      <c r="G136" s="399">
        <v>2431</v>
      </c>
      <c r="H136" s="399">
        <v>2431</v>
      </c>
      <c r="I136" s="402" t="s">
        <v>2695</v>
      </c>
    </row>
    <row r="137" spans="1:9" ht="16" x14ac:dyDescent="0.2">
      <c r="A137" s="39">
        <v>41973</v>
      </c>
      <c r="B137" s="395">
        <v>2014</v>
      </c>
      <c r="C137" s="396" t="s">
        <v>47</v>
      </c>
      <c r="D137" s="397" t="s">
        <v>176</v>
      </c>
      <c r="E137" s="398" t="s">
        <v>2688</v>
      </c>
      <c r="F137" s="399">
        <v>12240</v>
      </c>
      <c r="G137" s="399">
        <v>1398</v>
      </c>
      <c r="H137" s="399">
        <v>1398</v>
      </c>
      <c r="I137" s="47"/>
    </row>
    <row r="138" spans="1:9" ht="16" x14ac:dyDescent="0.2">
      <c r="A138" s="39">
        <v>41973</v>
      </c>
      <c r="B138" s="395">
        <v>2012</v>
      </c>
      <c r="C138" s="396" t="s">
        <v>88</v>
      </c>
      <c r="D138" s="397" t="s">
        <v>101</v>
      </c>
      <c r="E138" s="48" t="s">
        <v>2701</v>
      </c>
      <c r="F138" s="36">
        <v>1992</v>
      </c>
      <c r="G138" s="36">
        <v>748</v>
      </c>
      <c r="H138" s="36">
        <v>709</v>
      </c>
      <c r="I138" s="47"/>
    </row>
    <row r="139" spans="1:9" ht="16" x14ac:dyDescent="0.2">
      <c r="A139" s="39">
        <v>41973</v>
      </c>
      <c r="B139" s="395">
        <v>2013</v>
      </c>
      <c r="C139" s="396" t="s">
        <v>88</v>
      </c>
      <c r="D139" s="397" t="s">
        <v>176</v>
      </c>
      <c r="E139" s="48" t="s">
        <v>2702</v>
      </c>
      <c r="F139" s="36">
        <v>15404</v>
      </c>
      <c r="G139" s="36">
        <v>12903</v>
      </c>
      <c r="H139" s="36">
        <v>3059</v>
      </c>
      <c r="I139" s="47"/>
    </row>
    <row r="140" spans="1:9" ht="16" x14ac:dyDescent="0.2">
      <c r="A140" s="39">
        <v>41973</v>
      </c>
      <c r="B140" s="403">
        <v>2009</v>
      </c>
      <c r="C140" s="404" t="s">
        <v>131</v>
      </c>
      <c r="D140" s="404" t="s">
        <v>176</v>
      </c>
      <c r="E140" s="43" t="s">
        <v>3303</v>
      </c>
      <c r="F140" s="405">
        <v>3979</v>
      </c>
      <c r="G140" s="405">
        <f>F140</f>
        <v>3979</v>
      </c>
      <c r="H140" s="405">
        <f>G140</f>
        <v>3979</v>
      </c>
      <c r="I140" s="42"/>
    </row>
    <row r="141" spans="1:9" ht="16" x14ac:dyDescent="0.2">
      <c r="A141" s="39">
        <v>41973</v>
      </c>
      <c r="B141" s="403">
        <v>2010</v>
      </c>
      <c r="C141" s="404" t="s">
        <v>131</v>
      </c>
      <c r="D141" s="404" t="s">
        <v>176</v>
      </c>
      <c r="E141" s="43" t="s">
        <v>3303</v>
      </c>
      <c r="F141" s="405">
        <v>4018</v>
      </c>
      <c r="G141" s="405">
        <f>F141-34</f>
        <v>3984</v>
      </c>
      <c r="H141" s="405">
        <f>G141-34</f>
        <v>3950</v>
      </c>
      <c r="I141" s="42"/>
    </row>
    <row r="142" spans="1:9" ht="16" x14ac:dyDescent="0.2">
      <c r="A142" s="39">
        <v>41973</v>
      </c>
      <c r="B142" s="403">
        <v>2011</v>
      </c>
      <c r="C142" s="404" t="s">
        <v>131</v>
      </c>
      <c r="D142" s="404" t="s">
        <v>176</v>
      </c>
      <c r="E142" s="43" t="s">
        <v>3303</v>
      </c>
      <c r="F142" s="405">
        <v>4673</v>
      </c>
      <c r="G142" s="405">
        <f>F142-1977</f>
        <v>2696</v>
      </c>
      <c r="H142" s="405">
        <f>G142-319</f>
        <v>2377</v>
      </c>
      <c r="I142" s="42"/>
    </row>
    <row r="143" spans="1:9" ht="16" x14ac:dyDescent="0.2">
      <c r="A143" s="39">
        <v>41973</v>
      </c>
      <c r="B143" s="403">
        <v>2012</v>
      </c>
      <c r="C143" s="404" t="s">
        <v>131</v>
      </c>
      <c r="D143" s="404" t="s">
        <v>176</v>
      </c>
      <c r="E143" s="43" t="s">
        <v>3303</v>
      </c>
      <c r="F143" s="405">
        <v>5930</v>
      </c>
      <c r="G143" s="405">
        <f>F143-1180</f>
        <v>4750</v>
      </c>
      <c r="H143" s="405">
        <f>G143-42</f>
        <v>4708</v>
      </c>
      <c r="I143" s="42"/>
    </row>
    <row r="144" spans="1:9" ht="16" x14ac:dyDescent="0.2">
      <c r="A144" s="39">
        <v>41973</v>
      </c>
      <c r="B144" s="403">
        <v>2013</v>
      </c>
      <c r="C144" s="404" t="s">
        <v>131</v>
      </c>
      <c r="D144" s="404" t="s">
        <v>176</v>
      </c>
      <c r="E144" s="43" t="s">
        <v>3303</v>
      </c>
      <c r="F144" s="405">
        <v>4608</v>
      </c>
      <c r="G144" s="405">
        <f>F144-1207</f>
        <v>3401</v>
      </c>
      <c r="H144" s="405">
        <f>G144-2573</f>
        <v>828</v>
      </c>
      <c r="I144" s="42"/>
    </row>
    <row r="145" spans="1:9" ht="16" x14ac:dyDescent="0.2">
      <c r="A145" s="39">
        <v>41973</v>
      </c>
      <c r="B145" s="403">
        <v>2014</v>
      </c>
      <c r="C145" s="404" t="s">
        <v>131</v>
      </c>
      <c r="D145" s="404" t="s">
        <v>176</v>
      </c>
      <c r="E145" s="43" t="s">
        <v>3303</v>
      </c>
      <c r="F145" s="405">
        <v>9578</v>
      </c>
      <c r="G145" s="405">
        <f>F145-7724</f>
        <v>1854</v>
      </c>
      <c r="H145" s="405">
        <f>G145-545</f>
        <v>1309</v>
      </c>
      <c r="I145" s="42"/>
    </row>
    <row r="146" spans="1:9" ht="32" x14ac:dyDescent="0.2">
      <c r="A146" s="39">
        <v>41973</v>
      </c>
      <c r="B146" s="395" t="s">
        <v>143</v>
      </c>
      <c r="C146" s="396" t="s">
        <v>89</v>
      </c>
      <c r="D146" s="397" t="s">
        <v>101</v>
      </c>
      <c r="E146" s="48" t="s">
        <v>3340</v>
      </c>
      <c r="F146" s="36">
        <v>1498</v>
      </c>
      <c r="G146" s="36">
        <v>461</v>
      </c>
      <c r="H146" s="36"/>
      <c r="I146" s="48" t="s">
        <v>3341</v>
      </c>
    </row>
    <row r="147" spans="1:9" ht="32" x14ac:dyDescent="0.2">
      <c r="A147" s="39">
        <v>41973</v>
      </c>
      <c r="B147" s="395" t="s">
        <v>143</v>
      </c>
      <c r="C147" s="396" t="s">
        <v>89</v>
      </c>
      <c r="D147" s="397" t="s">
        <v>101</v>
      </c>
      <c r="E147" s="48" t="s">
        <v>3342</v>
      </c>
      <c r="F147" s="36">
        <v>125</v>
      </c>
      <c r="G147" s="36"/>
      <c r="H147" s="36"/>
      <c r="I147" s="48" t="s">
        <v>3343</v>
      </c>
    </row>
    <row r="148" spans="1:9" ht="32" x14ac:dyDescent="0.2">
      <c r="A148" s="39">
        <v>41973</v>
      </c>
      <c r="B148" s="395" t="s">
        <v>143</v>
      </c>
      <c r="C148" s="396" t="s">
        <v>89</v>
      </c>
      <c r="D148" s="397" t="s">
        <v>101</v>
      </c>
      <c r="E148" s="48" t="s">
        <v>3344</v>
      </c>
      <c r="F148" s="36">
        <v>105</v>
      </c>
      <c r="G148" s="36"/>
      <c r="H148" s="36"/>
      <c r="I148" s="48" t="s">
        <v>3343</v>
      </c>
    </row>
    <row r="149" spans="1:9" ht="32" x14ac:dyDescent="0.2">
      <c r="A149" s="39">
        <v>41973</v>
      </c>
      <c r="B149" s="395" t="s">
        <v>143</v>
      </c>
      <c r="C149" s="396" t="s">
        <v>89</v>
      </c>
      <c r="D149" s="397" t="s">
        <v>101</v>
      </c>
      <c r="E149" s="48" t="s">
        <v>3345</v>
      </c>
      <c r="F149" s="36">
        <v>120</v>
      </c>
      <c r="G149" s="36">
        <v>120</v>
      </c>
      <c r="H149" s="36"/>
      <c r="I149" s="48" t="s">
        <v>3346</v>
      </c>
    </row>
    <row r="150" spans="1:9" ht="16" x14ac:dyDescent="0.2">
      <c r="A150" s="39">
        <v>41973</v>
      </c>
      <c r="B150" s="395" t="s">
        <v>143</v>
      </c>
      <c r="C150" s="396" t="s">
        <v>89</v>
      </c>
      <c r="D150" s="397" t="s">
        <v>101</v>
      </c>
      <c r="E150" s="48" t="s">
        <v>3347</v>
      </c>
      <c r="F150" s="36">
        <v>1195</v>
      </c>
      <c r="G150" s="36">
        <v>1195</v>
      </c>
      <c r="H150" s="36"/>
      <c r="I150" s="47" t="s">
        <v>3348</v>
      </c>
    </row>
    <row r="151" spans="1:9" ht="16" x14ac:dyDescent="0.2">
      <c r="A151" s="39">
        <v>41973</v>
      </c>
      <c r="B151" s="395" t="s">
        <v>148</v>
      </c>
      <c r="C151" s="396" t="s">
        <v>69</v>
      </c>
      <c r="D151" s="397" t="s">
        <v>177</v>
      </c>
      <c r="E151" s="48"/>
      <c r="F151" s="36">
        <v>2224</v>
      </c>
      <c r="G151" s="36"/>
      <c r="H151" s="36"/>
      <c r="I151" s="47" t="s">
        <v>3362</v>
      </c>
    </row>
    <row r="152" spans="1:9" ht="16" x14ac:dyDescent="0.2">
      <c r="A152" s="39">
        <v>41973</v>
      </c>
      <c r="B152" s="395" t="s">
        <v>148</v>
      </c>
      <c r="C152" s="396" t="s">
        <v>69</v>
      </c>
      <c r="D152" s="397" t="s">
        <v>177</v>
      </c>
      <c r="E152" s="48"/>
      <c r="F152" s="36">
        <v>77515</v>
      </c>
      <c r="G152" s="36">
        <v>62283</v>
      </c>
      <c r="H152" s="36"/>
      <c r="I152" s="47" t="s">
        <v>3363</v>
      </c>
    </row>
    <row r="153" spans="1:9" ht="16" x14ac:dyDescent="0.2">
      <c r="A153" s="39">
        <v>41973</v>
      </c>
      <c r="B153" s="395" t="s">
        <v>146</v>
      </c>
      <c r="C153" s="396" t="s">
        <v>69</v>
      </c>
      <c r="D153" s="397" t="s">
        <v>177</v>
      </c>
      <c r="E153" s="48"/>
      <c r="F153" s="36">
        <v>2616</v>
      </c>
      <c r="G153" s="36"/>
      <c r="H153" s="36"/>
      <c r="I153" s="47" t="s">
        <v>3360</v>
      </c>
    </row>
    <row r="154" spans="1:9" ht="16" x14ac:dyDescent="0.2">
      <c r="A154" s="39">
        <v>41973</v>
      </c>
      <c r="B154" s="406">
        <v>2009</v>
      </c>
      <c r="C154" s="407" t="s">
        <v>90</v>
      </c>
      <c r="D154" s="404" t="s">
        <v>101</v>
      </c>
      <c r="E154" s="43" t="s">
        <v>3539</v>
      </c>
      <c r="F154" s="36">
        <v>4338</v>
      </c>
      <c r="G154" s="36">
        <v>4334</v>
      </c>
      <c r="H154" s="36">
        <v>4334</v>
      </c>
      <c r="I154" s="42"/>
    </row>
    <row r="155" spans="1:9" ht="16" x14ac:dyDescent="0.2">
      <c r="A155" s="39">
        <v>41973</v>
      </c>
      <c r="B155" s="406">
        <v>2009</v>
      </c>
      <c r="C155" s="407" t="s">
        <v>90</v>
      </c>
      <c r="D155" s="404" t="s">
        <v>176</v>
      </c>
      <c r="E155" s="43" t="s">
        <v>3540</v>
      </c>
      <c r="F155" s="37">
        <v>4093</v>
      </c>
      <c r="G155" s="37">
        <v>4027</v>
      </c>
      <c r="H155" s="37">
        <v>4027</v>
      </c>
      <c r="I155" s="42"/>
    </row>
    <row r="156" spans="1:9" ht="16" x14ac:dyDescent="0.2">
      <c r="A156" s="39">
        <v>41973</v>
      </c>
      <c r="B156" s="406">
        <v>2010</v>
      </c>
      <c r="C156" s="407" t="s">
        <v>90</v>
      </c>
      <c r="D156" s="404" t="s">
        <v>101</v>
      </c>
      <c r="E156" s="43" t="s">
        <v>3541</v>
      </c>
      <c r="F156" s="37">
        <v>12548</v>
      </c>
      <c r="G156" s="37">
        <v>12446</v>
      </c>
      <c r="H156" s="37">
        <v>12446</v>
      </c>
      <c r="I156" s="42"/>
    </row>
    <row r="157" spans="1:9" ht="16" x14ac:dyDescent="0.2">
      <c r="A157" s="39">
        <v>41973</v>
      </c>
      <c r="B157" s="406">
        <v>2010</v>
      </c>
      <c r="C157" s="407" t="s">
        <v>90</v>
      </c>
      <c r="D157" s="404" t="s">
        <v>176</v>
      </c>
      <c r="E157" s="43" t="s">
        <v>3542</v>
      </c>
      <c r="F157" s="37">
        <v>4078</v>
      </c>
      <c r="G157" s="37">
        <v>4078</v>
      </c>
      <c r="H157" s="37">
        <v>4078</v>
      </c>
      <c r="I157" s="42"/>
    </row>
    <row r="158" spans="1:9" ht="16" x14ac:dyDescent="0.2">
      <c r="A158" s="39">
        <v>41973</v>
      </c>
      <c r="B158" s="406">
        <v>2011</v>
      </c>
      <c r="C158" s="407" t="s">
        <v>90</v>
      </c>
      <c r="D158" s="404" t="s">
        <v>101</v>
      </c>
      <c r="E158" s="43" t="s">
        <v>3543</v>
      </c>
      <c r="F158" s="37">
        <v>36093</v>
      </c>
      <c r="G158" s="37">
        <v>35951</v>
      </c>
      <c r="H158" s="37">
        <v>35951</v>
      </c>
      <c r="I158" s="42"/>
    </row>
    <row r="159" spans="1:9" ht="16" x14ac:dyDescent="0.2">
      <c r="A159" s="39">
        <v>41973</v>
      </c>
      <c r="B159" s="406">
        <v>2011</v>
      </c>
      <c r="C159" s="407" t="s">
        <v>90</v>
      </c>
      <c r="D159" s="404" t="s">
        <v>176</v>
      </c>
      <c r="E159" s="43" t="s">
        <v>3544</v>
      </c>
      <c r="F159" s="37">
        <v>4968</v>
      </c>
      <c r="G159" s="37">
        <v>3996</v>
      </c>
      <c r="H159" s="37">
        <v>3996</v>
      </c>
      <c r="I159" s="42"/>
    </row>
    <row r="160" spans="1:9" ht="16" x14ac:dyDescent="0.2">
      <c r="A160" s="39">
        <v>41973</v>
      </c>
      <c r="B160" s="406">
        <v>2012</v>
      </c>
      <c r="C160" s="407" t="s">
        <v>90</v>
      </c>
      <c r="D160" s="404" t="s">
        <v>101</v>
      </c>
      <c r="E160" s="43" t="s">
        <v>3545</v>
      </c>
      <c r="F160" s="37">
        <v>34331</v>
      </c>
      <c r="G160" s="37">
        <v>34330</v>
      </c>
      <c r="H160" s="37">
        <v>34330</v>
      </c>
      <c r="I160" s="42"/>
    </row>
    <row r="161" spans="1:9" ht="16" x14ac:dyDescent="0.2">
      <c r="A161" s="39">
        <v>41973</v>
      </c>
      <c r="B161" s="406">
        <v>2012</v>
      </c>
      <c r="C161" s="407" t="s">
        <v>90</v>
      </c>
      <c r="D161" s="404" t="s">
        <v>176</v>
      </c>
      <c r="E161" s="43" t="s">
        <v>3546</v>
      </c>
      <c r="F161" s="37">
        <v>6312</v>
      </c>
      <c r="G161" s="37">
        <v>5431</v>
      </c>
      <c r="H161" s="37">
        <v>5431</v>
      </c>
      <c r="I161" s="42"/>
    </row>
    <row r="162" spans="1:9" ht="16" x14ac:dyDescent="0.2">
      <c r="A162" s="39">
        <v>41973</v>
      </c>
      <c r="B162" s="406">
        <v>2013</v>
      </c>
      <c r="C162" s="407" t="s">
        <v>90</v>
      </c>
      <c r="D162" s="404" t="s">
        <v>101</v>
      </c>
      <c r="E162" s="43" t="s">
        <v>3547</v>
      </c>
      <c r="F162" s="37">
        <v>18308</v>
      </c>
      <c r="G162" s="37">
        <v>10301</v>
      </c>
      <c r="H162" s="37">
        <v>10301</v>
      </c>
      <c r="I162" s="42"/>
    </row>
    <row r="163" spans="1:9" ht="16" x14ac:dyDescent="0.2">
      <c r="A163" s="39">
        <v>41973</v>
      </c>
      <c r="B163" s="406">
        <v>2013</v>
      </c>
      <c r="C163" s="407" t="s">
        <v>90</v>
      </c>
      <c r="D163" s="404" t="s">
        <v>176</v>
      </c>
      <c r="E163" s="43"/>
      <c r="F163" s="37">
        <v>6686</v>
      </c>
      <c r="G163" s="37">
        <v>0</v>
      </c>
      <c r="H163" s="37">
        <v>0</v>
      </c>
      <c r="I163" s="42"/>
    </row>
    <row r="164" spans="1:9" ht="16" x14ac:dyDescent="0.2">
      <c r="A164" s="39">
        <v>41973</v>
      </c>
      <c r="B164" s="408">
        <v>2008</v>
      </c>
      <c r="C164" s="409" t="s">
        <v>99</v>
      </c>
      <c r="D164" s="410" t="s">
        <v>101</v>
      </c>
      <c r="E164" s="411" t="s">
        <v>3683</v>
      </c>
      <c r="F164" s="412">
        <v>3298</v>
      </c>
      <c r="G164" s="412">
        <v>3348</v>
      </c>
      <c r="H164" s="412">
        <v>3295</v>
      </c>
      <c r="I164" s="411" t="s">
        <v>3684</v>
      </c>
    </row>
    <row r="165" spans="1:9" ht="16" x14ac:dyDescent="0.2">
      <c r="A165" s="39">
        <v>41973</v>
      </c>
      <c r="B165" s="408">
        <v>2008</v>
      </c>
      <c r="C165" s="409" t="s">
        <v>99</v>
      </c>
      <c r="D165" s="410" t="s">
        <v>101</v>
      </c>
      <c r="E165" s="411" t="s">
        <v>3685</v>
      </c>
      <c r="F165" s="412">
        <v>1863</v>
      </c>
      <c r="G165" s="412">
        <v>1863</v>
      </c>
      <c r="H165" s="412">
        <v>1863</v>
      </c>
      <c r="I165" s="411" t="s">
        <v>10</v>
      </c>
    </row>
    <row r="166" spans="1:9" ht="16" x14ac:dyDescent="0.2">
      <c r="A166" s="39">
        <v>41973</v>
      </c>
      <c r="B166" s="408">
        <v>2009</v>
      </c>
      <c r="C166" s="409" t="s">
        <v>99</v>
      </c>
      <c r="D166" s="410" t="s">
        <v>101</v>
      </c>
      <c r="E166" s="411" t="s">
        <v>3683</v>
      </c>
      <c r="F166" s="412">
        <v>1830</v>
      </c>
      <c r="G166" s="412">
        <v>1830</v>
      </c>
      <c r="H166" s="412">
        <v>1830</v>
      </c>
      <c r="I166" s="411"/>
    </row>
    <row r="167" spans="1:9" ht="16" x14ac:dyDescent="0.2">
      <c r="A167" s="39">
        <v>41973</v>
      </c>
      <c r="B167" s="408">
        <v>2009</v>
      </c>
      <c r="C167" s="409" t="s">
        <v>99</v>
      </c>
      <c r="D167" s="410" t="s">
        <v>101</v>
      </c>
      <c r="E167" s="411" t="s">
        <v>3686</v>
      </c>
      <c r="F167" s="412">
        <v>5000</v>
      </c>
      <c r="G167" s="412">
        <v>5000</v>
      </c>
      <c r="H167" s="412">
        <v>5000</v>
      </c>
      <c r="I167" s="411"/>
    </row>
    <row r="168" spans="1:9" ht="16" x14ac:dyDescent="0.2">
      <c r="A168" s="39">
        <v>41973</v>
      </c>
      <c r="B168" s="408">
        <v>2009</v>
      </c>
      <c r="C168" s="409" t="s">
        <v>99</v>
      </c>
      <c r="D168" s="410" t="s">
        <v>101</v>
      </c>
      <c r="E168" s="411" t="s">
        <v>3686</v>
      </c>
      <c r="F168" s="412">
        <v>6793</v>
      </c>
      <c r="G168" s="412">
        <v>6793</v>
      </c>
      <c r="H168" s="412">
        <v>5414</v>
      </c>
      <c r="I168" s="411"/>
    </row>
    <row r="169" spans="1:9" ht="16" x14ac:dyDescent="0.2">
      <c r="A169" s="39">
        <v>41973</v>
      </c>
      <c r="B169" s="408">
        <v>2010</v>
      </c>
      <c r="C169" s="409" t="s">
        <v>99</v>
      </c>
      <c r="D169" s="410" t="s">
        <v>101</v>
      </c>
      <c r="E169" s="411" t="s">
        <v>3687</v>
      </c>
      <c r="F169" s="412">
        <v>8829</v>
      </c>
      <c r="G169" s="412">
        <v>8829</v>
      </c>
      <c r="H169" s="412">
        <v>8717</v>
      </c>
      <c r="I169" s="411" t="s">
        <v>3688</v>
      </c>
    </row>
    <row r="170" spans="1:9" ht="16" x14ac:dyDescent="0.2">
      <c r="A170" s="39">
        <v>41973</v>
      </c>
      <c r="B170" s="408">
        <v>2011</v>
      </c>
      <c r="C170" s="409" t="s">
        <v>99</v>
      </c>
      <c r="D170" s="410" t="s">
        <v>101</v>
      </c>
      <c r="E170" s="411" t="s">
        <v>3689</v>
      </c>
      <c r="F170" s="412">
        <v>7840</v>
      </c>
      <c r="G170" s="412">
        <v>7840</v>
      </c>
      <c r="H170" s="412">
        <v>7840</v>
      </c>
      <c r="I170" s="411"/>
    </row>
    <row r="171" spans="1:9" ht="16" x14ac:dyDescent="0.2">
      <c r="A171" s="39">
        <v>41973</v>
      </c>
      <c r="B171" s="408">
        <v>2011</v>
      </c>
      <c r="C171" s="409" t="s">
        <v>99</v>
      </c>
      <c r="D171" s="410" t="s">
        <v>101</v>
      </c>
      <c r="E171" s="411" t="s">
        <v>3690</v>
      </c>
      <c r="F171" s="412">
        <v>70826</v>
      </c>
      <c r="G171" s="412">
        <v>70826</v>
      </c>
      <c r="H171" s="412">
        <v>53991</v>
      </c>
      <c r="I171" s="411" t="s">
        <v>3688</v>
      </c>
    </row>
    <row r="172" spans="1:9" ht="16" x14ac:dyDescent="0.2">
      <c r="A172" s="39">
        <v>41973</v>
      </c>
      <c r="B172" s="408">
        <v>2012</v>
      </c>
      <c r="C172" s="409" t="s">
        <v>99</v>
      </c>
      <c r="D172" s="410" t="s">
        <v>101</v>
      </c>
      <c r="E172" s="411" t="s">
        <v>3691</v>
      </c>
      <c r="F172" s="412">
        <v>64551</v>
      </c>
      <c r="G172" s="412">
        <v>64465</v>
      </c>
      <c r="H172" s="412">
        <v>45356</v>
      </c>
      <c r="I172" s="411" t="s">
        <v>3688</v>
      </c>
    </row>
    <row r="173" spans="1:9" ht="16" x14ac:dyDescent="0.2">
      <c r="A173" s="39">
        <v>41973</v>
      </c>
      <c r="B173" s="408">
        <v>2013</v>
      </c>
      <c r="C173" s="409" t="s">
        <v>99</v>
      </c>
      <c r="D173" s="410" t="s">
        <v>101</v>
      </c>
      <c r="E173" s="411" t="s">
        <v>3692</v>
      </c>
      <c r="F173" s="412">
        <v>97290</v>
      </c>
      <c r="G173" s="412">
        <v>73424</v>
      </c>
      <c r="H173" s="412">
        <v>24160</v>
      </c>
      <c r="I173" s="411" t="s">
        <v>3688</v>
      </c>
    </row>
    <row r="174" spans="1:9" ht="16" x14ac:dyDescent="0.2">
      <c r="A174" s="39">
        <v>41973</v>
      </c>
      <c r="B174" s="408">
        <v>2014</v>
      </c>
      <c r="C174" s="409" t="s">
        <v>99</v>
      </c>
      <c r="D174" s="410" t="s">
        <v>101</v>
      </c>
      <c r="E174" s="411" t="s">
        <v>3693</v>
      </c>
      <c r="F174" s="412">
        <v>75905</v>
      </c>
      <c r="G174" s="412">
        <v>0</v>
      </c>
      <c r="H174" s="38"/>
      <c r="I174" s="411" t="s">
        <v>10</v>
      </c>
    </row>
    <row r="175" spans="1:9" ht="16" x14ac:dyDescent="0.2">
      <c r="A175" s="39">
        <v>41973</v>
      </c>
      <c r="B175" s="408">
        <v>2009</v>
      </c>
      <c r="C175" s="409" t="s">
        <v>99</v>
      </c>
      <c r="D175" s="410" t="s">
        <v>176</v>
      </c>
      <c r="E175" s="413" t="s">
        <v>3694</v>
      </c>
      <c r="F175" s="414">
        <v>5</v>
      </c>
      <c r="G175" s="414">
        <v>4</v>
      </c>
      <c r="H175" s="414">
        <v>4</v>
      </c>
      <c r="I175" s="413" t="s">
        <v>3695</v>
      </c>
    </row>
    <row r="176" spans="1:9" ht="16" x14ac:dyDescent="0.2">
      <c r="A176" s="39">
        <v>41973</v>
      </c>
      <c r="B176" s="408">
        <v>2013</v>
      </c>
      <c r="C176" s="409" t="s">
        <v>99</v>
      </c>
      <c r="D176" s="410" t="s">
        <v>176</v>
      </c>
      <c r="E176" s="413" t="s">
        <v>3694</v>
      </c>
      <c r="F176" s="414">
        <v>3771</v>
      </c>
      <c r="G176" s="414">
        <v>0</v>
      </c>
      <c r="H176" s="38"/>
      <c r="I176" s="413" t="s">
        <v>3688</v>
      </c>
    </row>
    <row r="177" spans="1:9" ht="16" x14ac:dyDescent="0.2">
      <c r="A177" s="39">
        <v>41973</v>
      </c>
      <c r="B177" s="408">
        <v>2014</v>
      </c>
      <c r="C177" s="409" t="s">
        <v>99</v>
      </c>
      <c r="D177" s="410" t="s">
        <v>176</v>
      </c>
      <c r="E177" s="413" t="s">
        <v>3694</v>
      </c>
      <c r="F177" s="414">
        <v>5409</v>
      </c>
      <c r="G177" s="414">
        <v>0</v>
      </c>
      <c r="H177" s="38"/>
      <c r="I177" s="413" t="s">
        <v>10</v>
      </c>
    </row>
    <row r="178" spans="1:9" ht="16" x14ac:dyDescent="0.2">
      <c r="A178" s="39">
        <v>41973</v>
      </c>
      <c r="B178" s="32">
        <v>2007</v>
      </c>
      <c r="C178" s="42" t="s">
        <v>87</v>
      </c>
      <c r="D178" s="43" t="s">
        <v>101</v>
      </c>
      <c r="E178" s="43" t="s">
        <v>3742</v>
      </c>
      <c r="F178" s="399">
        <v>770</v>
      </c>
      <c r="G178" s="399">
        <v>770</v>
      </c>
      <c r="H178" s="399">
        <v>770</v>
      </c>
      <c r="I178" s="43" t="s">
        <v>3743</v>
      </c>
    </row>
    <row r="179" spans="1:9" ht="48" x14ac:dyDescent="0.2">
      <c r="A179" s="39">
        <v>41973</v>
      </c>
      <c r="B179" s="32">
        <v>2009</v>
      </c>
      <c r="C179" s="42" t="s">
        <v>87</v>
      </c>
      <c r="D179" s="43" t="s">
        <v>101</v>
      </c>
      <c r="E179" s="43" t="s">
        <v>3744</v>
      </c>
      <c r="F179" s="399">
        <v>14848</v>
      </c>
      <c r="G179" s="399">
        <v>14839</v>
      </c>
      <c r="H179" s="399">
        <v>14839</v>
      </c>
      <c r="I179" s="43" t="s">
        <v>3745</v>
      </c>
    </row>
    <row r="180" spans="1:9" ht="32" x14ac:dyDescent="0.2">
      <c r="A180" s="39">
        <v>41973</v>
      </c>
      <c r="B180" s="32">
        <v>2010</v>
      </c>
      <c r="C180" s="42" t="s">
        <v>87</v>
      </c>
      <c r="D180" s="43" t="s">
        <v>101</v>
      </c>
      <c r="E180" s="43" t="s">
        <v>3746</v>
      </c>
      <c r="F180" s="399">
        <v>7698</v>
      </c>
      <c r="G180" s="399">
        <v>7698</v>
      </c>
      <c r="H180" s="399">
        <v>7698</v>
      </c>
      <c r="I180" s="43" t="s">
        <v>3747</v>
      </c>
    </row>
    <row r="181" spans="1:9" ht="16" x14ac:dyDescent="0.2">
      <c r="A181" s="39">
        <v>41973</v>
      </c>
      <c r="B181" s="32">
        <v>2011</v>
      </c>
      <c r="C181" s="42" t="s">
        <v>87</v>
      </c>
      <c r="D181" s="43" t="s">
        <v>101</v>
      </c>
      <c r="E181" s="43" t="s">
        <v>3748</v>
      </c>
      <c r="F181" s="399">
        <v>1186</v>
      </c>
      <c r="G181" s="399">
        <v>1186</v>
      </c>
      <c r="H181" s="399">
        <v>0</v>
      </c>
      <c r="I181" s="43" t="s">
        <v>3749</v>
      </c>
    </row>
    <row r="182" spans="1:9" ht="32" x14ac:dyDescent="0.2">
      <c r="A182" s="39">
        <v>41973</v>
      </c>
      <c r="B182" s="32">
        <v>2012</v>
      </c>
      <c r="C182" s="42" t="s">
        <v>87</v>
      </c>
      <c r="D182" s="43" t="s">
        <v>101</v>
      </c>
      <c r="E182" s="43" t="s">
        <v>3750</v>
      </c>
      <c r="F182" s="399">
        <v>8368</v>
      </c>
      <c r="G182" s="399">
        <v>8368</v>
      </c>
      <c r="H182" s="399">
        <v>8124</v>
      </c>
      <c r="I182" s="43" t="s">
        <v>3751</v>
      </c>
    </row>
    <row r="183" spans="1:9" ht="48" x14ac:dyDescent="0.2">
      <c r="A183" s="39">
        <v>41973</v>
      </c>
      <c r="B183" s="32">
        <v>2013</v>
      </c>
      <c r="C183" s="42" t="s">
        <v>87</v>
      </c>
      <c r="D183" s="43" t="s">
        <v>101</v>
      </c>
      <c r="E183" s="43" t="s">
        <v>3750</v>
      </c>
      <c r="F183" s="399">
        <v>4191</v>
      </c>
      <c r="G183" s="399">
        <v>4191</v>
      </c>
      <c r="H183" s="399">
        <v>3835</v>
      </c>
      <c r="I183" s="43" t="s">
        <v>3752</v>
      </c>
    </row>
    <row r="184" spans="1:9" ht="48" x14ac:dyDescent="0.2">
      <c r="A184" s="39">
        <v>41973</v>
      </c>
      <c r="B184" s="32">
        <v>2014</v>
      </c>
      <c r="C184" s="42" t="s">
        <v>87</v>
      </c>
      <c r="D184" s="43" t="s">
        <v>101</v>
      </c>
      <c r="E184" s="43" t="s">
        <v>3753</v>
      </c>
      <c r="F184" s="399">
        <v>10891</v>
      </c>
      <c r="G184" s="399">
        <f>7101+715</f>
        <v>7816</v>
      </c>
      <c r="H184" s="399">
        <v>5198</v>
      </c>
      <c r="I184" s="43" t="s">
        <v>3754</v>
      </c>
    </row>
    <row r="185" spans="1:9" ht="48" x14ac:dyDescent="0.2">
      <c r="A185" s="39">
        <v>41973</v>
      </c>
      <c r="B185" s="32">
        <v>2009</v>
      </c>
      <c r="C185" s="42" t="s">
        <v>87</v>
      </c>
      <c r="D185" s="43" t="s">
        <v>176</v>
      </c>
      <c r="E185" s="43" t="s">
        <v>3755</v>
      </c>
      <c r="F185" s="399">
        <v>3317</v>
      </c>
      <c r="G185" s="399">
        <f>1810+1207+100</f>
        <v>3117</v>
      </c>
      <c r="H185" s="399">
        <v>3117</v>
      </c>
      <c r="I185" s="43" t="s">
        <v>3756</v>
      </c>
    </row>
    <row r="186" spans="1:9" ht="48" x14ac:dyDescent="0.2">
      <c r="A186" s="39">
        <v>41973</v>
      </c>
      <c r="B186" s="32">
        <v>2010</v>
      </c>
      <c r="C186" s="42" t="s">
        <v>87</v>
      </c>
      <c r="D186" s="43" t="s">
        <v>176</v>
      </c>
      <c r="E186" s="43" t="s">
        <v>3757</v>
      </c>
      <c r="F186" s="399">
        <f>3430-1187</f>
        <v>2243</v>
      </c>
      <c r="G186" s="399">
        <v>2038</v>
      </c>
      <c r="H186" s="399">
        <v>422</v>
      </c>
      <c r="I186" s="43" t="s">
        <v>3758</v>
      </c>
    </row>
    <row r="187" spans="1:9" ht="16" x14ac:dyDescent="0.2">
      <c r="A187" s="39">
        <v>41973</v>
      </c>
      <c r="B187" s="32">
        <v>2014</v>
      </c>
      <c r="C187" s="42" t="s">
        <v>87</v>
      </c>
      <c r="D187" s="43" t="s">
        <v>176</v>
      </c>
      <c r="E187" s="43" t="s">
        <v>3759</v>
      </c>
      <c r="F187" s="399">
        <v>2000</v>
      </c>
      <c r="G187" s="399">
        <v>155</v>
      </c>
      <c r="H187" s="399">
        <v>2</v>
      </c>
      <c r="I187" s="43" t="s">
        <v>3760</v>
      </c>
    </row>
    <row r="188" spans="1:9" ht="48" x14ac:dyDescent="0.2">
      <c r="A188" s="39">
        <v>41973</v>
      </c>
      <c r="B188" s="395">
        <v>2011</v>
      </c>
      <c r="C188" s="396" t="s">
        <v>82</v>
      </c>
      <c r="D188" s="397" t="s">
        <v>101</v>
      </c>
      <c r="E188" s="48" t="s">
        <v>4790</v>
      </c>
      <c r="F188" s="399">
        <v>136314</v>
      </c>
      <c r="G188" s="399">
        <v>136310</v>
      </c>
      <c r="H188" s="399">
        <v>125065</v>
      </c>
      <c r="I188" s="48" t="s">
        <v>4791</v>
      </c>
    </row>
    <row r="189" spans="1:9" ht="48" x14ac:dyDescent="0.2">
      <c r="A189" s="39">
        <v>41973</v>
      </c>
      <c r="B189" s="395">
        <v>2012</v>
      </c>
      <c r="C189" s="396" t="s">
        <v>82</v>
      </c>
      <c r="D189" s="397" t="s">
        <v>101</v>
      </c>
      <c r="E189" s="48" t="s">
        <v>4792</v>
      </c>
      <c r="F189" s="399">
        <v>83943</v>
      </c>
      <c r="G189" s="399">
        <v>83693</v>
      </c>
      <c r="H189" s="399">
        <v>79639</v>
      </c>
      <c r="I189" s="48" t="s">
        <v>4791</v>
      </c>
    </row>
    <row r="190" spans="1:9" ht="48" x14ac:dyDescent="0.2">
      <c r="A190" s="39">
        <v>41973</v>
      </c>
      <c r="B190" s="395">
        <v>2013</v>
      </c>
      <c r="C190" s="396" t="s">
        <v>82</v>
      </c>
      <c r="D190" s="397" t="s">
        <v>101</v>
      </c>
      <c r="E190" s="48" t="s">
        <v>4793</v>
      </c>
      <c r="F190" s="399">
        <v>96888</v>
      </c>
      <c r="G190" s="399">
        <v>86792</v>
      </c>
      <c r="H190" s="399">
        <v>55736</v>
      </c>
      <c r="I190" s="48" t="s">
        <v>4791</v>
      </c>
    </row>
    <row r="191" spans="1:9" ht="48" x14ac:dyDescent="0.2">
      <c r="A191" s="39">
        <v>41973</v>
      </c>
      <c r="B191" s="395">
        <v>2014</v>
      </c>
      <c r="C191" s="396" t="s">
        <v>82</v>
      </c>
      <c r="D191" s="397" t="s">
        <v>101</v>
      </c>
      <c r="E191" s="48" t="s">
        <v>4794</v>
      </c>
      <c r="F191" s="399">
        <v>80638</v>
      </c>
      <c r="G191" s="399">
        <v>43583</v>
      </c>
      <c r="H191" s="399">
        <v>33730</v>
      </c>
      <c r="I191" s="48" t="s">
        <v>4791</v>
      </c>
    </row>
    <row r="192" spans="1:9" ht="48" x14ac:dyDescent="0.2">
      <c r="A192" s="39">
        <v>41973</v>
      </c>
      <c r="B192" s="395">
        <v>2015</v>
      </c>
      <c r="C192" s="396" t="s">
        <v>82</v>
      </c>
      <c r="D192" s="397" t="s">
        <v>101</v>
      </c>
      <c r="E192" s="48" t="s">
        <v>4795</v>
      </c>
      <c r="F192" s="399">
        <v>16684</v>
      </c>
      <c r="G192" s="399">
        <v>4288</v>
      </c>
      <c r="H192" s="399">
        <v>4267</v>
      </c>
      <c r="I192" s="48" t="s">
        <v>4796</v>
      </c>
    </row>
    <row r="193" spans="1:9" ht="16" x14ac:dyDescent="0.2">
      <c r="A193" s="39">
        <v>41973</v>
      </c>
      <c r="B193" s="395">
        <v>2011</v>
      </c>
      <c r="C193" s="396" t="s">
        <v>82</v>
      </c>
      <c r="D193" s="397" t="s">
        <v>176</v>
      </c>
      <c r="E193" s="48" t="s">
        <v>4797</v>
      </c>
      <c r="F193" s="399">
        <v>20757</v>
      </c>
      <c r="G193" s="399">
        <v>20064</v>
      </c>
      <c r="H193" s="399">
        <v>18673</v>
      </c>
      <c r="I193" s="48" t="s">
        <v>4791</v>
      </c>
    </row>
    <row r="194" spans="1:9" ht="16" x14ac:dyDescent="0.2">
      <c r="A194" s="39">
        <v>41973</v>
      </c>
      <c r="B194" s="395">
        <v>2012</v>
      </c>
      <c r="C194" s="396" t="s">
        <v>82</v>
      </c>
      <c r="D194" s="397" t="s">
        <v>176</v>
      </c>
      <c r="E194" s="48" t="s">
        <v>4797</v>
      </c>
      <c r="F194" s="399">
        <v>20919</v>
      </c>
      <c r="G194" s="399">
        <v>19774</v>
      </c>
      <c r="H194" s="399">
        <v>17809</v>
      </c>
      <c r="I194" s="48" t="s">
        <v>4791</v>
      </c>
    </row>
    <row r="195" spans="1:9" ht="16" x14ac:dyDescent="0.2">
      <c r="A195" s="39">
        <v>41973</v>
      </c>
      <c r="B195" s="395">
        <v>2013</v>
      </c>
      <c r="C195" s="396" t="s">
        <v>82</v>
      </c>
      <c r="D195" s="397" t="s">
        <v>176</v>
      </c>
      <c r="E195" s="48" t="s">
        <v>4797</v>
      </c>
      <c r="F195" s="399">
        <v>15612</v>
      </c>
      <c r="G195" s="399">
        <v>13270</v>
      </c>
      <c r="H195" s="399">
        <v>5932</v>
      </c>
      <c r="I195" s="48" t="s">
        <v>4791</v>
      </c>
    </row>
    <row r="196" spans="1:9" ht="16" x14ac:dyDescent="0.2">
      <c r="A196" s="39">
        <v>41973</v>
      </c>
      <c r="B196" s="395">
        <v>2014</v>
      </c>
      <c r="C196" s="396" t="s">
        <v>82</v>
      </c>
      <c r="D196" s="397" t="s">
        <v>176</v>
      </c>
      <c r="E196" s="48" t="s">
        <v>4797</v>
      </c>
      <c r="F196" s="399">
        <v>19740</v>
      </c>
      <c r="G196" s="399">
        <v>8415</v>
      </c>
      <c r="H196" s="399">
        <v>0</v>
      </c>
      <c r="I196" s="48" t="s">
        <v>4791</v>
      </c>
    </row>
    <row r="197" spans="1:9" ht="32" x14ac:dyDescent="0.2">
      <c r="A197" s="39">
        <v>41973</v>
      </c>
      <c r="B197" s="395">
        <v>2015</v>
      </c>
      <c r="C197" s="396" t="s">
        <v>82</v>
      </c>
      <c r="D197" s="397" t="s">
        <v>176</v>
      </c>
      <c r="E197" s="48" t="s">
        <v>4797</v>
      </c>
      <c r="F197" s="399">
        <v>3582</v>
      </c>
      <c r="G197" s="399">
        <v>0</v>
      </c>
      <c r="H197" s="399">
        <v>0</v>
      </c>
      <c r="I197" s="48" t="s">
        <v>4798</v>
      </c>
    </row>
    <row r="198" spans="1:9" ht="32" x14ac:dyDescent="0.2">
      <c r="A198" s="39">
        <v>41973</v>
      </c>
      <c r="B198" s="395">
        <v>2011</v>
      </c>
      <c r="C198" s="396" t="s">
        <v>82</v>
      </c>
      <c r="D198" s="397" t="s">
        <v>101</v>
      </c>
      <c r="E198" s="48" t="s">
        <v>4799</v>
      </c>
      <c r="F198" s="399">
        <v>2340</v>
      </c>
      <c r="G198" s="399">
        <v>2229</v>
      </c>
      <c r="H198" s="399">
        <v>2229</v>
      </c>
      <c r="I198" s="47"/>
    </row>
    <row r="199" spans="1:9" ht="32" x14ac:dyDescent="0.2">
      <c r="A199" s="39">
        <v>41973</v>
      </c>
      <c r="B199" s="395">
        <v>2012</v>
      </c>
      <c r="C199" s="396" t="s">
        <v>82</v>
      </c>
      <c r="D199" s="397" t="s">
        <v>101</v>
      </c>
      <c r="E199" s="48" t="s">
        <v>4800</v>
      </c>
      <c r="F199" s="399">
        <v>2447</v>
      </c>
      <c r="G199" s="399">
        <v>2377</v>
      </c>
      <c r="H199" s="399">
        <v>2367</v>
      </c>
      <c r="I199" s="47"/>
    </row>
    <row r="200" spans="1:9" ht="32" x14ac:dyDescent="0.2">
      <c r="A200" s="39">
        <v>41973</v>
      </c>
      <c r="B200" s="395">
        <v>2013</v>
      </c>
      <c r="C200" s="396" t="s">
        <v>82</v>
      </c>
      <c r="D200" s="397" t="s">
        <v>101</v>
      </c>
      <c r="E200" s="48" t="s">
        <v>4801</v>
      </c>
      <c r="F200" s="399">
        <v>3609</v>
      </c>
      <c r="G200" s="399">
        <v>682</v>
      </c>
      <c r="H200" s="399">
        <v>641</v>
      </c>
      <c r="I200" s="47"/>
    </row>
    <row r="201" spans="1:9" ht="32" x14ac:dyDescent="0.2">
      <c r="A201" s="39">
        <v>41973</v>
      </c>
      <c r="B201" s="395">
        <v>2014</v>
      </c>
      <c r="C201" s="396" t="s">
        <v>82</v>
      </c>
      <c r="D201" s="397" t="s">
        <v>101</v>
      </c>
      <c r="E201" s="48" t="s">
        <v>4802</v>
      </c>
      <c r="F201" s="399">
        <v>3975</v>
      </c>
      <c r="G201" s="399">
        <v>0</v>
      </c>
      <c r="H201" s="399">
        <v>0</v>
      </c>
      <c r="I201" s="47"/>
    </row>
    <row r="202" spans="1:9" ht="32" x14ac:dyDescent="0.2">
      <c r="A202" s="39">
        <v>41973</v>
      </c>
      <c r="B202" s="395">
        <v>2015</v>
      </c>
      <c r="C202" s="396" t="s">
        <v>82</v>
      </c>
      <c r="D202" s="397" t="s">
        <v>101</v>
      </c>
      <c r="E202" s="48" t="s">
        <v>4803</v>
      </c>
      <c r="F202" s="399">
        <v>0</v>
      </c>
      <c r="G202" s="399">
        <v>0</v>
      </c>
      <c r="H202" s="399">
        <v>0</v>
      </c>
      <c r="I202" s="47" t="s">
        <v>4804</v>
      </c>
    </row>
    <row r="203" spans="1:9" ht="32" x14ac:dyDescent="0.2">
      <c r="A203" s="39">
        <v>41973</v>
      </c>
      <c r="B203" s="395">
        <v>2011</v>
      </c>
      <c r="C203" s="396" t="s">
        <v>84</v>
      </c>
      <c r="D203" s="397" t="s">
        <v>101</v>
      </c>
      <c r="E203" s="48" t="s">
        <v>4799</v>
      </c>
      <c r="F203" s="399">
        <v>853</v>
      </c>
      <c r="G203" s="399">
        <v>744</v>
      </c>
      <c r="H203" s="399">
        <v>741</v>
      </c>
      <c r="I203" s="47"/>
    </row>
    <row r="204" spans="1:9" ht="32" x14ac:dyDescent="0.2">
      <c r="A204" s="39">
        <v>41973</v>
      </c>
      <c r="B204" s="395">
        <v>2012</v>
      </c>
      <c r="C204" s="396" t="s">
        <v>84</v>
      </c>
      <c r="D204" s="397" t="s">
        <v>101</v>
      </c>
      <c r="E204" s="48" t="s">
        <v>4800</v>
      </c>
      <c r="F204" s="399">
        <v>719</v>
      </c>
      <c r="G204" s="399">
        <v>566</v>
      </c>
      <c r="H204" s="399">
        <v>566</v>
      </c>
      <c r="I204" s="47"/>
    </row>
    <row r="205" spans="1:9" ht="32" x14ac:dyDescent="0.2">
      <c r="A205" s="39">
        <v>41973</v>
      </c>
      <c r="B205" s="395">
        <v>2013</v>
      </c>
      <c r="C205" s="396" t="s">
        <v>84</v>
      </c>
      <c r="D205" s="397" t="s">
        <v>101</v>
      </c>
      <c r="E205" s="48" t="s">
        <v>4801</v>
      </c>
      <c r="F205" s="399">
        <v>455</v>
      </c>
      <c r="G205" s="399">
        <v>419</v>
      </c>
      <c r="H205" s="399">
        <v>378</v>
      </c>
      <c r="I205" s="47"/>
    </row>
    <row r="206" spans="1:9" ht="32" x14ac:dyDescent="0.2">
      <c r="A206" s="39">
        <v>41973</v>
      </c>
      <c r="B206" s="395">
        <v>2014</v>
      </c>
      <c r="C206" s="396" t="s">
        <v>84</v>
      </c>
      <c r="D206" s="397" t="s">
        <v>101</v>
      </c>
      <c r="E206" s="48" t="s">
        <v>4802</v>
      </c>
      <c r="F206" s="399">
        <v>463</v>
      </c>
      <c r="G206" s="399">
        <v>0</v>
      </c>
      <c r="H206" s="399">
        <v>0</v>
      </c>
      <c r="I206" s="47"/>
    </row>
    <row r="207" spans="1:9" ht="32" x14ac:dyDescent="0.2">
      <c r="A207" s="39">
        <v>41973</v>
      </c>
      <c r="B207" s="395">
        <v>2015</v>
      </c>
      <c r="C207" s="396" t="s">
        <v>84</v>
      </c>
      <c r="D207" s="397" t="s">
        <v>101</v>
      </c>
      <c r="E207" s="48" t="s">
        <v>4803</v>
      </c>
      <c r="F207" s="399">
        <v>0</v>
      </c>
      <c r="G207" s="399">
        <v>0</v>
      </c>
      <c r="H207" s="399">
        <v>0</v>
      </c>
      <c r="I207" s="47" t="s">
        <v>4804</v>
      </c>
    </row>
    <row r="208" spans="1:9" ht="48" x14ac:dyDescent="0.2">
      <c r="A208" s="39">
        <v>41973</v>
      </c>
      <c r="B208" s="395">
        <v>2011</v>
      </c>
      <c r="C208" s="396" t="s">
        <v>83</v>
      </c>
      <c r="D208" s="397" t="s">
        <v>101</v>
      </c>
      <c r="E208" s="48" t="s">
        <v>4790</v>
      </c>
      <c r="F208" s="399">
        <v>1854</v>
      </c>
      <c r="G208" s="399">
        <v>1854</v>
      </c>
      <c r="H208" s="399">
        <v>1854</v>
      </c>
      <c r="I208" s="48" t="s">
        <v>4805</v>
      </c>
    </row>
    <row r="209" spans="1:9" ht="48" x14ac:dyDescent="0.2">
      <c r="A209" s="39">
        <v>41973</v>
      </c>
      <c r="B209" s="395">
        <v>2012</v>
      </c>
      <c r="C209" s="396" t="s">
        <v>83</v>
      </c>
      <c r="D209" s="397" t="s">
        <v>101</v>
      </c>
      <c r="E209" s="48" t="s">
        <v>4792</v>
      </c>
      <c r="F209" s="399">
        <v>2478</v>
      </c>
      <c r="G209" s="399">
        <v>2148</v>
      </c>
      <c r="H209" s="399">
        <v>2148</v>
      </c>
      <c r="I209" s="48" t="s">
        <v>4805</v>
      </c>
    </row>
    <row r="210" spans="1:9" ht="48" x14ac:dyDescent="0.2">
      <c r="A210" s="39">
        <v>41973</v>
      </c>
      <c r="B210" s="395">
        <v>2013</v>
      </c>
      <c r="C210" s="396" t="s">
        <v>83</v>
      </c>
      <c r="D210" s="397" t="s">
        <v>101</v>
      </c>
      <c r="E210" s="48" t="s">
        <v>4793</v>
      </c>
      <c r="F210" s="399">
        <v>1995</v>
      </c>
      <c r="G210" s="399">
        <v>1994</v>
      </c>
      <c r="H210" s="399">
        <v>1991</v>
      </c>
      <c r="I210" s="48" t="s">
        <v>4805</v>
      </c>
    </row>
    <row r="211" spans="1:9" ht="48" x14ac:dyDescent="0.2">
      <c r="A211" s="39">
        <v>41973</v>
      </c>
      <c r="B211" s="395">
        <v>2014</v>
      </c>
      <c r="C211" s="396" t="s">
        <v>83</v>
      </c>
      <c r="D211" s="397" t="s">
        <v>101</v>
      </c>
      <c r="E211" s="48" t="s">
        <v>4794</v>
      </c>
      <c r="F211" s="399">
        <v>2540</v>
      </c>
      <c r="G211" s="399">
        <v>425</v>
      </c>
      <c r="H211" s="399">
        <v>405</v>
      </c>
      <c r="I211" s="48" t="s">
        <v>4805</v>
      </c>
    </row>
    <row r="212" spans="1:9" ht="48" x14ac:dyDescent="0.2">
      <c r="A212" s="39">
        <v>41973</v>
      </c>
      <c r="B212" s="395">
        <v>2015</v>
      </c>
      <c r="C212" s="396" t="s">
        <v>83</v>
      </c>
      <c r="D212" s="397" t="s">
        <v>101</v>
      </c>
      <c r="E212" s="48" t="s">
        <v>4795</v>
      </c>
      <c r="F212" s="399">
        <v>0</v>
      </c>
      <c r="G212" s="399">
        <v>0</v>
      </c>
      <c r="H212" s="399">
        <v>0</v>
      </c>
      <c r="I212" s="48" t="s">
        <v>4806</v>
      </c>
    </row>
    <row r="213" spans="1:9" ht="16" x14ac:dyDescent="0.2">
      <c r="A213" s="39">
        <v>41973</v>
      </c>
      <c r="B213" s="395">
        <v>2011</v>
      </c>
      <c r="C213" s="396" t="s">
        <v>83</v>
      </c>
      <c r="D213" s="397" t="s">
        <v>176</v>
      </c>
      <c r="E213" s="48" t="s">
        <v>4797</v>
      </c>
      <c r="F213" s="399">
        <v>2194</v>
      </c>
      <c r="G213" s="399">
        <v>1632</v>
      </c>
      <c r="H213" s="399">
        <v>1548</v>
      </c>
      <c r="I213" s="48" t="s">
        <v>4805</v>
      </c>
    </row>
    <row r="214" spans="1:9" ht="16" x14ac:dyDescent="0.2">
      <c r="A214" s="39">
        <v>41973</v>
      </c>
      <c r="B214" s="395">
        <v>2012</v>
      </c>
      <c r="C214" s="396" t="s">
        <v>83</v>
      </c>
      <c r="D214" s="397" t="s">
        <v>176</v>
      </c>
      <c r="E214" s="48" t="s">
        <v>4797</v>
      </c>
      <c r="F214" s="399">
        <v>1947</v>
      </c>
      <c r="G214" s="399">
        <v>1237</v>
      </c>
      <c r="H214" s="399">
        <v>1171</v>
      </c>
      <c r="I214" s="48" t="s">
        <v>4805</v>
      </c>
    </row>
    <row r="215" spans="1:9" ht="16" x14ac:dyDescent="0.2">
      <c r="A215" s="39">
        <v>41973</v>
      </c>
      <c r="B215" s="395">
        <v>2013</v>
      </c>
      <c r="C215" s="396" t="s">
        <v>83</v>
      </c>
      <c r="D215" s="397" t="s">
        <v>176</v>
      </c>
      <c r="E215" s="48" t="s">
        <v>4797</v>
      </c>
      <c r="F215" s="399">
        <v>0</v>
      </c>
      <c r="G215" s="399">
        <v>0</v>
      </c>
      <c r="H215" s="399">
        <v>0</v>
      </c>
      <c r="I215" s="48" t="s">
        <v>4805</v>
      </c>
    </row>
    <row r="216" spans="1:9" ht="16" x14ac:dyDescent="0.2">
      <c r="A216" s="39">
        <v>41973</v>
      </c>
      <c r="B216" s="395">
        <v>2014</v>
      </c>
      <c r="C216" s="396" t="s">
        <v>83</v>
      </c>
      <c r="D216" s="397" t="s">
        <v>176</v>
      </c>
      <c r="E216" s="48" t="s">
        <v>4797</v>
      </c>
      <c r="F216" s="399">
        <v>0</v>
      </c>
      <c r="G216" s="399">
        <v>0</v>
      </c>
      <c r="H216" s="399">
        <v>0</v>
      </c>
      <c r="I216" s="48" t="s">
        <v>4805</v>
      </c>
    </row>
    <row r="217" spans="1:9" ht="32" x14ac:dyDescent="0.2">
      <c r="A217" s="39">
        <v>41973</v>
      </c>
      <c r="B217" s="395">
        <v>2015</v>
      </c>
      <c r="C217" s="396" t="s">
        <v>83</v>
      </c>
      <c r="D217" s="397" t="s">
        <v>176</v>
      </c>
      <c r="E217" s="48" t="s">
        <v>4797</v>
      </c>
      <c r="F217" s="399">
        <v>0</v>
      </c>
      <c r="G217" s="399">
        <v>0</v>
      </c>
      <c r="H217" s="399">
        <v>0</v>
      </c>
      <c r="I217" s="48" t="s">
        <v>4806</v>
      </c>
    </row>
    <row r="218" spans="1:9" ht="16" x14ac:dyDescent="0.2">
      <c r="A218" s="39">
        <v>41973</v>
      </c>
      <c r="B218" s="395">
        <v>2011</v>
      </c>
      <c r="C218" s="396" t="s">
        <v>82</v>
      </c>
      <c r="D218" s="397" t="s">
        <v>1053</v>
      </c>
      <c r="E218" s="48" t="s">
        <v>78</v>
      </c>
      <c r="F218" s="399">
        <v>27773</v>
      </c>
      <c r="G218" s="399">
        <v>24966</v>
      </c>
      <c r="H218" s="399">
        <v>24900</v>
      </c>
      <c r="I218" s="47"/>
    </row>
    <row r="219" spans="1:9" ht="16" x14ac:dyDescent="0.2">
      <c r="A219" s="39">
        <v>41973</v>
      </c>
      <c r="B219" s="395">
        <v>2012</v>
      </c>
      <c r="C219" s="396" t="s">
        <v>82</v>
      </c>
      <c r="D219" s="397" t="s">
        <v>1053</v>
      </c>
      <c r="E219" s="48" t="s">
        <v>78</v>
      </c>
      <c r="F219" s="399">
        <v>68661</v>
      </c>
      <c r="G219" s="399">
        <v>48120</v>
      </c>
      <c r="H219" s="399">
        <v>43710</v>
      </c>
      <c r="I219" s="47"/>
    </row>
    <row r="220" spans="1:9" ht="16" x14ac:dyDescent="0.2">
      <c r="A220" s="39">
        <v>41973</v>
      </c>
      <c r="B220" s="395">
        <v>2013</v>
      </c>
      <c r="C220" s="396" t="s">
        <v>82</v>
      </c>
      <c r="D220" s="397" t="s">
        <v>1053</v>
      </c>
      <c r="E220" s="48" t="s">
        <v>78</v>
      </c>
      <c r="F220" s="399">
        <v>42739</v>
      </c>
      <c r="G220" s="399">
        <v>24278</v>
      </c>
      <c r="H220" s="399">
        <v>886</v>
      </c>
      <c r="I220" s="47"/>
    </row>
    <row r="221" spans="1:9" ht="16" x14ac:dyDescent="0.2">
      <c r="A221" s="39">
        <v>41973</v>
      </c>
      <c r="B221" s="395">
        <v>2014</v>
      </c>
      <c r="C221" s="396" t="s">
        <v>82</v>
      </c>
      <c r="D221" s="397" t="s">
        <v>1053</v>
      </c>
      <c r="E221" s="48" t="s">
        <v>78</v>
      </c>
      <c r="F221" s="399">
        <v>44716</v>
      </c>
      <c r="G221" s="399">
        <v>28894</v>
      </c>
      <c r="H221" s="399">
        <v>0</v>
      </c>
      <c r="I221" s="47"/>
    </row>
    <row r="222" spans="1:9" ht="16" x14ac:dyDescent="0.2">
      <c r="A222" s="39">
        <v>41973</v>
      </c>
      <c r="B222" s="395">
        <v>2015</v>
      </c>
      <c r="C222" s="396" t="s">
        <v>82</v>
      </c>
      <c r="D222" s="397" t="s">
        <v>1053</v>
      </c>
      <c r="E222" s="48" t="s">
        <v>78</v>
      </c>
      <c r="F222" s="399">
        <v>0</v>
      </c>
      <c r="G222" s="399">
        <v>0</v>
      </c>
      <c r="H222" s="399">
        <v>0</v>
      </c>
      <c r="I222" s="47" t="s">
        <v>4804</v>
      </c>
    </row>
    <row r="223" spans="1:9" ht="16" x14ac:dyDescent="0.2">
      <c r="A223" s="39">
        <v>41973</v>
      </c>
      <c r="B223" s="395">
        <v>2011</v>
      </c>
      <c r="C223" s="396" t="s">
        <v>84</v>
      </c>
      <c r="D223" s="397" t="s">
        <v>1053</v>
      </c>
      <c r="E223" s="48" t="s">
        <v>78</v>
      </c>
      <c r="F223" s="399">
        <v>11087</v>
      </c>
      <c r="G223" s="399">
        <v>10771</v>
      </c>
      <c r="H223" s="399">
        <v>10771</v>
      </c>
      <c r="I223" s="47"/>
    </row>
    <row r="224" spans="1:9" ht="16" x14ac:dyDescent="0.2">
      <c r="A224" s="39">
        <v>41973</v>
      </c>
      <c r="B224" s="395">
        <v>2012</v>
      </c>
      <c r="C224" s="396" t="s">
        <v>84</v>
      </c>
      <c r="D224" s="397" t="s">
        <v>1053</v>
      </c>
      <c r="E224" s="48" t="s">
        <v>78</v>
      </c>
      <c r="F224" s="399">
        <v>25327</v>
      </c>
      <c r="G224" s="399">
        <v>23561</v>
      </c>
      <c r="H224" s="399">
        <v>20842</v>
      </c>
      <c r="I224" s="47"/>
    </row>
    <row r="225" spans="1:9" ht="16" x14ac:dyDescent="0.2">
      <c r="A225" s="39">
        <v>41973</v>
      </c>
      <c r="B225" s="395">
        <v>2013</v>
      </c>
      <c r="C225" s="396" t="s">
        <v>84</v>
      </c>
      <c r="D225" s="397" t="s">
        <v>1053</v>
      </c>
      <c r="E225" s="48" t="s">
        <v>78</v>
      </c>
      <c r="F225" s="399">
        <v>17441</v>
      </c>
      <c r="G225" s="399">
        <v>16715</v>
      </c>
      <c r="H225" s="399">
        <v>0</v>
      </c>
      <c r="I225" s="47"/>
    </row>
    <row r="226" spans="1:9" ht="16" x14ac:dyDescent="0.2">
      <c r="A226" s="39">
        <v>41973</v>
      </c>
      <c r="B226" s="395">
        <v>2014</v>
      </c>
      <c r="C226" s="396" t="s">
        <v>84</v>
      </c>
      <c r="D226" s="397" t="s">
        <v>1053</v>
      </c>
      <c r="E226" s="48" t="s">
        <v>78</v>
      </c>
      <c r="F226" s="399">
        <v>24253</v>
      </c>
      <c r="G226" s="399">
        <v>15632</v>
      </c>
      <c r="H226" s="399">
        <v>0</v>
      </c>
      <c r="I226" s="47"/>
    </row>
    <row r="227" spans="1:9" ht="16" x14ac:dyDescent="0.2">
      <c r="A227" s="39">
        <v>41973</v>
      </c>
      <c r="B227" s="395">
        <v>2015</v>
      </c>
      <c r="C227" s="396" t="s">
        <v>84</v>
      </c>
      <c r="D227" s="397" t="s">
        <v>1053</v>
      </c>
      <c r="E227" s="48" t="s">
        <v>78</v>
      </c>
      <c r="F227" s="399">
        <v>0</v>
      </c>
      <c r="G227" s="399">
        <v>0</v>
      </c>
      <c r="H227" s="399">
        <v>0</v>
      </c>
      <c r="I227" s="47" t="s">
        <v>4804</v>
      </c>
    </row>
    <row r="228" spans="1:9" ht="16" x14ac:dyDescent="0.2">
      <c r="A228" s="39">
        <v>41973</v>
      </c>
      <c r="B228" s="415">
        <v>2010</v>
      </c>
      <c r="C228" s="42" t="s">
        <v>97</v>
      </c>
      <c r="D228" s="43" t="s">
        <v>101</v>
      </c>
      <c r="E228" s="43" t="s">
        <v>4865</v>
      </c>
      <c r="F228" s="399">
        <v>440</v>
      </c>
      <c r="G228" s="399">
        <v>440</v>
      </c>
      <c r="H228" s="399"/>
      <c r="I228" s="43" t="s">
        <v>4866</v>
      </c>
    </row>
    <row r="229" spans="1:9" ht="16" x14ac:dyDescent="0.2">
      <c r="A229" s="39">
        <v>41973</v>
      </c>
      <c r="B229" s="395">
        <v>2010</v>
      </c>
      <c r="C229" s="396" t="s">
        <v>86</v>
      </c>
      <c r="D229" s="397" t="s">
        <v>101</v>
      </c>
      <c r="E229" s="48" t="s">
        <v>5108</v>
      </c>
      <c r="F229" s="399">
        <v>4344</v>
      </c>
      <c r="G229" s="399">
        <v>4331</v>
      </c>
      <c r="H229" s="399"/>
      <c r="I229" s="47"/>
    </row>
    <row r="230" spans="1:9" ht="16" x14ac:dyDescent="0.2">
      <c r="A230" s="39">
        <v>41973</v>
      </c>
      <c r="B230" s="395">
        <v>2011</v>
      </c>
      <c r="C230" s="396" t="s">
        <v>86</v>
      </c>
      <c r="D230" s="397" t="s">
        <v>101</v>
      </c>
      <c r="E230" s="48" t="s">
        <v>5108</v>
      </c>
      <c r="F230" s="399">
        <v>26469</v>
      </c>
      <c r="G230" s="399">
        <v>24853</v>
      </c>
      <c r="H230" s="399"/>
      <c r="I230" s="47"/>
    </row>
    <row r="231" spans="1:9" ht="16" x14ac:dyDescent="0.2">
      <c r="A231" s="39">
        <v>41973</v>
      </c>
      <c r="B231" s="395">
        <v>2012</v>
      </c>
      <c r="C231" s="396" t="s">
        <v>86</v>
      </c>
      <c r="D231" s="397" t="s">
        <v>101</v>
      </c>
      <c r="E231" s="48" t="s">
        <v>5108</v>
      </c>
      <c r="F231" s="399">
        <v>30308</v>
      </c>
      <c r="G231" s="399">
        <v>27508</v>
      </c>
      <c r="H231" s="399"/>
      <c r="I231" s="47"/>
    </row>
    <row r="232" spans="1:9" ht="16" x14ac:dyDescent="0.2">
      <c r="A232" s="39">
        <v>41973</v>
      </c>
      <c r="B232" s="395">
        <v>2013</v>
      </c>
      <c r="C232" s="396" t="s">
        <v>86</v>
      </c>
      <c r="D232" s="397" t="s">
        <v>101</v>
      </c>
      <c r="E232" s="48" t="s">
        <v>5108</v>
      </c>
      <c r="F232" s="399">
        <v>25454</v>
      </c>
      <c r="G232" s="399">
        <v>13300</v>
      </c>
      <c r="H232" s="399"/>
      <c r="I232" s="47"/>
    </row>
    <row r="233" spans="1:9" ht="16" x14ac:dyDescent="0.2">
      <c r="A233" s="39">
        <v>41973</v>
      </c>
      <c r="B233" s="395">
        <v>2014</v>
      </c>
      <c r="C233" s="396" t="s">
        <v>86</v>
      </c>
      <c r="D233" s="397" t="s">
        <v>101</v>
      </c>
      <c r="E233" s="48" t="s">
        <v>5108</v>
      </c>
      <c r="F233" s="399">
        <v>36866</v>
      </c>
      <c r="G233" s="399">
        <v>4481</v>
      </c>
      <c r="H233" s="399"/>
      <c r="I233" s="47"/>
    </row>
    <row r="234" spans="1:9" ht="16" x14ac:dyDescent="0.2">
      <c r="A234" s="39">
        <v>41973</v>
      </c>
      <c r="B234" s="395">
        <v>2010</v>
      </c>
      <c r="C234" s="396" t="s">
        <v>86</v>
      </c>
      <c r="D234" s="397" t="s">
        <v>176</v>
      </c>
      <c r="E234" s="48" t="s">
        <v>5109</v>
      </c>
      <c r="F234" s="399">
        <v>6011</v>
      </c>
      <c r="G234" s="399">
        <v>6010</v>
      </c>
      <c r="H234" s="399"/>
      <c r="I234" s="47"/>
    </row>
    <row r="235" spans="1:9" ht="16" x14ac:dyDescent="0.2">
      <c r="A235" s="39">
        <v>41973</v>
      </c>
      <c r="B235" s="395">
        <v>2011</v>
      </c>
      <c r="C235" s="396" t="s">
        <v>86</v>
      </c>
      <c r="D235" s="397" t="s">
        <v>176</v>
      </c>
      <c r="E235" s="48" t="s">
        <v>5109</v>
      </c>
      <c r="F235" s="399">
        <v>7531</v>
      </c>
      <c r="G235" s="399">
        <v>7526</v>
      </c>
      <c r="H235" s="399"/>
      <c r="I235" s="47"/>
    </row>
    <row r="236" spans="1:9" ht="16" x14ac:dyDescent="0.2">
      <c r="A236" s="39">
        <v>41973</v>
      </c>
      <c r="B236" s="395">
        <v>2012</v>
      </c>
      <c r="C236" s="396" t="s">
        <v>86</v>
      </c>
      <c r="D236" s="397" t="s">
        <v>176</v>
      </c>
      <c r="E236" s="48" t="s">
        <v>5109</v>
      </c>
      <c r="F236" s="399">
        <v>8487</v>
      </c>
      <c r="G236" s="399">
        <v>7997</v>
      </c>
      <c r="H236" s="399"/>
      <c r="I236" s="47"/>
    </row>
    <row r="237" spans="1:9" ht="16" x14ac:dyDescent="0.2">
      <c r="A237" s="39">
        <v>41973</v>
      </c>
      <c r="B237" s="395">
        <v>2013</v>
      </c>
      <c r="C237" s="396" t="s">
        <v>86</v>
      </c>
      <c r="D237" s="397" t="s">
        <v>176</v>
      </c>
      <c r="E237" s="48" t="s">
        <v>5109</v>
      </c>
      <c r="F237" s="399">
        <v>9216</v>
      </c>
      <c r="G237" s="399">
        <v>8694</v>
      </c>
      <c r="H237" s="399"/>
      <c r="I237" s="47"/>
    </row>
    <row r="238" spans="1:9" ht="16" x14ac:dyDescent="0.2">
      <c r="A238" s="39">
        <v>41973</v>
      </c>
      <c r="B238" s="395">
        <v>2014</v>
      </c>
      <c r="C238" s="396" t="s">
        <v>86</v>
      </c>
      <c r="D238" s="397" t="s">
        <v>176</v>
      </c>
      <c r="E238" s="48" t="s">
        <v>5109</v>
      </c>
      <c r="F238" s="399">
        <v>5170</v>
      </c>
      <c r="G238" s="399">
        <v>982</v>
      </c>
      <c r="H238" s="399"/>
      <c r="I238" s="47"/>
    </row>
    <row r="239" spans="1:9" ht="3.75" customHeight="1" x14ac:dyDescent="0.2">
      <c r="A239" s="12"/>
      <c r="B239" s="13"/>
      <c r="C239" s="14"/>
      <c r="D239" s="44"/>
      <c r="E239" s="14"/>
      <c r="F239" s="40"/>
      <c r="G239" s="40"/>
      <c r="H239" s="40"/>
      <c r="I239" s="14"/>
    </row>
  </sheetData>
  <dataValidations count="2">
    <dataValidation type="list" allowBlank="1" showInputMessage="1" showErrorMessage="1" errorTitle="Data Input Error" error="Choose values from the drop-down list" sqref="B125:C137" xr:uid="{00000000-0002-0000-0100-000000000000}">
      <formula1>#REF!</formula1>
    </dataValidation>
    <dataValidation type="list" allowBlank="1" showInputMessage="1" showErrorMessage="1" errorTitle="Data Input Error" error="Choose values from the drop-down list" sqref="B2:D21" xr:uid="{00000000-0002-0000-0100-000001000000}">
      <formula1>#REF!</formula1>
    </dataValidation>
  </dataValidations>
  <pageMargins left="0.7" right="0.7" top="0.75" bottom="0.75" header="0.3" footer="0.3"/>
  <pageSetup paperSize="17" orientation="landscape" r:id="rId1"/>
  <extLst>
    <ext xmlns:x14="http://schemas.microsoft.com/office/spreadsheetml/2009/9/main" uri="{CCE6A557-97BC-4b89-ADB6-D9C93CAAB3DF}">
      <x14:dataValidations xmlns:xm="http://schemas.microsoft.com/office/excel/2006/main" count="32">
        <x14:dataValidation type="list" allowBlank="1" showInputMessage="1" showErrorMessage="1" xr:uid="{00000000-0002-0000-0100-000004000000}">
          <x14:formula1>
            <xm:f>'/Users/work/Desktop/dio_webscrape/data/Revised and Consolidated Reports/[Revised_Army_MILCON_2851 Monthly_Submission_DEC2014.xlsx]4 - Organization'!#REF!</xm:f>
          </x14:formula1>
          <xm:sqref>C92:C124</xm:sqref>
        </x14:dataValidation>
        <x14:dataValidation type="list" allowBlank="1" showInputMessage="1" showErrorMessage="1" xr:uid="{00000000-0002-0000-0100-000005000000}">
          <x14:formula1>
            <xm:f>'/Users/work/Desktop/dio_webscrape/data/Revised and Consolidated Reports/[Revised_Army_MILCON_2851 Monthly_Submission_DEC2014.xlsx]5 - Appropriation Fund Type'!#REF!</xm:f>
          </x14:formula1>
          <xm:sqref>D92:D124</xm:sqref>
        </x14:dataValidation>
        <x14:dataValidation type="list" allowBlank="1" showInputMessage="1" showErrorMessage="1" errorTitle="Data Input Error" error="Choose values from the drop-down list" xr:uid="{00000000-0002-0000-0100-000006000000}">
          <x14:formula1>
            <xm:f>'/Users/work/Desktop/dio_webscrape/data/Revised and Consolidated Reports/[Revised_ARNG_MILCON_2851 Monthly_Submission_DEC2014.xlsx]5 - Appropriation Fund Type'!#REF!</xm:f>
          </x14:formula1>
          <xm:sqref>D125:D137 D178:D187</xm:sqref>
        </x14:dataValidation>
        <x14:dataValidation type="list" allowBlank="1" showInputMessage="1" showErrorMessage="1" errorTitle="Data Input Error" error="Choose values from the drop-down list" xr:uid="{00000000-0002-0000-0100-000007000000}">
          <x14:formula1>
            <xm:f>'/Users/work/Desktop/dio_webscrape/data/Revised and Consolidated Reports/[Revised_DFAS_MILCON_2851 Monthly_Submission_DEC2014.xlsx]4 - Organization'!#REF!</xm:f>
          </x14:formula1>
          <xm:sqref>C138:C139</xm:sqref>
        </x14:dataValidation>
        <x14:dataValidation type="list" allowBlank="1" showInputMessage="1" showErrorMessage="1" errorTitle="Data Input Error" error="Choose values from the drop-down list" xr:uid="{00000000-0002-0000-0100-000008000000}">
          <x14:formula1>
            <xm:f>'/Users/work/Desktop/dio_webscrape/data/Revised and Consolidated Reports/[Revised_DFAS_MILCON_2851 Monthly_Submission_DEC2014.xlsx]8 - Fiscal Year'!#REF!</xm:f>
          </x14:formula1>
          <xm:sqref>B138:B139</xm:sqref>
        </x14:dataValidation>
        <x14:dataValidation type="list" allowBlank="1" showInputMessage="1" showErrorMessage="1" errorTitle="Data Input Error" error="Choose values from the drop-down list" xr:uid="{00000000-0002-0000-0100-000009000000}">
          <x14:formula1>
            <xm:f>'/Users/work/Desktop/dio_webscrape/data/Revised and Consolidated Reports/[Revised_DFAS_MILCON_2851 Monthly_Submission_DEC2014.xlsx]5 - Appropriation Fund Type'!#REF!</xm:f>
          </x14:formula1>
          <xm:sqref>D138:D139</xm:sqref>
        </x14:dataValidation>
        <x14:dataValidation type="list" allowBlank="1" showInputMessage="1" showErrorMessage="1" errorTitle="Data Input Error" error="Choose values from the drop-down list" xr:uid="{00000000-0002-0000-0100-00000A000000}">
          <x14:formula1>
            <xm:f>'/Users/work/Desktop/dio_webscrape/data/Revised and Consolidated Reports/[Revised_DHA_MILCON_2851 Monthly_Submission_DEC2014.xlsx]4 - Organization'!#REF!</xm:f>
          </x14:formula1>
          <xm:sqref>C140:C145</xm:sqref>
        </x14:dataValidation>
        <x14:dataValidation type="list" allowBlank="1" showInputMessage="1" showErrorMessage="1" errorTitle="Data Input Error" error="Choose values from the drop-down list" xr:uid="{00000000-0002-0000-0100-00000B000000}">
          <x14:formula1>
            <xm:f>'/Users/work/Desktop/dio_webscrape/data/Revised and Consolidated Reports/[Revised_DHA_MILCON_2851 Monthly_Submission_DEC2014.xlsx]8 - Fiscal Year'!#REF!</xm:f>
          </x14:formula1>
          <xm:sqref>B140:B145</xm:sqref>
        </x14:dataValidation>
        <x14:dataValidation type="list" allowBlank="1" showInputMessage="1" showErrorMessage="1" errorTitle="Data Input Error" error="Choose values from the drop-down list" xr:uid="{00000000-0002-0000-0100-00000C000000}">
          <x14:formula1>
            <xm:f>'/Users/work/Desktop/dio_webscrape/data/Revised and Consolidated Reports/[Revised_DHA_MILCON_2851 Monthly_Submission_DEC2014.xlsx]5 - Appropriation Fund Type'!#REF!</xm:f>
          </x14:formula1>
          <xm:sqref>D140:D145</xm:sqref>
        </x14:dataValidation>
        <x14:dataValidation type="list" allowBlank="1" showInputMessage="1" showErrorMessage="1" errorTitle="Data Input Error" error="Choose values from the drop-down list" xr:uid="{00000000-0002-0000-0100-00000D000000}">
          <x14:formula1>
            <xm:f>'/Users/work/Desktop/dio_webscrape/data/Revised and Consolidated Reports/[Revised_DIA_MILCON_2851 Monthly_Submission_DEC2014.xlsx]4 - Organization'!#REF!</xm:f>
          </x14:formula1>
          <xm:sqref>C146:C150</xm:sqref>
        </x14:dataValidation>
        <x14:dataValidation type="list" allowBlank="1" showInputMessage="1" showErrorMessage="1" errorTitle="Data Input Error" error="Choose values from the drop-down list" xr:uid="{00000000-0002-0000-0100-00000E000000}">
          <x14:formula1>
            <xm:f>'/Users/work/Desktop/dio_webscrape/data/Revised and Consolidated Reports/[Revised_DIA_MILCON_2851 Monthly_Submission_DEC2014.xlsx]8 - Fiscal Year'!#REF!</xm:f>
          </x14:formula1>
          <xm:sqref>B146:B150</xm:sqref>
        </x14:dataValidation>
        <x14:dataValidation type="list" allowBlank="1" showInputMessage="1" showErrorMessage="1" errorTitle="Data Input Error" error="Choose values from the drop-down list" xr:uid="{00000000-0002-0000-0100-00000F000000}">
          <x14:formula1>
            <xm:f>'/Users/work/Desktop/dio_webscrape/data/Revised and Consolidated Reports/[Revised_DIA_MILCON_2851 Monthly_Submission_DEC2014.xlsx]5 - Appropriation Fund Type'!#REF!</xm:f>
          </x14:formula1>
          <xm:sqref>D146:D150</xm:sqref>
        </x14:dataValidation>
        <x14:dataValidation type="list" allowBlank="1" showInputMessage="1" showErrorMessage="1" errorTitle="Data Input Error" error="Choose values from the drop-down list" xr:uid="{00000000-0002-0000-0100-000010000000}">
          <x14:formula1>
            <xm:f>'/Users/work/Desktop/dio_webscrape/data/Revised and Consolidated Reports/[Revised_DISA_MILCON_2851 Monthly_Submission_DEC2014.xlsx]4 - Organization'!#REF!</xm:f>
          </x14:formula1>
          <xm:sqref>C151:C153</xm:sqref>
        </x14:dataValidation>
        <x14:dataValidation type="list" allowBlank="1" showInputMessage="1" showErrorMessage="1" errorTitle="Data Input Error" error="Choose values from the drop-down list" xr:uid="{00000000-0002-0000-0100-000011000000}">
          <x14:formula1>
            <xm:f>'/Users/work/Desktop/dio_webscrape/data/Revised and Consolidated Reports/[Revised_DISA_MILCON_2851 Monthly_Submission_DEC2014.xlsx]8 - Fiscal Year'!#REF!</xm:f>
          </x14:formula1>
          <xm:sqref>B151:B153</xm:sqref>
        </x14:dataValidation>
        <x14:dataValidation type="list" allowBlank="1" showInputMessage="1" showErrorMessage="1" errorTitle="Data Input Error" error="Choose values from the drop-down list" xr:uid="{00000000-0002-0000-0100-000012000000}">
          <x14:formula1>
            <xm:f>'/Users/work/Desktop/dio_webscrape/data/Revised and Consolidated Reports/[Revised_DISA_MILCON_2851 Monthly_Submission_DEC2014.xlsx]5 - Appropriation Fund Type'!#REF!</xm:f>
          </x14:formula1>
          <xm:sqref>D151:D153</xm:sqref>
        </x14:dataValidation>
        <x14:dataValidation type="list" allowBlank="1" showInputMessage="1" showErrorMessage="1" errorTitle="Data Input Error" error="Choose values from the drop-down list" xr:uid="{00000000-0002-0000-0100-000013000000}">
          <x14:formula1>
            <xm:f>'/Users/work/Desktop/dio_webscrape/data/Revised and Consolidated Reports/[Revised_DLA_MILCON_2851 Monthly_Submission_DEC2014.xlsx]4 - Organization'!#REF!</xm:f>
          </x14:formula1>
          <xm:sqref>C154:C163</xm:sqref>
        </x14:dataValidation>
        <x14:dataValidation type="list" allowBlank="1" showInputMessage="1" showErrorMessage="1" errorTitle="Data Input Error" error="Choose values from the drop-down list" xr:uid="{00000000-0002-0000-0100-000014000000}">
          <x14:formula1>
            <xm:f>'/Users/work/Desktop/dio_webscrape/data/Revised and Consolidated Reports/[Revised_DLA_MILCON_2851 Monthly_Submission_DEC2014.xlsx]8 - Fiscal Year'!#REF!</xm:f>
          </x14:formula1>
          <xm:sqref>B154:B163</xm:sqref>
        </x14:dataValidation>
        <x14:dataValidation type="list" allowBlank="1" showInputMessage="1" showErrorMessage="1" errorTitle="Data Input Error" error="Choose values from the drop-down list" xr:uid="{00000000-0002-0000-0100-000015000000}">
          <x14:formula1>
            <xm:f>'/Users/work/Desktop/dio_webscrape/data/Revised and Consolidated Reports/[Revised_DLA_MILCON_2851 Monthly_Submission_DEC2014.xlsx]5 - Appropriation Fund Type'!#REF!</xm:f>
          </x14:formula1>
          <xm:sqref>D154:D163</xm:sqref>
        </x14:dataValidation>
        <x14:dataValidation type="list" allowBlank="1" showInputMessage="1" showErrorMessage="1" errorTitle="Data Input Error" error="Choose values from the drop-down list" xr:uid="{00000000-0002-0000-0100-000016000000}">
          <x14:formula1>
            <xm:f>'/Users/work/Desktop/dio_webscrape/data/Revised and Consolidated Reports/[Revised_DODEA_MILCON_2851 Monthly_Submission_DEC2014.xlsx]4 - Organization'!#REF!</xm:f>
          </x14:formula1>
          <xm:sqref>C164:C177</xm:sqref>
        </x14:dataValidation>
        <x14:dataValidation type="list" allowBlank="1" showInputMessage="1" showErrorMessage="1" errorTitle="Data Input Error" error="Choose values from the drop-down list" xr:uid="{00000000-0002-0000-0100-000017000000}">
          <x14:formula1>
            <xm:f>'/Users/work/Desktop/dio_webscrape/data/Revised and Consolidated Reports/[Revised_DODEA_MILCON_2851 Monthly_Submission_DEC2014.xlsx]8 - Fiscal Year'!#REF!</xm:f>
          </x14:formula1>
          <xm:sqref>B164:B177</xm:sqref>
        </x14:dataValidation>
        <x14:dataValidation type="list" allowBlank="1" showInputMessage="1" showErrorMessage="1" errorTitle="Data Input Error" error="Choose values from the drop-down list" xr:uid="{00000000-0002-0000-0100-000018000000}">
          <x14:formula1>
            <xm:f>'/Users/work/Desktop/dio_webscrape/data/Revised and Consolidated Reports/[Revised_DODEA_MILCON_2851 Monthly_Submission_DEC2014.xlsx]5 - Appropriation Fund Type'!#REF!</xm:f>
          </x14:formula1>
          <xm:sqref>D164:D177</xm:sqref>
        </x14:dataValidation>
        <x14:dataValidation type="list" allowBlank="1" showInputMessage="1" showErrorMessage="1" errorTitle="Data Input Error" error="Choose values from the drop-down list" xr:uid="{00000000-0002-0000-0100-000019000000}">
          <x14:formula1>
            <xm:f>'/Users/work/Desktop/dio_webscrape/data/Revised and Consolidated Reports/[Revised_MDA_MILCON_2851 Monthly_Submission_DEC2014.xlsx]4 - Organization'!#REF!</xm:f>
          </x14:formula1>
          <xm:sqref>C178:C187</xm:sqref>
        </x14:dataValidation>
        <x14:dataValidation type="list" allowBlank="1" showInputMessage="1" showErrorMessage="1" errorTitle="Data Input Error" error="Choose values from the drop-down list" xr:uid="{00000000-0002-0000-0100-00001A000000}">
          <x14:formula1>
            <xm:f>'/Users/work/Desktop/dio_webscrape/data/Revised and Consolidated Reports/[Revised_MDA_MILCON_2851 Monthly_Submission_DEC2014.xlsx]8 - Fiscal Year'!#REF!</xm:f>
          </x14:formula1>
          <xm:sqref>B178:B187</xm:sqref>
        </x14:dataValidation>
        <x14:dataValidation type="list" allowBlank="1" showInputMessage="1" showErrorMessage="1" errorTitle="Data Input Error" error="Choose values from the drop-down list" xr:uid="{00000000-0002-0000-0100-00001B000000}">
          <x14:formula1>
            <xm:f>'/Users/work/Desktop/dio_webscrape/data/Revised and Consolidated Reports/[Revised_NAVFAC_MILCON_2851 Monthly_Submission_DEC2014.xlsx]4 - Organization'!#REF!</xm:f>
          </x14:formula1>
          <xm:sqref>C188:C227</xm:sqref>
        </x14:dataValidation>
        <x14:dataValidation type="list" allowBlank="1" showInputMessage="1" showErrorMessage="1" errorTitle="Data Input Error" error="Choose values from the drop-down list" xr:uid="{00000000-0002-0000-0100-00001C000000}">
          <x14:formula1>
            <xm:f>'/Users/work/Desktop/dio_webscrape/data/Revised and Consolidated Reports/[Revised_NAVFAC_MILCON_2851 Monthly_Submission_DEC2014.xlsx]8 - Fiscal Year'!#REF!</xm:f>
          </x14:formula1>
          <xm:sqref>B188:B227</xm:sqref>
        </x14:dataValidation>
        <x14:dataValidation type="list" allowBlank="1" showInputMessage="1" showErrorMessage="1" errorTitle="Data Input Error" error="Choose values from the drop-down list" xr:uid="{00000000-0002-0000-0100-00001D000000}">
          <x14:formula1>
            <xm:f>'/Users/work/Desktop/dio_webscrape/data/Revised and Consolidated Reports/[Revised_NAVFAC_MILCON_2851 Monthly_Submission_DEC2014.xlsx]5 - Appropriation Fund Type'!#REF!</xm:f>
          </x14:formula1>
          <xm:sqref>D188:D227</xm:sqref>
        </x14:dataValidation>
        <x14:dataValidation type="list" allowBlank="1" showInputMessage="1" showErrorMessage="1" xr:uid="{00000000-0002-0000-0100-00001E000000}">
          <x14:formula1>
            <xm:f>'/Users/work/Desktop/dio_webscrape/data/Revised and Consolidated Reports/[Revised_NSA_MILCON_2851 Monthly_Submission_DEC2014.xlsx]8 - Fiscal Year'!#REF!</xm:f>
          </x14:formula1>
          <xm:sqref>B228</xm:sqref>
        </x14:dataValidation>
        <x14:dataValidation type="list" allowBlank="1" showInputMessage="1" showErrorMessage="1" xr:uid="{00000000-0002-0000-0100-00001F000000}">
          <x14:formula1>
            <xm:f>'/Users/work/Desktop/dio_webscrape/data/Revised and Consolidated Reports/[Revised_NSA_MILCON_2851 Monthly_Submission_DEC2014.xlsx]4 - Organization'!#REF!</xm:f>
          </x14:formula1>
          <xm:sqref>C228</xm:sqref>
        </x14:dataValidation>
        <x14:dataValidation type="list" allowBlank="1" showInputMessage="1" showErrorMessage="1" xr:uid="{00000000-0002-0000-0100-000020000000}">
          <x14:formula1>
            <xm:f>'/Users/work/Desktop/dio_webscrape/data/Revised and Consolidated Reports/[Revised_NSA_MILCON_2851 Monthly_Submission_DEC2014.xlsx]5 - Appropriation Fund Type'!#REF!</xm:f>
          </x14:formula1>
          <xm:sqref>D228</xm:sqref>
        </x14:dataValidation>
        <x14:dataValidation type="list" allowBlank="1" showInputMessage="1" showErrorMessage="1" errorTitle="Data Input Error" error="Choose values from the drop-down list" xr:uid="{00000000-0002-0000-0100-000021000000}">
          <x14:formula1>
            <xm:f>'/Users/work/Desktop/dio_webscrape/data/Revised and Consolidated Reports/[Revised_SOCOM_MILCON_2851 Monthly_Submission_DEC2014.xlsx]4 - Organization'!#REF!</xm:f>
          </x14:formula1>
          <xm:sqref>C229:C238</xm:sqref>
        </x14:dataValidation>
        <x14:dataValidation type="list" allowBlank="1" showInputMessage="1" showErrorMessage="1" errorTitle="Data Input Error" error="Choose values from the drop-down list" xr:uid="{00000000-0002-0000-0100-000022000000}">
          <x14:formula1>
            <xm:f>'/Users/work/Desktop/dio_webscrape/data/Revised and Consolidated Reports/[Revised_SOCOM_MILCON_2851 Monthly_Submission_DEC2014.xlsx]8 - Fiscal Year'!#REF!</xm:f>
          </x14:formula1>
          <xm:sqref>B229:B238</xm:sqref>
        </x14:dataValidation>
        <x14:dataValidation type="list" allowBlank="1" showInputMessage="1" showErrorMessage="1" errorTitle="Data Input Error" error="Choose values from the drop-down list" xr:uid="{00000000-0002-0000-0100-000023000000}">
          <x14:formula1>
            <xm:f>'/Users/work/Desktop/dio_webscrape/data/Revised and Consolidated Reports/[Revised_SOCOM_MILCON_2851 Monthly_Submission_DEC2014.xlsx]5 - Appropriation Fund Type'!#REF!</xm:f>
          </x14:formula1>
          <xm:sqref>D229:D238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PROJECTS</vt:lpstr>
      <vt:lpstr>DETAILED EXPENDITURES</vt:lpstr>
      <vt:lpstr>'DETAILED EXPENDITURES'!Print_Area</vt:lpstr>
      <vt:lpstr>PROJECTS!Print_Area</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USSOCOM</dc:creator>
  <cp:lastModifiedBy>thomas morley</cp:lastModifiedBy>
  <cp:lastPrinted>2014-06-05T16:10:37Z</cp:lastPrinted>
  <dcterms:created xsi:type="dcterms:W3CDTF">2011-12-16T21:22:09Z</dcterms:created>
  <dcterms:modified xsi:type="dcterms:W3CDTF">2023-09-20T14:09:12Z</dcterms:modified>
</cp:coreProperties>
</file>