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s\Desktop\March Madness\2019\Input\"/>
    </mc:Choice>
  </mc:AlternateContent>
  <xr:revisionPtr revIDLastSave="0" documentId="13_ncr:1_{76AF9471-E2F7-4921-B54F-4898C8980FA1}" xr6:coauthVersionLast="41" xr6:coauthVersionMax="41" xr10:uidLastSave="{00000000-0000-0000-0000-000000000000}"/>
  <bookViews>
    <workbookView xWindow="-110" yWindow="-110" windowWidth="18020" windowHeight="11020" xr2:uid="{38DD6C63-4163-478B-A288-4067204821F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I61" i="1"/>
  <c r="I62" i="1"/>
  <c r="J61" i="1"/>
  <c r="J62" i="1"/>
  <c r="I60" i="1"/>
  <c r="J60" i="1"/>
  <c r="I59" i="1"/>
  <c r="J59" i="1"/>
  <c r="I58" i="1"/>
  <c r="J58" i="1"/>
  <c r="G58" i="1"/>
  <c r="G59" i="1"/>
  <c r="G60" i="1"/>
  <c r="G61" i="1"/>
  <c r="C58" i="1"/>
  <c r="E58" i="1" s="1"/>
  <c r="D58" i="1"/>
  <c r="C59" i="1"/>
  <c r="D59" i="1"/>
  <c r="C60" i="1"/>
  <c r="D60" i="1"/>
  <c r="C61" i="1"/>
  <c r="D61" i="1"/>
  <c r="F62" i="1"/>
  <c r="K62" i="1"/>
  <c r="L62" i="1"/>
  <c r="M62" i="1"/>
  <c r="M50" i="1"/>
  <c r="M51" i="1"/>
  <c r="M52" i="1"/>
  <c r="M53" i="1"/>
  <c r="M54" i="1"/>
  <c r="M55" i="1"/>
  <c r="M56" i="1"/>
  <c r="M57" i="1"/>
  <c r="J50" i="1"/>
  <c r="J51" i="1"/>
  <c r="J52" i="1"/>
  <c r="J53" i="1"/>
  <c r="J54" i="1"/>
  <c r="J55" i="1"/>
  <c r="J56" i="1"/>
  <c r="J57" i="1"/>
  <c r="C50" i="1"/>
  <c r="E50" i="1" s="1"/>
  <c r="G50" i="1" s="1"/>
  <c r="N50" i="1" s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E61" i="1" l="1"/>
  <c r="E60" i="1"/>
  <c r="E59" i="1"/>
  <c r="I50" i="1"/>
  <c r="E57" i="1"/>
  <c r="E56" i="1"/>
  <c r="E55" i="1"/>
  <c r="E54" i="1"/>
  <c r="E53" i="1"/>
  <c r="E52" i="1"/>
  <c r="E51" i="1"/>
  <c r="I51" i="1" s="1"/>
  <c r="M41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33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C34" i="1"/>
  <c r="D34" i="1"/>
  <c r="J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G53" i="1" l="1"/>
  <c r="N53" i="1" s="1"/>
  <c r="I53" i="1"/>
  <c r="G54" i="1"/>
  <c r="N54" i="1" s="1"/>
  <c r="I54" i="1"/>
  <c r="G55" i="1"/>
  <c r="N55" i="1" s="1"/>
  <c r="I55" i="1"/>
  <c r="G56" i="1"/>
  <c r="N56" i="1" s="1"/>
  <c r="I56" i="1"/>
  <c r="G57" i="1"/>
  <c r="N57" i="1" s="1"/>
  <c r="I57" i="1"/>
  <c r="G52" i="1"/>
  <c r="N52" i="1" s="1"/>
  <c r="I52" i="1"/>
  <c r="G51" i="1"/>
  <c r="N51" i="1"/>
  <c r="E35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4" i="1"/>
  <c r="G34" i="1" s="1"/>
  <c r="N34" i="1" s="1"/>
  <c r="E3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8" i="1" l="1"/>
  <c r="N48" i="1" s="1"/>
  <c r="I48" i="1"/>
  <c r="G47" i="1"/>
  <c r="N47" i="1" s="1"/>
  <c r="I47" i="1"/>
  <c r="G41" i="1"/>
  <c r="N41" i="1" s="1"/>
  <c r="I41" i="1"/>
  <c r="G49" i="1"/>
  <c r="N49" i="1" s="1"/>
  <c r="I49" i="1"/>
  <c r="G46" i="1"/>
  <c r="N46" i="1" s="1"/>
  <c r="I46" i="1"/>
  <c r="G39" i="1"/>
  <c r="N39" i="1" s="1"/>
  <c r="I39" i="1"/>
  <c r="G40" i="1"/>
  <c r="N40" i="1" s="1"/>
  <c r="I40" i="1"/>
  <c r="I34" i="1"/>
  <c r="G42" i="1"/>
  <c r="N42" i="1" s="1"/>
  <c r="I42" i="1"/>
  <c r="G35" i="1"/>
  <c r="N35" i="1" s="1"/>
  <c r="I35" i="1"/>
  <c r="G38" i="1"/>
  <c r="N38" i="1" s="1"/>
  <c r="I38" i="1"/>
  <c r="G43" i="1"/>
  <c r="N43" i="1" s="1"/>
  <c r="I43" i="1"/>
  <c r="G36" i="1"/>
  <c r="N36" i="1" s="1"/>
  <c r="I36" i="1"/>
  <c r="G44" i="1"/>
  <c r="N44" i="1" s="1"/>
  <c r="I44" i="1"/>
  <c r="G37" i="1"/>
  <c r="N37" i="1" s="1"/>
  <c r="I37" i="1"/>
  <c r="G45" i="1"/>
  <c r="N45" i="1" s="1"/>
  <c r="I45" i="1"/>
  <c r="I22" i="1"/>
  <c r="G22" i="1"/>
  <c r="N22" i="1" s="1"/>
  <c r="I21" i="1"/>
  <c r="G21" i="1"/>
  <c r="N21" i="1" s="1"/>
  <c r="I5" i="1"/>
  <c r="G5" i="1"/>
  <c r="N5" i="1" s="1"/>
  <c r="I30" i="1"/>
  <c r="G30" i="1"/>
  <c r="N30" i="1" s="1"/>
  <c r="G23" i="1"/>
  <c r="N23" i="1" s="1"/>
  <c r="I23" i="1"/>
  <c r="G24" i="1"/>
  <c r="N24" i="1" s="1"/>
  <c r="I24" i="1"/>
  <c r="I25" i="1"/>
  <c r="G25" i="1"/>
  <c r="N25" i="1" s="1"/>
  <c r="I33" i="1"/>
  <c r="G33" i="1"/>
  <c r="N33" i="1" s="1"/>
  <c r="I13" i="1"/>
  <c r="G13" i="1"/>
  <c r="N13" i="1" s="1"/>
  <c r="I6" i="1"/>
  <c r="G6" i="1"/>
  <c r="N6" i="1" s="1"/>
  <c r="G15" i="1"/>
  <c r="N15" i="1" s="1"/>
  <c r="I15" i="1"/>
  <c r="G16" i="1"/>
  <c r="N16" i="1" s="1"/>
  <c r="I16" i="1"/>
  <c r="I10" i="1"/>
  <c r="G10" i="1"/>
  <c r="N10" i="1" s="1"/>
  <c r="I26" i="1"/>
  <c r="G26" i="1"/>
  <c r="N26" i="1" s="1"/>
  <c r="I29" i="1"/>
  <c r="G29" i="1"/>
  <c r="N29" i="1" s="1"/>
  <c r="G31" i="1"/>
  <c r="N31" i="1" s="1"/>
  <c r="I31" i="1"/>
  <c r="I9" i="1"/>
  <c r="G9" i="1"/>
  <c r="N9" i="1" s="1"/>
  <c r="G11" i="1"/>
  <c r="N11" i="1" s="1"/>
  <c r="I11" i="1"/>
  <c r="G27" i="1"/>
  <c r="N27" i="1" s="1"/>
  <c r="I27" i="1"/>
  <c r="I14" i="1"/>
  <c r="G14" i="1"/>
  <c r="N14" i="1" s="1"/>
  <c r="G7" i="1"/>
  <c r="N7" i="1" s="1"/>
  <c r="I7" i="1"/>
  <c r="G8" i="1"/>
  <c r="N8" i="1" s="1"/>
  <c r="I8" i="1"/>
  <c r="G32" i="1"/>
  <c r="N32" i="1" s="1"/>
  <c r="I32" i="1"/>
  <c r="I17" i="1"/>
  <c r="G17" i="1"/>
  <c r="N17" i="1" s="1"/>
  <c r="I18" i="1"/>
  <c r="G18" i="1"/>
  <c r="N18" i="1" s="1"/>
  <c r="I19" i="1"/>
  <c r="G19" i="1"/>
  <c r="N19" i="1" s="1"/>
  <c r="G4" i="1"/>
  <c r="N4" i="1" s="1"/>
  <c r="I4" i="1"/>
  <c r="G12" i="1"/>
  <c r="N12" i="1" s="1"/>
  <c r="I12" i="1"/>
  <c r="G20" i="1"/>
  <c r="N20" i="1" s="1"/>
  <c r="I20" i="1"/>
  <c r="G28" i="1"/>
  <c r="N28" i="1" s="1"/>
  <c r="I28" i="1"/>
  <c r="I3" i="1"/>
  <c r="G3" i="1"/>
  <c r="N3" i="1" s="1"/>
  <c r="D2" i="1"/>
  <c r="C2" i="1"/>
  <c r="E2" i="1" l="1"/>
  <c r="E62" i="1" s="1"/>
  <c r="G2" i="1" l="1"/>
  <c r="G62" i="1" s="1"/>
  <c r="I2" i="1"/>
  <c r="N2" i="1" l="1"/>
  <c r="N62" i="1" s="1"/>
</calcChain>
</file>

<file path=xl/sharedStrings.xml><?xml version="1.0" encoding="utf-8"?>
<sst xmlns="http://schemas.openxmlformats.org/spreadsheetml/2006/main" count="132" uniqueCount="75">
  <si>
    <t>Louisville</t>
  </si>
  <si>
    <t>Minnesota</t>
  </si>
  <si>
    <t>Louisiana State</t>
  </si>
  <si>
    <t>Yale</t>
  </si>
  <si>
    <t>Auburn</t>
  </si>
  <si>
    <t>New Mexico State</t>
  </si>
  <si>
    <t>Florida State</t>
  </si>
  <si>
    <t>Vermont</t>
  </si>
  <si>
    <t>Michigan State</t>
  </si>
  <si>
    <t>Bradley</t>
  </si>
  <si>
    <t>Maryland</t>
  </si>
  <si>
    <t>Belmont</t>
  </si>
  <si>
    <t>Kansas</t>
  </si>
  <si>
    <t>Northeastern</t>
  </si>
  <si>
    <t>Marquette</t>
  </si>
  <si>
    <t>Murray State</t>
  </si>
  <si>
    <t>Nevada</t>
  </si>
  <si>
    <t>Florida</t>
  </si>
  <si>
    <t>Kentucky</t>
  </si>
  <si>
    <t>Abilene Christian</t>
  </si>
  <si>
    <t>Villanova</t>
  </si>
  <si>
    <t>Saint Mary's (CA)</t>
  </si>
  <si>
    <t>Gonzaga</t>
  </si>
  <si>
    <t>Fairleigh Dickinson</t>
  </si>
  <si>
    <t>Michigan</t>
  </si>
  <si>
    <t>Montana</t>
  </si>
  <si>
    <t>Wofford</t>
  </si>
  <si>
    <t>Seton Hall</t>
  </si>
  <si>
    <t>Purdue</t>
  </si>
  <si>
    <t>Old Dominion</t>
  </si>
  <si>
    <t>Syracuse</t>
  </si>
  <si>
    <t>Baylor</t>
  </si>
  <si>
    <t>Cincinnati</t>
  </si>
  <si>
    <t>Iowa</t>
  </si>
  <si>
    <t>Mississippi</t>
  </si>
  <si>
    <t>Oklahoma</t>
  </si>
  <si>
    <t>Texas Tech</t>
  </si>
  <si>
    <t>Northern Kentucky</t>
  </si>
  <si>
    <t>Kansas State</t>
  </si>
  <si>
    <t>UC-Irvine</t>
  </si>
  <si>
    <t>Tennessee</t>
  </si>
  <si>
    <t>Colgate</t>
  </si>
  <si>
    <t>Virginia</t>
  </si>
  <si>
    <t>Gardner-Webb</t>
  </si>
  <si>
    <t>Buffalo</t>
  </si>
  <si>
    <t>Arizona State</t>
  </si>
  <si>
    <t>Wisconsin</t>
  </si>
  <si>
    <t>Oregon</t>
  </si>
  <si>
    <t>Utah State</t>
  </si>
  <si>
    <t>Washington</t>
  </si>
  <si>
    <t>Duke</t>
  </si>
  <si>
    <t>North Dakota State</t>
  </si>
  <si>
    <t>Houston</t>
  </si>
  <si>
    <t>Georgia State</t>
  </si>
  <si>
    <t>Mississippi State</t>
  </si>
  <si>
    <t>Liberty</t>
  </si>
  <si>
    <t>North Carolina</t>
  </si>
  <si>
    <t>Iona</t>
  </si>
  <si>
    <t>Virginia Commonwealth</t>
  </si>
  <si>
    <t>Central Florida</t>
  </si>
  <si>
    <t>Iowa State</t>
  </si>
  <si>
    <t>Ohio State</t>
  </si>
  <si>
    <t>Virginia Tech</t>
  </si>
  <si>
    <t>Saint Louis</t>
  </si>
  <si>
    <t>team_rating</t>
  </si>
  <si>
    <t>FiveThirtyEight</t>
  </si>
  <si>
    <t>MG</t>
  </si>
  <si>
    <t>diff</t>
  </si>
  <si>
    <t>higherSeedWon</t>
  </si>
  <si>
    <t>ProbGained_FTE</t>
  </si>
  <si>
    <t>ProbGained_MG</t>
  </si>
  <si>
    <t>PointDifference</t>
  </si>
  <si>
    <t>Vegas Line</t>
  </si>
  <si>
    <t>Is_Under_Vegas</t>
  </si>
  <si>
    <t>Is_Under_FiveThirtyEight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</si>
</sst>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ris/Downloads/fivethirtyeight_ncaa_forecas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vethirtyeight_ncaa_forecasts"/>
    </sheetNames>
    <sheetDataSet>
      <sheetData sheetId="0" refreshError="1">
        <row r="1">
          <cell r="A1" t="str">
            <v>gender</v>
          </cell>
          <cell r="B1" t="str">
            <v>forecast_date</v>
          </cell>
          <cell r="C1" t="str">
            <v>playin_flag</v>
          </cell>
          <cell r="D1" t="str">
            <v>rd1_win</v>
          </cell>
          <cell r="E1" t="str">
            <v>rd2_win</v>
          </cell>
          <cell r="F1" t="str">
            <v>rd3_win</v>
          </cell>
          <cell r="G1" t="str">
            <v>rd4_win</v>
          </cell>
          <cell r="H1" t="str">
            <v>rd5_win</v>
          </cell>
          <cell r="I1" t="str">
            <v>rd6_win</v>
          </cell>
          <cell r="J1" t="str">
            <v>rd7_win</v>
          </cell>
          <cell r="K1" t="str">
            <v>results_to</v>
          </cell>
          <cell r="L1" t="str">
            <v>team_alive</v>
          </cell>
          <cell r="M1" t="str">
            <v>team_id</v>
          </cell>
          <cell r="N1" t="str">
            <v>team_name</v>
          </cell>
          <cell r="O1" t="str">
            <v>team_rating</v>
          </cell>
          <cell r="P1" t="str">
            <v>team_region</v>
          </cell>
          <cell r="Q1" t="str">
            <v>team_seed</v>
          </cell>
          <cell r="R1" t="str">
            <v>team_slot</v>
          </cell>
        </row>
        <row r="2">
          <cell r="A2" t="str">
            <v>mens</v>
          </cell>
          <cell r="B2">
            <v>43544</v>
          </cell>
          <cell r="C2">
            <v>0</v>
          </cell>
          <cell r="D2">
            <v>1</v>
          </cell>
          <cell r="E2">
            <v>0.99178944155000004</v>
          </cell>
          <cell r="F2">
            <v>0.90811558827799999</v>
          </cell>
          <cell r="G2">
            <v>0.71726443834300002</v>
          </cell>
          <cell r="H2">
            <v>0.524229343879</v>
          </cell>
          <cell r="I2">
            <v>0.32165847462000002</v>
          </cell>
          <cell r="J2">
            <v>0.19333443151999999</v>
          </cell>
          <cell r="K2">
            <v>1</v>
          </cell>
          <cell r="L2">
            <v>1</v>
          </cell>
          <cell r="M2">
            <v>150</v>
          </cell>
          <cell r="N2" t="str">
            <v>Duke</v>
          </cell>
          <cell r="O2">
            <v>96.3</v>
          </cell>
          <cell r="P2" t="str">
            <v>East</v>
          </cell>
          <cell r="Q2">
            <v>1</v>
          </cell>
          <cell r="R2">
            <v>0</v>
          </cell>
        </row>
        <row r="3">
          <cell r="A3" t="str">
            <v>mens</v>
          </cell>
          <cell r="B3">
            <v>43544</v>
          </cell>
          <cell r="C3">
            <v>0</v>
          </cell>
          <cell r="D3">
            <v>1</v>
          </cell>
          <cell r="E3">
            <v>0.98143383880400004</v>
          </cell>
          <cell r="F3">
            <v>0.88219880348000002</v>
          </cell>
          <cell r="G3">
            <v>0.72678406702200005</v>
          </cell>
          <cell r="H3">
            <v>0.49311267946100001</v>
          </cell>
          <cell r="I3">
            <v>0.31519971745800002</v>
          </cell>
          <cell r="J3">
            <v>0.17223460829199999</v>
          </cell>
          <cell r="K3">
            <v>1</v>
          </cell>
          <cell r="L3">
            <v>1</v>
          </cell>
          <cell r="M3">
            <v>258</v>
          </cell>
          <cell r="N3" t="str">
            <v>Virginia</v>
          </cell>
          <cell r="O3">
            <v>95.22</v>
          </cell>
          <cell r="P3" t="str">
            <v>South</v>
          </cell>
          <cell r="Q3">
            <v>1</v>
          </cell>
          <cell r="R3">
            <v>96</v>
          </cell>
        </row>
        <row r="4">
          <cell r="A4" t="str">
            <v>mens</v>
          </cell>
          <cell r="B4">
            <v>43544</v>
          </cell>
          <cell r="C4">
            <v>0</v>
          </cell>
          <cell r="D4">
            <v>1</v>
          </cell>
          <cell r="E4">
            <v>0.98918991025400005</v>
          </cell>
          <cell r="F4">
            <v>0.88255042384100002</v>
          </cell>
          <cell r="G4">
            <v>0.71455393696000002</v>
          </cell>
          <cell r="H4">
            <v>0.49504742976600002</v>
          </cell>
          <cell r="I4">
            <v>0.26160993871999999</v>
          </cell>
          <cell r="J4">
            <v>0.147749856037</v>
          </cell>
          <cell r="K4">
            <v>1</v>
          </cell>
          <cell r="L4">
            <v>1</v>
          </cell>
          <cell r="M4">
            <v>2250</v>
          </cell>
          <cell r="N4" t="str">
            <v>Gonzaga</v>
          </cell>
          <cell r="O4">
            <v>95.02</v>
          </cell>
          <cell r="P4" t="str">
            <v>West</v>
          </cell>
          <cell r="Q4">
            <v>1</v>
          </cell>
          <cell r="R4">
            <v>32</v>
          </cell>
        </row>
        <row r="5">
          <cell r="A5" t="str">
            <v>mens</v>
          </cell>
          <cell r="B5">
            <v>43544</v>
          </cell>
          <cell r="C5">
            <v>0</v>
          </cell>
          <cell r="D5">
            <v>1</v>
          </cell>
          <cell r="E5">
            <v>0.97791262450700001</v>
          </cell>
          <cell r="F5">
            <v>0.86268841932399998</v>
          </cell>
          <cell r="G5">
            <v>0.56724860935800003</v>
          </cell>
          <cell r="H5">
            <v>0.35106450572800002</v>
          </cell>
          <cell r="I5">
            <v>0.17871724173100001</v>
          </cell>
          <cell r="J5">
            <v>8.7316713293000003E-2</v>
          </cell>
          <cell r="K5">
            <v>1</v>
          </cell>
          <cell r="L5">
            <v>1</v>
          </cell>
          <cell r="M5">
            <v>153</v>
          </cell>
          <cell r="N5" t="str">
            <v>North Carolina</v>
          </cell>
          <cell r="O5">
            <v>93.24</v>
          </cell>
          <cell r="P5" t="str">
            <v>Midwest</v>
          </cell>
          <cell r="Q5">
            <v>1</v>
          </cell>
          <cell r="R5">
            <v>64</v>
          </cell>
        </row>
        <row r="6">
          <cell r="A6" t="str">
            <v>mens</v>
          </cell>
          <cell r="B6">
            <v>43544</v>
          </cell>
          <cell r="C6">
            <v>0</v>
          </cell>
          <cell r="D6">
            <v>1</v>
          </cell>
          <cell r="E6">
            <v>0.96446602287899996</v>
          </cell>
          <cell r="F6">
            <v>0.73958191939200002</v>
          </cell>
          <cell r="G6">
            <v>0.54283547700199997</v>
          </cell>
          <cell r="H6">
            <v>0.22479120051000001</v>
          </cell>
          <cell r="I6">
            <v>0.123678241602</v>
          </cell>
          <cell r="J6">
            <v>6.7166882816000001E-2</v>
          </cell>
          <cell r="K6">
            <v>1</v>
          </cell>
          <cell r="L6">
            <v>1</v>
          </cell>
          <cell r="M6">
            <v>127</v>
          </cell>
          <cell r="N6" t="str">
            <v>Michigan State</v>
          </cell>
          <cell r="O6">
            <v>92.28</v>
          </cell>
          <cell r="P6" t="str">
            <v>East</v>
          </cell>
          <cell r="Q6">
            <v>2</v>
          </cell>
          <cell r="R6">
            <v>28</v>
          </cell>
        </row>
        <row r="7">
          <cell r="A7" t="str">
            <v>mens</v>
          </cell>
          <cell r="B7">
            <v>43544</v>
          </cell>
          <cell r="C7">
            <v>0</v>
          </cell>
          <cell r="D7">
            <v>1</v>
          </cell>
          <cell r="E7">
            <v>0.96911541545500002</v>
          </cell>
          <cell r="F7">
            <v>0.73138974217399999</v>
          </cell>
          <cell r="G7">
            <v>0.47355287712900002</v>
          </cell>
          <cell r="H7">
            <v>0.242296583142</v>
          </cell>
          <cell r="I7">
            <v>0.113744475902</v>
          </cell>
          <cell r="J7">
            <v>5.1488689762000002E-2</v>
          </cell>
          <cell r="K7">
            <v>1</v>
          </cell>
          <cell r="L7">
            <v>1</v>
          </cell>
          <cell r="M7">
            <v>96</v>
          </cell>
          <cell r="N7" t="str">
            <v>Kentucky</v>
          </cell>
          <cell r="O7">
            <v>91.24</v>
          </cell>
          <cell r="P7" t="str">
            <v>Midwest</v>
          </cell>
          <cell r="Q7">
            <v>2</v>
          </cell>
          <cell r="R7">
            <v>92</v>
          </cell>
        </row>
        <row r="8">
          <cell r="A8" t="str">
            <v>mens</v>
          </cell>
          <cell r="B8">
            <v>43544</v>
          </cell>
          <cell r="C8">
            <v>0</v>
          </cell>
          <cell r="D8">
            <v>1</v>
          </cell>
          <cell r="E8">
            <v>0.94973055126899997</v>
          </cell>
          <cell r="F8">
            <v>0.68896236812699996</v>
          </cell>
          <cell r="G8">
            <v>0.44146689183799998</v>
          </cell>
          <cell r="H8">
            <v>0.20595906416000001</v>
          </cell>
          <cell r="I8">
            <v>0.110637674895</v>
          </cell>
          <cell r="J8">
            <v>4.9961949798999997E-2</v>
          </cell>
          <cell r="K8">
            <v>1</v>
          </cell>
          <cell r="L8">
            <v>1</v>
          </cell>
          <cell r="M8">
            <v>2633</v>
          </cell>
          <cell r="N8" t="str">
            <v>Tennessee</v>
          </cell>
          <cell r="O8">
            <v>91.34</v>
          </cell>
          <cell r="P8" t="str">
            <v>South</v>
          </cell>
          <cell r="Q8">
            <v>2</v>
          </cell>
          <cell r="R8">
            <v>124</v>
          </cell>
        </row>
        <row r="9">
          <cell r="A9" t="str">
            <v>mens</v>
          </cell>
          <cell r="B9">
            <v>43544</v>
          </cell>
          <cell r="C9">
            <v>0</v>
          </cell>
          <cell r="D9">
            <v>1</v>
          </cell>
          <cell r="E9">
            <v>0.93997036175500004</v>
          </cell>
          <cell r="F9">
            <v>0.69061665348900003</v>
          </cell>
          <cell r="G9">
            <v>0.39563106838599998</v>
          </cell>
          <cell r="H9">
            <v>0.166022802488</v>
          </cell>
          <cell r="I9">
            <v>7.8238192607999996E-2</v>
          </cell>
          <cell r="J9">
            <v>4.0085909372000003E-2</v>
          </cell>
          <cell r="K9">
            <v>1</v>
          </cell>
          <cell r="L9">
            <v>1</v>
          </cell>
          <cell r="M9">
            <v>130</v>
          </cell>
          <cell r="N9" t="str">
            <v>Michigan</v>
          </cell>
          <cell r="O9">
            <v>91.04</v>
          </cell>
          <cell r="P9" t="str">
            <v>West</v>
          </cell>
          <cell r="Q9">
            <v>2</v>
          </cell>
          <cell r="R9">
            <v>60</v>
          </cell>
        </row>
        <row r="10">
          <cell r="A10" t="str">
            <v>mens</v>
          </cell>
          <cell r="B10">
            <v>43544</v>
          </cell>
          <cell r="C10">
            <v>0</v>
          </cell>
          <cell r="D10">
            <v>1</v>
          </cell>
          <cell r="E10">
            <v>0.90605226667799998</v>
          </cell>
          <cell r="F10">
            <v>0.648334067731</v>
          </cell>
          <cell r="G10">
            <v>0.34121274036299998</v>
          </cell>
          <cell r="H10">
            <v>0.14115665518500001</v>
          </cell>
          <cell r="I10">
            <v>5.6323407780000001E-2</v>
          </cell>
          <cell r="J10">
            <v>2.5034072601999999E-2</v>
          </cell>
          <cell r="K10">
            <v>1</v>
          </cell>
          <cell r="L10">
            <v>1</v>
          </cell>
          <cell r="M10">
            <v>2641</v>
          </cell>
          <cell r="N10" t="str">
            <v>Texas Tech</v>
          </cell>
          <cell r="O10">
            <v>89.65</v>
          </cell>
          <cell r="P10" t="str">
            <v>West</v>
          </cell>
          <cell r="Q10">
            <v>3</v>
          </cell>
          <cell r="R10">
            <v>52</v>
          </cell>
        </row>
        <row r="11">
          <cell r="A11" t="str">
            <v>mens</v>
          </cell>
          <cell r="B11">
            <v>43544</v>
          </cell>
          <cell r="C11">
            <v>0</v>
          </cell>
          <cell r="D11">
            <v>1</v>
          </cell>
          <cell r="E11">
            <v>0.88095434140200002</v>
          </cell>
          <cell r="F11">
            <v>0.506146027617</v>
          </cell>
          <cell r="G11">
            <v>0.24849722355500001</v>
          </cell>
          <cell r="H11">
            <v>0.102969986768</v>
          </cell>
          <cell r="I11">
            <v>5.2164143098999999E-2</v>
          </cell>
          <cell r="J11">
            <v>2.2144049118000001E-2</v>
          </cell>
          <cell r="K11">
            <v>1</v>
          </cell>
          <cell r="L11">
            <v>1</v>
          </cell>
          <cell r="M11">
            <v>2509</v>
          </cell>
          <cell r="N11" t="str">
            <v>Purdue</v>
          </cell>
          <cell r="O11">
            <v>89.04</v>
          </cell>
          <cell r="P11" t="str">
            <v>South</v>
          </cell>
          <cell r="Q11">
            <v>3</v>
          </cell>
          <cell r="R11">
            <v>116</v>
          </cell>
        </row>
        <row r="12">
          <cell r="A12" t="str">
            <v>mens</v>
          </cell>
          <cell r="B12">
            <v>43544</v>
          </cell>
          <cell r="C12">
            <v>0</v>
          </cell>
          <cell r="D12">
            <v>1</v>
          </cell>
          <cell r="E12">
            <v>0.88846565507099995</v>
          </cell>
          <cell r="F12">
            <v>0.61706136366499997</v>
          </cell>
          <cell r="G12">
            <v>0.187703899482</v>
          </cell>
          <cell r="H12">
            <v>0.102976697097</v>
          </cell>
          <cell r="I12">
            <v>4.4953666800999999E-2</v>
          </cell>
          <cell r="J12">
            <v>1.9771608507999999E-2</v>
          </cell>
          <cell r="K12">
            <v>1</v>
          </cell>
          <cell r="L12">
            <v>1</v>
          </cell>
          <cell r="M12">
            <v>259</v>
          </cell>
          <cell r="N12" t="str">
            <v>Virginia Tech</v>
          </cell>
          <cell r="O12">
            <v>89.26</v>
          </cell>
          <cell r="P12" t="str">
            <v>East</v>
          </cell>
          <cell r="Q12">
            <v>4</v>
          </cell>
          <cell r="R12">
            <v>12</v>
          </cell>
        </row>
        <row r="13">
          <cell r="A13" t="str">
            <v>mens</v>
          </cell>
          <cell r="B13">
            <v>43544</v>
          </cell>
          <cell r="C13">
            <v>0</v>
          </cell>
          <cell r="D13">
            <v>1</v>
          </cell>
          <cell r="E13">
            <v>0.77421286302299996</v>
          </cell>
          <cell r="F13">
            <v>0.49155142566299997</v>
          </cell>
          <cell r="G13">
            <v>0.20945187696600001</v>
          </cell>
          <cell r="H13">
            <v>0.109578630185</v>
          </cell>
          <cell r="I13">
            <v>4.5057709427999998E-2</v>
          </cell>
          <cell r="J13">
            <v>1.8024761313000001E-2</v>
          </cell>
          <cell r="K13">
            <v>1</v>
          </cell>
          <cell r="L13">
            <v>1</v>
          </cell>
          <cell r="M13">
            <v>2</v>
          </cell>
          <cell r="N13" t="str">
            <v>Auburn</v>
          </cell>
          <cell r="O13">
            <v>89.02</v>
          </cell>
          <cell r="P13" t="str">
            <v>Midwest</v>
          </cell>
          <cell r="Q13">
            <v>5</v>
          </cell>
          <cell r="R13">
            <v>72</v>
          </cell>
        </row>
        <row r="14">
          <cell r="A14" t="str">
            <v>mens</v>
          </cell>
          <cell r="B14">
            <v>43544</v>
          </cell>
          <cell r="C14">
            <v>0</v>
          </cell>
          <cell r="D14">
            <v>1</v>
          </cell>
          <cell r="E14">
            <v>0.89145752254800004</v>
          </cell>
          <cell r="F14">
            <v>0.53214681109200002</v>
          </cell>
          <cell r="G14">
            <v>0.234664774055</v>
          </cell>
          <cell r="H14">
            <v>9.5596542837999995E-2</v>
          </cell>
          <cell r="I14">
            <v>3.4666720536999998E-2</v>
          </cell>
          <cell r="J14">
            <v>1.2343243487E-2</v>
          </cell>
          <cell r="K14">
            <v>1</v>
          </cell>
          <cell r="L14">
            <v>1</v>
          </cell>
          <cell r="M14">
            <v>248</v>
          </cell>
          <cell r="N14" t="str">
            <v>Houston</v>
          </cell>
          <cell r="O14">
            <v>87.89</v>
          </cell>
          <cell r="P14" t="str">
            <v>Midwest</v>
          </cell>
          <cell r="Q14">
            <v>3</v>
          </cell>
          <cell r="R14">
            <v>84</v>
          </cell>
        </row>
        <row r="15">
          <cell r="A15" t="str">
            <v>mens</v>
          </cell>
          <cell r="B15">
            <v>43544</v>
          </cell>
          <cell r="C15">
            <v>0</v>
          </cell>
          <cell r="D15">
            <v>1</v>
          </cell>
          <cell r="E15">
            <v>0.79029194325999996</v>
          </cell>
          <cell r="F15">
            <v>0.53640109797799995</v>
          </cell>
          <cell r="G15">
            <v>0.15366605258499999</v>
          </cell>
          <cell r="H15">
            <v>7.2505178256000002E-2</v>
          </cell>
          <cell r="I15">
            <v>2.6997386016000002E-2</v>
          </cell>
          <cell r="J15">
            <v>1.1306507384000001E-2</v>
          </cell>
          <cell r="K15">
            <v>1</v>
          </cell>
          <cell r="L15">
            <v>1</v>
          </cell>
          <cell r="M15">
            <v>52</v>
          </cell>
          <cell r="N15" t="str">
            <v>Florida State</v>
          </cell>
          <cell r="O15">
            <v>88.44</v>
          </cell>
          <cell r="P15" t="str">
            <v>West</v>
          </cell>
          <cell r="Q15">
            <v>4</v>
          </cell>
          <cell r="R15">
            <v>44</v>
          </cell>
        </row>
        <row r="16">
          <cell r="A16" t="str">
            <v>mens</v>
          </cell>
          <cell r="B16">
            <v>43544</v>
          </cell>
          <cell r="C16">
            <v>0</v>
          </cell>
          <cell r="D16">
            <v>1</v>
          </cell>
          <cell r="E16">
            <v>0.82521598622500003</v>
          </cell>
          <cell r="F16">
            <v>0.38269617297500003</v>
          </cell>
          <cell r="G16">
            <v>0.15633505653599999</v>
          </cell>
          <cell r="H16">
            <v>7.9138098239999996E-2</v>
          </cell>
          <cell r="I16">
            <v>2.7770796322999999E-2</v>
          </cell>
          <cell r="J16">
            <v>9.591921267E-3</v>
          </cell>
          <cell r="K16">
            <v>1</v>
          </cell>
          <cell r="L16">
            <v>1</v>
          </cell>
          <cell r="M16">
            <v>2305</v>
          </cell>
          <cell r="N16" t="str">
            <v>Kansas</v>
          </cell>
          <cell r="O16">
            <v>86.3</v>
          </cell>
          <cell r="P16" t="str">
            <v>Midwest</v>
          </cell>
          <cell r="Q16">
            <v>4</v>
          </cell>
          <cell r="R16">
            <v>76</v>
          </cell>
        </row>
        <row r="17">
          <cell r="A17" t="str">
            <v>mens</v>
          </cell>
          <cell r="B17">
            <v>43544</v>
          </cell>
          <cell r="C17">
            <v>0</v>
          </cell>
          <cell r="D17">
            <v>1</v>
          </cell>
          <cell r="E17">
            <v>0.67281844349099995</v>
          </cell>
          <cell r="F17">
            <v>0.32869722291600001</v>
          </cell>
          <cell r="G17">
            <v>0.145097608928</v>
          </cell>
          <cell r="H17">
            <v>5.9168840953999997E-2</v>
          </cell>
          <cell r="I17">
            <v>2.2819593204999999E-2</v>
          </cell>
          <cell r="J17">
            <v>8.601787134E-3</v>
          </cell>
          <cell r="K17">
            <v>1</v>
          </cell>
          <cell r="L17">
            <v>1</v>
          </cell>
          <cell r="M17">
            <v>66</v>
          </cell>
          <cell r="N17" t="str">
            <v>Iowa State</v>
          </cell>
          <cell r="O17">
            <v>86.12</v>
          </cell>
          <cell r="P17" t="str">
            <v>Midwest</v>
          </cell>
          <cell r="Q17">
            <v>6</v>
          </cell>
          <cell r="R17">
            <v>80</v>
          </cell>
        </row>
        <row r="18">
          <cell r="A18" t="str">
            <v>mens</v>
          </cell>
          <cell r="B18">
            <v>43544</v>
          </cell>
          <cell r="C18">
            <v>0</v>
          </cell>
          <cell r="D18">
            <v>1</v>
          </cell>
          <cell r="E18">
            <v>0.60061374675000001</v>
          </cell>
          <cell r="F18">
            <v>0.33032869610999999</v>
          </cell>
          <cell r="G18">
            <v>8.8253983734999999E-2</v>
          </cell>
          <cell r="H18">
            <v>3.7995757060000003E-2</v>
          </cell>
          <cell r="I18">
            <v>1.8055747037000001E-2</v>
          </cell>
          <cell r="J18">
            <v>7.1721777090000003E-3</v>
          </cell>
          <cell r="K18">
            <v>1</v>
          </cell>
          <cell r="L18">
            <v>1</v>
          </cell>
          <cell r="M18">
            <v>275</v>
          </cell>
          <cell r="N18" t="str">
            <v>Wisconsin</v>
          </cell>
          <cell r="O18">
            <v>86.54</v>
          </cell>
          <cell r="P18" t="str">
            <v>South</v>
          </cell>
          <cell r="Q18">
            <v>5</v>
          </cell>
          <cell r="R18">
            <v>104</v>
          </cell>
        </row>
        <row r="19">
          <cell r="A19" t="str">
            <v>mens</v>
          </cell>
          <cell r="B19">
            <v>43544</v>
          </cell>
          <cell r="C19">
            <v>0</v>
          </cell>
          <cell r="D19">
            <v>1</v>
          </cell>
          <cell r="E19">
            <v>0.75267135503399996</v>
          </cell>
          <cell r="F19">
            <v>0.390544904897</v>
          </cell>
          <cell r="G19">
            <v>0.148670882394</v>
          </cell>
          <cell r="H19">
            <v>4.8236917621999997E-2</v>
          </cell>
          <cell r="I19">
            <v>2.0356283866999999E-2</v>
          </cell>
          <cell r="J19">
            <v>7.1641652779999999E-3</v>
          </cell>
          <cell r="K19">
            <v>1</v>
          </cell>
          <cell r="L19">
            <v>1</v>
          </cell>
          <cell r="M19">
            <v>222</v>
          </cell>
          <cell r="N19" t="str">
            <v>Villanova</v>
          </cell>
          <cell r="O19">
            <v>86.96</v>
          </cell>
          <cell r="P19" t="str">
            <v>South</v>
          </cell>
          <cell r="Q19">
            <v>6</v>
          </cell>
          <cell r="R19">
            <v>112</v>
          </cell>
        </row>
        <row r="20">
          <cell r="A20" t="str">
            <v>mens</v>
          </cell>
          <cell r="B20">
            <v>43544</v>
          </cell>
          <cell r="C20">
            <v>0</v>
          </cell>
          <cell r="D20">
            <v>1</v>
          </cell>
          <cell r="E20">
            <v>0.76662433437300004</v>
          </cell>
          <cell r="F20">
            <v>0.40993425395100003</v>
          </cell>
          <cell r="G20">
            <v>0.101531030156</v>
          </cell>
          <cell r="H20">
            <v>4.1188868550999999E-2</v>
          </cell>
          <cell r="I20">
            <v>1.8410350610000001E-2</v>
          </cell>
          <cell r="J20">
            <v>6.8681719979999997E-3</v>
          </cell>
          <cell r="K20">
            <v>1</v>
          </cell>
          <cell r="L20">
            <v>1</v>
          </cell>
          <cell r="M20">
            <v>2306</v>
          </cell>
          <cell r="N20" t="str">
            <v>Kansas State</v>
          </cell>
          <cell r="O20">
            <v>86.65</v>
          </cell>
          <cell r="P20" t="str">
            <v>South</v>
          </cell>
          <cell r="Q20">
            <v>4</v>
          </cell>
          <cell r="R20">
            <v>108</v>
          </cell>
        </row>
        <row r="21">
          <cell r="A21" t="str">
            <v>mens</v>
          </cell>
          <cell r="B21">
            <v>43544</v>
          </cell>
          <cell r="C21">
            <v>0</v>
          </cell>
          <cell r="D21">
            <v>1</v>
          </cell>
          <cell r="E21">
            <v>0.84416712598900001</v>
          </cell>
          <cell r="F21">
            <v>0.49069818177899999</v>
          </cell>
          <cell r="G21">
            <v>0.156626335555</v>
          </cell>
          <cell r="H21">
            <v>3.7265107232000001E-2</v>
          </cell>
          <cell r="I21">
            <v>1.3234956008000001E-2</v>
          </cell>
          <cell r="J21">
            <v>4.8314157140000001E-3</v>
          </cell>
          <cell r="K21">
            <v>1</v>
          </cell>
          <cell r="L21">
            <v>1</v>
          </cell>
          <cell r="M21">
            <v>99</v>
          </cell>
          <cell r="N21" t="str">
            <v>Louisiana State</v>
          </cell>
          <cell r="O21">
            <v>86.37</v>
          </cell>
          <cell r="P21" t="str">
            <v>East</v>
          </cell>
          <cell r="Q21">
            <v>3</v>
          </cell>
          <cell r="R21">
            <v>20</v>
          </cell>
        </row>
        <row r="22">
          <cell r="A22" t="str">
            <v>mens</v>
          </cell>
          <cell r="B22">
            <v>43544</v>
          </cell>
          <cell r="C22">
            <v>0</v>
          </cell>
          <cell r="D22">
            <v>1</v>
          </cell>
          <cell r="E22">
            <v>0.67690180519999998</v>
          </cell>
          <cell r="F22">
            <v>0.22869103114600001</v>
          </cell>
          <cell r="G22">
            <v>0.109691831105</v>
          </cell>
          <cell r="H22">
            <v>3.6514807109E-2</v>
          </cell>
          <cell r="I22">
            <v>1.4440923129E-2</v>
          </cell>
          <cell r="J22">
            <v>4.7613958799999998E-3</v>
          </cell>
          <cell r="K22">
            <v>1</v>
          </cell>
          <cell r="L22">
            <v>1</v>
          </cell>
          <cell r="M22">
            <v>2132</v>
          </cell>
          <cell r="N22" t="str">
            <v>Cincinnati</v>
          </cell>
          <cell r="O22">
            <v>85.44</v>
          </cell>
          <cell r="P22" t="str">
            <v>South</v>
          </cell>
          <cell r="Q22">
            <v>7</v>
          </cell>
          <cell r="R22">
            <v>120</v>
          </cell>
        </row>
        <row r="23">
          <cell r="A23" t="str">
            <v>mens</v>
          </cell>
          <cell r="B23">
            <v>43544</v>
          </cell>
          <cell r="C23">
            <v>0</v>
          </cell>
          <cell r="D23">
            <v>1</v>
          </cell>
          <cell r="E23">
            <v>0.67759871332699995</v>
          </cell>
          <cell r="F23">
            <v>0.194237036393</v>
          </cell>
          <cell r="G23">
            <v>0.108708949214</v>
          </cell>
          <cell r="H23">
            <v>2.8928763706000001E-2</v>
          </cell>
          <cell r="I23">
            <v>1.0905326961E-2</v>
          </cell>
          <cell r="J23">
            <v>4.2011098479999998E-3</v>
          </cell>
          <cell r="K23">
            <v>1</v>
          </cell>
          <cell r="L23">
            <v>1</v>
          </cell>
          <cell r="M23">
            <v>97</v>
          </cell>
          <cell r="N23" t="str">
            <v>Louisville</v>
          </cell>
          <cell r="O23">
            <v>85.9</v>
          </cell>
          <cell r="P23" t="str">
            <v>East</v>
          </cell>
          <cell r="Q23">
            <v>7</v>
          </cell>
          <cell r="R23">
            <v>24</v>
          </cell>
        </row>
        <row r="24">
          <cell r="A24" t="str">
            <v>mens</v>
          </cell>
          <cell r="B24">
            <v>43544</v>
          </cell>
          <cell r="C24">
            <v>0</v>
          </cell>
          <cell r="D24">
            <v>1</v>
          </cell>
          <cell r="E24">
            <v>0.57782672386900003</v>
          </cell>
          <cell r="F24">
            <v>0.18330731839</v>
          </cell>
          <cell r="G24">
            <v>9.5437304947000007E-2</v>
          </cell>
          <cell r="H24">
            <v>3.5917956143000002E-2</v>
          </cell>
          <cell r="I24">
            <v>1.1209846658000001E-2</v>
          </cell>
          <cell r="J24">
            <v>4.0275771340000004E-3</v>
          </cell>
          <cell r="K24">
            <v>1</v>
          </cell>
          <cell r="L24">
            <v>1</v>
          </cell>
          <cell r="M24">
            <v>2440</v>
          </cell>
          <cell r="N24" t="str">
            <v>Nevada</v>
          </cell>
          <cell r="O24">
            <v>86.11</v>
          </cell>
          <cell r="P24" t="str">
            <v>West</v>
          </cell>
          <cell r="Q24">
            <v>7</v>
          </cell>
          <cell r="R24">
            <v>56</v>
          </cell>
        </row>
        <row r="25">
          <cell r="A25" t="str">
            <v>mens</v>
          </cell>
          <cell r="B25">
            <v>43544</v>
          </cell>
          <cell r="C25">
            <v>0</v>
          </cell>
          <cell r="D25">
            <v>1</v>
          </cell>
          <cell r="E25">
            <v>0.620621965798</v>
          </cell>
          <cell r="F25">
            <v>0.31283810931200001</v>
          </cell>
          <cell r="G25">
            <v>0.12534441569999999</v>
          </cell>
          <cell r="H25">
            <v>3.7636526251000002E-2</v>
          </cell>
          <cell r="I25">
            <v>1.1819822735999999E-2</v>
          </cell>
          <cell r="J25">
            <v>3.8606476009999998E-3</v>
          </cell>
          <cell r="K25">
            <v>1</v>
          </cell>
          <cell r="L25">
            <v>1</v>
          </cell>
          <cell r="M25">
            <v>120</v>
          </cell>
          <cell r="N25" t="str">
            <v>Maryland</v>
          </cell>
          <cell r="O25">
            <v>84.82</v>
          </cell>
          <cell r="P25" t="str">
            <v>East</v>
          </cell>
          <cell r="Q25">
            <v>6</v>
          </cell>
          <cell r="R25">
            <v>16</v>
          </cell>
        </row>
        <row r="26">
          <cell r="A26" t="str">
            <v>mens</v>
          </cell>
          <cell r="B26">
            <v>43544</v>
          </cell>
          <cell r="C26">
            <v>0</v>
          </cell>
          <cell r="D26">
            <v>1</v>
          </cell>
          <cell r="E26">
            <v>0.65810331245800002</v>
          </cell>
          <cell r="F26">
            <v>0.23760055996900001</v>
          </cell>
          <cell r="G26">
            <v>8.8649971487999996E-2</v>
          </cell>
          <cell r="H26">
            <v>2.6022613821000001E-2</v>
          </cell>
          <cell r="I26">
            <v>8.8445502810000007E-3</v>
          </cell>
          <cell r="J26">
            <v>3.4228942110000001E-3</v>
          </cell>
          <cell r="K26">
            <v>1</v>
          </cell>
          <cell r="L26">
            <v>1</v>
          </cell>
          <cell r="M26">
            <v>2084</v>
          </cell>
          <cell r="N26" t="str">
            <v>Buffalo</v>
          </cell>
          <cell r="O26">
            <v>85.74</v>
          </cell>
          <cell r="P26" t="str">
            <v>West</v>
          </cell>
          <cell r="Q26">
            <v>6</v>
          </cell>
          <cell r="R26">
            <v>48</v>
          </cell>
        </row>
        <row r="27">
          <cell r="A27" t="str">
            <v>mens</v>
          </cell>
          <cell r="B27">
            <v>43544</v>
          </cell>
          <cell r="C27">
            <v>0</v>
          </cell>
          <cell r="D27">
            <v>1</v>
          </cell>
          <cell r="E27">
            <v>0.78644797900800001</v>
          </cell>
          <cell r="F27">
            <v>0.30824464929000001</v>
          </cell>
          <cell r="G27">
            <v>5.5504568535999999E-2</v>
          </cell>
          <cell r="H27">
            <v>2.1225928061000002E-2</v>
          </cell>
          <cell r="I27">
            <v>7.1582566269999997E-3</v>
          </cell>
          <cell r="J27">
            <v>2.4937262900000001E-3</v>
          </cell>
          <cell r="K27">
            <v>1</v>
          </cell>
          <cell r="L27">
            <v>1</v>
          </cell>
          <cell r="M27">
            <v>344</v>
          </cell>
          <cell r="N27" t="str">
            <v>Mississippi State</v>
          </cell>
          <cell r="O27">
            <v>85.11</v>
          </cell>
          <cell r="P27" t="str">
            <v>East</v>
          </cell>
          <cell r="Q27">
            <v>5</v>
          </cell>
          <cell r="R27">
            <v>8</v>
          </cell>
        </row>
        <row r="28">
          <cell r="A28" t="str">
            <v>mens</v>
          </cell>
          <cell r="B28">
            <v>43544</v>
          </cell>
          <cell r="C28">
            <v>0</v>
          </cell>
          <cell r="D28">
            <v>1</v>
          </cell>
          <cell r="E28">
            <v>0.64022766136099996</v>
          </cell>
          <cell r="F28">
            <v>0.26369331069000002</v>
          </cell>
          <cell r="G28">
            <v>5.3412402643999997E-2</v>
          </cell>
          <cell r="H28">
            <v>1.9290271346000001E-2</v>
          </cell>
          <cell r="I28">
            <v>6.2815390859999997E-3</v>
          </cell>
          <cell r="J28">
            <v>2.3421070690000001E-3</v>
          </cell>
          <cell r="K28">
            <v>1</v>
          </cell>
          <cell r="L28">
            <v>1</v>
          </cell>
          <cell r="M28">
            <v>269</v>
          </cell>
          <cell r="N28" t="str">
            <v>Marquette</v>
          </cell>
          <cell r="O28">
            <v>84.41</v>
          </cell>
          <cell r="P28" t="str">
            <v>West</v>
          </cell>
          <cell r="Q28">
            <v>5</v>
          </cell>
          <cell r="R28">
            <v>40</v>
          </cell>
        </row>
        <row r="29">
          <cell r="A29" t="str">
            <v>mens</v>
          </cell>
          <cell r="B29">
            <v>43544</v>
          </cell>
          <cell r="C29">
            <v>0</v>
          </cell>
          <cell r="D29">
            <v>1</v>
          </cell>
          <cell r="E29">
            <v>0.63349919285800005</v>
          </cell>
          <cell r="F29">
            <v>0.185529987058</v>
          </cell>
          <cell r="G29">
            <v>7.8656487947999995E-2</v>
          </cell>
          <cell r="H29">
            <v>2.5003347079999998E-2</v>
          </cell>
          <cell r="I29">
            <v>7.4373192829999997E-3</v>
          </cell>
          <cell r="J29">
            <v>2.204708996E-3</v>
          </cell>
          <cell r="K29">
            <v>1</v>
          </cell>
          <cell r="L29">
            <v>1</v>
          </cell>
          <cell r="M29">
            <v>2747</v>
          </cell>
          <cell r="N29" t="str">
            <v>Wofford</v>
          </cell>
          <cell r="O29">
            <v>84.38</v>
          </cell>
          <cell r="P29" t="str">
            <v>Midwest</v>
          </cell>
          <cell r="Q29">
            <v>7</v>
          </cell>
          <cell r="R29">
            <v>88</v>
          </cell>
        </row>
        <row r="30">
          <cell r="A30" t="str">
            <v>mens</v>
          </cell>
          <cell r="B30">
            <v>43544</v>
          </cell>
          <cell r="C30">
            <v>0</v>
          </cell>
          <cell r="D30">
            <v>1</v>
          </cell>
          <cell r="E30">
            <v>0.60297820688799997</v>
          </cell>
          <cell r="F30">
            <v>7.9203168035999999E-2</v>
          </cell>
          <cell r="G30">
            <v>3.7510622878999998E-2</v>
          </cell>
          <cell r="H30">
            <v>1.3019723456E-2</v>
          </cell>
          <cell r="I30">
            <v>3.8160204630000001E-3</v>
          </cell>
          <cell r="J30">
            <v>1.297587431E-3</v>
          </cell>
          <cell r="K30">
            <v>1</v>
          </cell>
          <cell r="L30">
            <v>1</v>
          </cell>
          <cell r="M30">
            <v>183</v>
          </cell>
          <cell r="N30" t="str">
            <v>Syracuse</v>
          </cell>
          <cell r="O30">
            <v>83.92</v>
          </cell>
          <cell r="P30" t="str">
            <v>West</v>
          </cell>
          <cell r="Q30">
            <v>8</v>
          </cell>
          <cell r="R30">
            <v>36</v>
          </cell>
        </row>
        <row r="31">
          <cell r="A31" t="str">
            <v>mens</v>
          </cell>
          <cell r="B31">
            <v>43544</v>
          </cell>
          <cell r="C31">
            <v>0</v>
          </cell>
          <cell r="D31">
            <v>1</v>
          </cell>
          <cell r="E31">
            <v>0.42217327613099997</v>
          </cell>
          <cell r="F31">
            <v>0.113816075176</v>
          </cell>
          <cell r="G31">
            <v>4.2057355432000003E-2</v>
          </cell>
          <cell r="H31">
            <v>1.1017028201E-2</v>
          </cell>
          <cell r="I31">
            <v>3.1082236880000001E-3</v>
          </cell>
          <cell r="J31">
            <v>1.022009588E-3</v>
          </cell>
          <cell r="K31">
            <v>1</v>
          </cell>
          <cell r="L31">
            <v>1</v>
          </cell>
          <cell r="M31">
            <v>57</v>
          </cell>
          <cell r="N31" t="str">
            <v>Florida</v>
          </cell>
          <cell r="O31">
            <v>83.95</v>
          </cell>
          <cell r="P31" t="str">
            <v>West</v>
          </cell>
          <cell r="Q31">
            <v>10</v>
          </cell>
          <cell r="R31">
            <v>58</v>
          </cell>
        </row>
        <row r="32">
          <cell r="A32" t="str">
            <v>mens</v>
          </cell>
          <cell r="B32">
            <v>43544</v>
          </cell>
          <cell r="C32">
            <v>0</v>
          </cell>
          <cell r="D32">
            <v>1</v>
          </cell>
          <cell r="E32">
            <v>0.32718155650899999</v>
          </cell>
          <cell r="F32">
            <v>0.116970135745</v>
          </cell>
          <cell r="G32">
            <v>3.6446372992000001E-2</v>
          </cell>
          <cell r="H32">
            <v>1.0599841832000001E-2</v>
          </cell>
          <cell r="I32">
            <v>2.9778080220000001E-3</v>
          </cell>
          <cell r="J32">
            <v>8.3725388799999996E-4</v>
          </cell>
          <cell r="K32">
            <v>1</v>
          </cell>
          <cell r="L32">
            <v>1</v>
          </cell>
          <cell r="M32">
            <v>194</v>
          </cell>
          <cell r="N32" t="str">
            <v>Ohio State</v>
          </cell>
          <cell r="O32">
            <v>82.59</v>
          </cell>
          <cell r="P32" t="str">
            <v>Midwest</v>
          </cell>
          <cell r="Q32">
            <v>11</v>
          </cell>
          <cell r="R32">
            <v>82</v>
          </cell>
        </row>
        <row r="33">
          <cell r="A33" t="str">
            <v>mens</v>
          </cell>
          <cell r="B33">
            <v>43544</v>
          </cell>
          <cell r="C33">
            <v>0</v>
          </cell>
          <cell r="D33">
            <v>1</v>
          </cell>
          <cell r="E33">
            <v>0.52908752334700004</v>
          </cell>
          <cell r="F33">
            <v>6.2473829373E-2</v>
          </cell>
          <cell r="G33">
            <v>2.8344384595000001E-2</v>
          </cell>
          <cell r="H33">
            <v>8.4924901090000001E-3</v>
          </cell>
          <cell r="I33">
            <v>2.8227432860000001E-3</v>
          </cell>
          <cell r="J33">
            <v>7.8335027200000004E-4</v>
          </cell>
          <cell r="K33">
            <v>1</v>
          </cell>
          <cell r="L33">
            <v>1</v>
          </cell>
          <cell r="M33">
            <v>201</v>
          </cell>
          <cell r="N33" t="str">
            <v>Oklahoma</v>
          </cell>
          <cell r="O33">
            <v>83.01</v>
          </cell>
          <cell r="P33" t="str">
            <v>South</v>
          </cell>
          <cell r="Q33">
            <v>9</v>
          </cell>
          <cell r="R33">
            <v>102</v>
          </cell>
        </row>
        <row r="34">
          <cell r="A34" t="str">
            <v>mens</v>
          </cell>
          <cell r="B34">
            <v>43544</v>
          </cell>
          <cell r="C34">
            <v>0</v>
          </cell>
          <cell r="D34">
            <v>1</v>
          </cell>
          <cell r="E34">
            <v>0.32309819480000002</v>
          </cell>
          <cell r="F34">
            <v>7.3558728574999996E-2</v>
          </cell>
          <cell r="G34">
            <v>2.6239667663999999E-2</v>
          </cell>
          <cell r="H34">
            <v>6.412180527E-3</v>
          </cell>
          <cell r="I34">
            <v>2.3601378109999998E-3</v>
          </cell>
          <cell r="J34">
            <v>7.2442653900000003E-4</v>
          </cell>
          <cell r="K34">
            <v>1</v>
          </cell>
          <cell r="L34">
            <v>1</v>
          </cell>
          <cell r="M34">
            <v>2294</v>
          </cell>
          <cell r="N34" t="str">
            <v>Iowa</v>
          </cell>
          <cell r="O34">
            <v>82.36</v>
          </cell>
          <cell r="P34" t="str">
            <v>South</v>
          </cell>
          <cell r="Q34">
            <v>10</v>
          </cell>
          <cell r="R34">
            <v>122</v>
          </cell>
        </row>
        <row r="35">
          <cell r="A35" t="str">
            <v>mens</v>
          </cell>
          <cell r="B35">
            <v>43544</v>
          </cell>
          <cell r="C35">
            <v>1</v>
          </cell>
          <cell r="D35">
            <v>1</v>
          </cell>
          <cell r="E35">
            <v>0.379378034202</v>
          </cell>
          <cell r="F35">
            <v>0.156506175641</v>
          </cell>
          <cell r="G35">
            <v>3.7338534877999999E-2</v>
          </cell>
          <cell r="H35">
            <v>6.6346688830000002E-3</v>
          </cell>
          <cell r="I35">
            <v>1.7819675640000001E-3</v>
          </cell>
          <cell r="J35">
            <v>5.0496942200000002E-4</v>
          </cell>
          <cell r="K35">
            <v>1</v>
          </cell>
          <cell r="L35">
            <v>1</v>
          </cell>
          <cell r="M35">
            <v>2057</v>
          </cell>
          <cell r="N35" t="str">
            <v>Belmont</v>
          </cell>
          <cell r="O35">
            <v>81.739999999999995</v>
          </cell>
          <cell r="P35" t="str">
            <v>East</v>
          </cell>
          <cell r="Q35" t="str">
            <v>11a</v>
          </cell>
          <cell r="R35">
            <v>18</v>
          </cell>
        </row>
        <row r="36">
          <cell r="A36" t="str">
            <v>mens</v>
          </cell>
          <cell r="B36">
            <v>43544</v>
          </cell>
          <cell r="C36">
            <v>1</v>
          </cell>
          <cell r="D36">
            <v>1</v>
          </cell>
          <cell r="E36">
            <v>0.34189668754199998</v>
          </cell>
          <cell r="F36">
            <v>8.8434284690000003E-2</v>
          </cell>
          <cell r="G36">
            <v>3.0690071223999998E-2</v>
          </cell>
          <cell r="H36">
            <v>8.4046254609999992E-3</v>
          </cell>
          <cell r="I36">
            <v>1.883649273E-3</v>
          </cell>
          <cell r="J36">
            <v>5.0454844000000004E-4</v>
          </cell>
          <cell r="K36">
            <v>1</v>
          </cell>
          <cell r="L36">
            <v>1</v>
          </cell>
          <cell r="M36">
            <v>9</v>
          </cell>
          <cell r="N36" t="str">
            <v>Arizona State</v>
          </cell>
          <cell r="O36">
            <v>81.94</v>
          </cell>
          <cell r="P36" t="str">
            <v>West</v>
          </cell>
          <cell r="Q36" t="str">
            <v>11a</v>
          </cell>
          <cell r="R36">
            <v>50</v>
          </cell>
        </row>
        <row r="37">
          <cell r="A37" t="str">
            <v>mens</v>
          </cell>
          <cell r="B37">
            <v>43544</v>
          </cell>
          <cell r="C37">
            <v>0</v>
          </cell>
          <cell r="D37">
            <v>1</v>
          </cell>
          <cell r="E37">
            <v>0.39938625324999999</v>
          </cell>
          <cell r="F37">
            <v>0.18855993636500001</v>
          </cell>
          <cell r="G37">
            <v>2.6181271483E-2</v>
          </cell>
          <cell r="H37">
            <v>6.4937405020000002E-3</v>
          </cell>
          <cell r="I37">
            <v>1.9373210650000001E-3</v>
          </cell>
          <cell r="J37">
            <v>4.8355736399999997E-4</v>
          </cell>
          <cell r="K37">
            <v>1</v>
          </cell>
          <cell r="L37">
            <v>1</v>
          </cell>
          <cell r="M37">
            <v>2483</v>
          </cell>
          <cell r="N37" t="str">
            <v>Oregon</v>
          </cell>
          <cell r="O37">
            <v>82.64</v>
          </cell>
          <cell r="P37" t="str">
            <v>South</v>
          </cell>
          <cell r="Q37">
            <v>12</v>
          </cell>
          <cell r="R37">
            <v>106</v>
          </cell>
        </row>
        <row r="38">
          <cell r="A38" t="str">
            <v>mens</v>
          </cell>
          <cell r="B38">
            <v>43544</v>
          </cell>
          <cell r="C38">
            <v>0</v>
          </cell>
          <cell r="D38">
            <v>1</v>
          </cell>
          <cell r="E38">
            <v>0.36650080714200001</v>
          </cell>
          <cell r="F38">
            <v>7.9082807424999998E-2</v>
          </cell>
          <cell r="G38">
            <v>2.7712217260000001E-2</v>
          </cell>
          <cell r="H38">
            <v>7.2341874920000002E-3</v>
          </cell>
          <cell r="I38">
            <v>1.8612584949999999E-3</v>
          </cell>
          <cell r="J38">
            <v>4.8236605099999998E-4</v>
          </cell>
          <cell r="K38">
            <v>1</v>
          </cell>
          <cell r="L38">
            <v>1</v>
          </cell>
          <cell r="M38">
            <v>2550</v>
          </cell>
          <cell r="N38" t="str">
            <v>Seton Hall</v>
          </cell>
          <cell r="O38">
            <v>82.2</v>
          </cell>
          <cell r="P38" t="str">
            <v>Midwest</v>
          </cell>
          <cell r="Q38">
            <v>10</v>
          </cell>
          <cell r="R38">
            <v>90</v>
          </cell>
        </row>
        <row r="39">
          <cell r="A39" t="str">
            <v>mens</v>
          </cell>
          <cell r="B39">
            <v>43544</v>
          </cell>
          <cell r="C39">
            <v>0</v>
          </cell>
          <cell r="D39">
            <v>1</v>
          </cell>
          <cell r="E39">
            <v>0.24732864496599999</v>
          </cell>
          <cell r="F39">
            <v>7.8327582837999996E-2</v>
          </cell>
          <cell r="G39">
            <v>2.055644505E-2</v>
          </cell>
          <cell r="H39">
            <v>4.7202045839999998E-3</v>
          </cell>
          <cell r="I39">
            <v>1.6413468699999999E-3</v>
          </cell>
          <cell r="J39">
            <v>4.7622415799999999E-4</v>
          </cell>
          <cell r="K39">
            <v>1</v>
          </cell>
          <cell r="L39">
            <v>1</v>
          </cell>
          <cell r="M39">
            <v>2608</v>
          </cell>
          <cell r="N39" t="str">
            <v>Saint Mary's (CA)</v>
          </cell>
          <cell r="O39">
            <v>83.58</v>
          </cell>
          <cell r="P39" t="str">
            <v>South</v>
          </cell>
          <cell r="Q39">
            <v>11</v>
          </cell>
          <cell r="R39">
            <v>114</v>
          </cell>
        </row>
        <row r="40">
          <cell r="A40" t="str">
            <v>mens</v>
          </cell>
          <cell r="B40">
            <v>43544</v>
          </cell>
          <cell r="C40">
            <v>0</v>
          </cell>
          <cell r="D40">
            <v>1</v>
          </cell>
          <cell r="E40">
            <v>0.50599471156700004</v>
          </cell>
          <cell r="F40">
            <v>6.7735319848000006E-2</v>
          </cell>
          <cell r="G40">
            <v>2.2125786033E-2</v>
          </cell>
          <cell r="H40">
            <v>7.0090768250000001E-3</v>
          </cell>
          <cell r="I40">
            <v>1.784127789E-3</v>
          </cell>
          <cell r="J40">
            <v>4.57803396E-4</v>
          </cell>
          <cell r="K40">
            <v>1</v>
          </cell>
          <cell r="L40">
            <v>1</v>
          </cell>
          <cell r="M40">
            <v>328</v>
          </cell>
          <cell r="N40" t="str">
            <v>Utah State</v>
          </cell>
          <cell r="O40">
            <v>82.26</v>
          </cell>
          <cell r="P40" t="str">
            <v>Midwest</v>
          </cell>
          <cell r="Q40">
            <v>8</v>
          </cell>
          <cell r="R40">
            <v>68</v>
          </cell>
        </row>
        <row r="41">
          <cell r="A41" t="str">
            <v>mens</v>
          </cell>
          <cell r="B41">
            <v>43544</v>
          </cell>
          <cell r="C41">
            <v>0</v>
          </cell>
          <cell r="D41">
            <v>1</v>
          </cell>
          <cell r="E41">
            <v>0.47091247665300001</v>
          </cell>
          <cell r="F41">
            <v>5.1603652823000001E-2</v>
          </cell>
          <cell r="G41">
            <v>2.2253210682999999E-2</v>
          </cell>
          <cell r="H41">
            <v>6.2804128249999997E-3</v>
          </cell>
          <cell r="I41">
            <v>1.8139639720000001E-3</v>
          </cell>
          <cell r="J41">
            <v>4.3865772799999998E-4</v>
          </cell>
          <cell r="K41">
            <v>1</v>
          </cell>
          <cell r="L41">
            <v>1</v>
          </cell>
          <cell r="M41">
            <v>145</v>
          </cell>
          <cell r="N41" t="str">
            <v>Mississippi</v>
          </cell>
          <cell r="O41">
            <v>81.64</v>
          </cell>
          <cell r="P41" t="str">
            <v>South</v>
          </cell>
          <cell r="Q41">
            <v>8</v>
          </cell>
          <cell r="R41">
            <v>100</v>
          </cell>
        </row>
        <row r="42">
          <cell r="A42" t="str">
            <v>mens</v>
          </cell>
          <cell r="B42">
            <v>43544</v>
          </cell>
          <cell r="C42">
            <v>0</v>
          </cell>
          <cell r="D42">
            <v>1</v>
          </cell>
          <cell r="E42">
            <v>0.50498895879200001</v>
          </cell>
          <cell r="F42">
            <v>4.6189202965000002E-2</v>
          </cell>
          <cell r="G42">
            <v>1.7935616868999998E-2</v>
          </cell>
          <cell r="H42">
            <v>6.2544388440000003E-3</v>
          </cell>
          <cell r="I42">
            <v>1.535455275E-3</v>
          </cell>
          <cell r="J42">
            <v>4.0084142600000001E-4</v>
          </cell>
          <cell r="K42">
            <v>1</v>
          </cell>
          <cell r="L42">
            <v>1</v>
          </cell>
          <cell r="M42">
            <v>2670</v>
          </cell>
          <cell r="N42" t="str">
            <v>Virginia Commonwealth</v>
          </cell>
          <cell r="O42">
            <v>81.7</v>
          </cell>
          <cell r="P42" t="str">
            <v>East</v>
          </cell>
          <cell r="Q42">
            <v>8</v>
          </cell>
          <cell r="R42">
            <v>4</v>
          </cell>
        </row>
        <row r="43">
          <cell r="A43" t="str">
            <v>mens</v>
          </cell>
          <cell r="B43">
            <v>43544</v>
          </cell>
          <cell r="C43">
            <v>0</v>
          </cell>
          <cell r="D43">
            <v>1</v>
          </cell>
          <cell r="E43">
            <v>0.49400528843300001</v>
          </cell>
          <cell r="F43">
            <v>6.5142172129000003E-2</v>
          </cell>
          <cell r="G43">
            <v>2.0542702502E-2</v>
          </cell>
          <cell r="H43">
            <v>6.2954067940000002E-3</v>
          </cell>
          <cell r="I43">
            <v>1.580508055E-3</v>
          </cell>
          <cell r="J43">
            <v>4.0039348699999998E-4</v>
          </cell>
          <cell r="K43">
            <v>1</v>
          </cell>
          <cell r="L43">
            <v>1</v>
          </cell>
          <cell r="M43">
            <v>264</v>
          </cell>
          <cell r="N43" t="str">
            <v>Washington</v>
          </cell>
          <cell r="O43">
            <v>82.55</v>
          </cell>
          <cell r="P43" t="str">
            <v>Midwest</v>
          </cell>
          <cell r="Q43">
            <v>9</v>
          </cell>
          <cell r="R43">
            <v>70</v>
          </cell>
        </row>
        <row r="44">
          <cell r="A44" t="str">
            <v>mens</v>
          </cell>
          <cell r="B44">
            <v>43544</v>
          </cell>
          <cell r="C44">
            <v>0</v>
          </cell>
          <cell r="D44">
            <v>1</v>
          </cell>
          <cell r="E44">
            <v>0.322401286673</v>
          </cell>
          <cell r="F44">
            <v>6.0590912658999997E-2</v>
          </cell>
          <cell r="G44">
            <v>2.1971165997000001E-2</v>
          </cell>
          <cell r="H44">
            <v>3.3742495620000001E-3</v>
          </cell>
          <cell r="I44">
            <v>1.0616399200000001E-3</v>
          </cell>
          <cell r="J44">
            <v>3.4733590500000001E-4</v>
          </cell>
          <cell r="K44">
            <v>1</v>
          </cell>
          <cell r="L44">
            <v>1</v>
          </cell>
          <cell r="M44">
            <v>135</v>
          </cell>
          <cell r="N44" t="str">
            <v>Minnesota</v>
          </cell>
          <cell r="O44">
            <v>80.84</v>
          </cell>
          <cell r="P44" t="str">
            <v>East</v>
          </cell>
          <cell r="Q44">
            <v>10</v>
          </cell>
          <cell r="R44">
            <v>26</v>
          </cell>
        </row>
        <row r="45">
          <cell r="A45" t="str">
            <v>mens</v>
          </cell>
          <cell r="B45">
            <v>43544</v>
          </cell>
          <cell r="C45">
            <v>0</v>
          </cell>
          <cell r="D45">
            <v>1</v>
          </cell>
          <cell r="E45">
            <v>0.35977233863899999</v>
          </cell>
          <cell r="F45">
            <v>0.111988912767</v>
          </cell>
          <cell r="G45">
            <v>1.7033856816999999E-2</v>
          </cell>
          <cell r="H45">
            <v>4.8439585489999997E-3</v>
          </cell>
          <cell r="I45">
            <v>1.1509000520000001E-3</v>
          </cell>
          <cell r="J45">
            <v>3.2485418499999998E-4</v>
          </cell>
          <cell r="K45">
            <v>1</v>
          </cell>
          <cell r="L45">
            <v>1</v>
          </cell>
          <cell r="M45">
            <v>93</v>
          </cell>
          <cell r="N45" t="str">
            <v>Murray State</v>
          </cell>
          <cell r="O45">
            <v>81.290000000000006</v>
          </cell>
          <cell r="P45" t="str">
            <v>West</v>
          </cell>
          <cell r="Q45">
            <v>12</v>
          </cell>
          <cell r="R45">
            <v>42</v>
          </cell>
        </row>
        <row r="46">
          <cell r="A46" t="str">
            <v>mens</v>
          </cell>
          <cell r="B46">
            <v>43544</v>
          </cell>
          <cell r="C46">
            <v>0</v>
          </cell>
          <cell r="D46">
            <v>1</v>
          </cell>
          <cell r="E46">
            <v>0.49501104120799999</v>
          </cell>
          <cell r="F46">
            <v>4.4669339835000002E-2</v>
          </cell>
          <cell r="G46">
            <v>1.4637050150000001E-2</v>
          </cell>
          <cell r="H46">
            <v>4.3260656110000002E-3</v>
          </cell>
          <cell r="I46">
            <v>1.053003669E-3</v>
          </cell>
          <cell r="J46">
            <v>2.7275269500000001E-4</v>
          </cell>
          <cell r="K46">
            <v>1</v>
          </cell>
          <cell r="L46">
            <v>1</v>
          </cell>
          <cell r="M46">
            <v>2116</v>
          </cell>
          <cell r="N46" t="str">
            <v>Central Florida</v>
          </cell>
          <cell r="O46">
            <v>81.72</v>
          </cell>
          <cell r="P46" t="str">
            <v>East</v>
          </cell>
          <cell r="Q46">
            <v>9</v>
          </cell>
          <cell r="R46">
            <v>6</v>
          </cell>
        </row>
        <row r="47">
          <cell r="A47" t="str">
            <v>mens</v>
          </cell>
          <cell r="B47">
            <v>43544</v>
          </cell>
          <cell r="C47">
            <v>0</v>
          </cell>
          <cell r="D47">
            <v>1</v>
          </cell>
          <cell r="E47">
            <v>0.22578713697700001</v>
          </cell>
          <cell r="F47">
            <v>9.0463179966000007E-2</v>
          </cell>
          <cell r="G47">
            <v>1.8532979945E-2</v>
          </cell>
          <cell r="H47">
            <v>5.2704492819999997E-3</v>
          </cell>
          <cell r="I47">
            <v>1.1525965309999999E-3</v>
          </cell>
          <cell r="J47">
            <v>2.5679966899999998E-4</v>
          </cell>
          <cell r="K47">
            <v>1</v>
          </cell>
          <cell r="L47">
            <v>1</v>
          </cell>
          <cell r="M47">
            <v>166</v>
          </cell>
          <cell r="N47" t="str">
            <v>New Mexico State</v>
          </cell>
          <cell r="O47">
            <v>80.91</v>
          </cell>
          <cell r="P47" t="str">
            <v>Midwest</v>
          </cell>
          <cell r="Q47">
            <v>12</v>
          </cell>
          <cell r="R47">
            <v>74</v>
          </cell>
        </row>
        <row r="48">
          <cell r="A48" t="str">
            <v>mens</v>
          </cell>
          <cell r="B48">
            <v>43544</v>
          </cell>
          <cell r="C48">
            <v>0</v>
          </cell>
          <cell r="D48">
            <v>1</v>
          </cell>
          <cell r="E48">
            <v>0.39702179311199998</v>
          </cell>
          <cell r="F48">
            <v>3.6919246784E-2</v>
          </cell>
          <cell r="G48">
            <v>1.4291283304000001E-2</v>
          </cell>
          <cell r="H48">
            <v>3.9561999709999997E-3</v>
          </cell>
          <cell r="I48">
            <v>8.1453652300000001E-4</v>
          </cell>
          <cell r="J48">
            <v>2.02096637E-4</v>
          </cell>
          <cell r="K48">
            <v>1</v>
          </cell>
          <cell r="L48">
            <v>1</v>
          </cell>
          <cell r="M48">
            <v>239</v>
          </cell>
          <cell r="N48" t="str">
            <v>Baylor</v>
          </cell>
          <cell r="O48">
            <v>80.760000000000005</v>
          </cell>
          <cell r="P48" t="str">
            <v>West</v>
          </cell>
          <cell r="Q48">
            <v>9</v>
          </cell>
          <cell r="R48">
            <v>38</v>
          </cell>
        </row>
        <row r="49">
          <cell r="A49" t="str">
            <v>mens</v>
          </cell>
          <cell r="B49">
            <v>43544</v>
          </cell>
          <cell r="C49">
            <v>0</v>
          </cell>
          <cell r="D49">
            <v>1</v>
          </cell>
          <cell r="E49">
            <v>0.20970805674000001</v>
          </cell>
          <cell r="F49">
            <v>8.7916678563999998E-2</v>
          </cell>
          <cell r="G49">
            <v>9.3952114059999998E-3</v>
          </cell>
          <cell r="H49">
            <v>1.9558143360000001E-3</v>
          </cell>
          <cell r="I49">
            <v>3.5077425999999998E-4</v>
          </cell>
          <cell r="J49">
            <v>7.6756406999999995E-5</v>
          </cell>
          <cell r="K49">
            <v>1</v>
          </cell>
          <cell r="L49">
            <v>1</v>
          </cell>
          <cell r="M49">
            <v>261</v>
          </cell>
          <cell r="N49" t="str">
            <v>Vermont</v>
          </cell>
          <cell r="O49">
            <v>79.290000000000006</v>
          </cell>
          <cell r="P49" t="str">
            <v>West</v>
          </cell>
          <cell r="Q49">
            <v>13</v>
          </cell>
          <cell r="R49">
            <v>46</v>
          </cell>
        </row>
        <row r="50">
          <cell r="A50" t="str">
            <v>mens</v>
          </cell>
          <cell r="B50">
            <v>43544</v>
          </cell>
          <cell r="C50">
            <v>0</v>
          </cell>
          <cell r="D50">
            <v>1</v>
          </cell>
          <cell r="E50">
            <v>0.174784013775</v>
          </cell>
          <cell r="F50">
            <v>3.5289221395999999E-2</v>
          </cell>
          <cell r="G50">
            <v>5.3762611639999996E-3</v>
          </cell>
          <cell r="H50">
            <v>1.1708878339999999E-3</v>
          </cell>
          <cell r="I50">
            <v>2.11488039E-4</v>
          </cell>
          <cell r="J50">
            <v>3.9398901000000003E-5</v>
          </cell>
          <cell r="K50">
            <v>1</v>
          </cell>
          <cell r="L50">
            <v>1</v>
          </cell>
          <cell r="M50">
            <v>111</v>
          </cell>
          <cell r="N50" t="str">
            <v>Northeastern</v>
          </cell>
          <cell r="O50">
            <v>78.58</v>
          </cell>
          <cell r="P50" t="str">
            <v>Midwest</v>
          </cell>
          <cell r="Q50">
            <v>13</v>
          </cell>
          <cell r="R50">
            <v>78</v>
          </cell>
        </row>
        <row r="51">
          <cell r="A51" t="str">
            <v>mens</v>
          </cell>
          <cell r="B51">
            <v>43544</v>
          </cell>
          <cell r="C51">
            <v>0</v>
          </cell>
          <cell r="D51">
            <v>1</v>
          </cell>
          <cell r="E51">
            <v>0.21355202099199999</v>
          </cell>
          <cell r="F51">
            <v>4.1506647887000002E-2</v>
          </cell>
          <cell r="G51">
            <v>4.37600666E-3</v>
          </cell>
          <cell r="H51">
            <v>1.0882843289999999E-3</v>
          </cell>
          <cell r="I51">
            <v>1.9746058100000001E-4</v>
          </cell>
          <cell r="J51">
            <v>3.9011212999999999E-5</v>
          </cell>
          <cell r="K51">
            <v>1</v>
          </cell>
          <cell r="L51">
            <v>1</v>
          </cell>
          <cell r="M51">
            <v>2335</v>
          </cell>
          <cell r="N51" t="str">
            <v>Liberty</v>
          </cell>
          <cell r="O51">
            <v>78.02</v>
          </cell>
          <cell r="P51" t="str">
            <v>East</v>
          </cell>
          <cell r="Q51">
            <v>12</v>
          </cell>
          <cell r="R51">
            <v>10</v>
          </cell>
        </row>
        <row r="52">
          <cell r="A52" t="str">
            <v>mens</v>
          </cell>
          <cell r="B52">
            <v>43544</v>
          </cell>
          <cell r="C52">
            <v>0</v>
          </cell>
          <cell r="D52">
            <v>1</v>
          </cell>
          <cell r="E52">
            <v>0.23337566562699999</v>
          </cell>
          <cell r="F52">
            <v>7.1177113572999995E-2</v>
          </cell>
          <cell r="G52">
            <v>6.1110637829999998E-3</v>
          </cell>
          <cell r="H52">
            <v>9.7105853199999995E-4</v>
          </cell>
          <cell r="I52">
            <v>1.9087984E-4</v>
          </cell>
          <cell r="J52">
            <v>3.1749660999999999E-5</v>
          </cell>
          <cell r="K52">
            <v>1</v>
          </cell>
          <cell r="L52">
            <v>1</v>
          </cell>
          <cell r="M52">
            <v>300</v>
          </cell>
          <cell r="N52" t="str">
            <v>UC-Irvine</v>
          </cell>
          <cell r="O52">
            <v>78.36</v>
          </cell>
          <cell r="P52" t="str">
            <v>South</v>
          </cell>
          <cell r="Q52">
            <v>13</v>
          </cell>
          <cell r="R52">
            <v>110</v>
          </cell>
        </row>
        <row r="53">
          <cell r="A53" t="str">
            <v>mens</v>
          </cell>
          <cell r="B53">
            <v>43544</v>
          </cell>
          <cell r="C53">
            <v>0</v>
          </cell>
          <cell r="D53">
            <v>1</v>
          </cell>
          <cell r="E53">
            <v>0.15583287401099999</v>
          </cell>
          <cell r="F53">
            <v>3.9957533268999999E-2</v>
          </cell>
          <cell r="G53">
            <v>6.3373736620000003E-3</v>
          </cell>
          <cell r="H53">
            <v>7.5052041500000004E-4</v>
          </cell>
          <cell r="I53">
            <v>1.19517698E-4</v>
          </cell>
          <cell r="J53">
            <v>2.0908942000000001E-5</v>
          </cell>
          <cell r="K53">
            <v>1</v>
          </cell>
          <cell r="L53">
            <v>1</v>
          </cell>
          <cell r="M53">
            <v>43</v>
          </cell>
          <cell r="N53" t="str">
            <v>Yale</v>
          </cell>
          <cell r="O53">
            <v>77.11</v>
          </cell>
          <cell r="P53" t="str">
            <v>East</v>
          </cell>
          <cell r="Q53">
            <v>14</v>
          </cell>
          <cell r="R53">
            <v>22</v>
          </cell>
        </row>
        <row r="54">
          <cell r="A54" t="str">
            <v>mens</v>
          </cell>
          <cell r="B54">
            <v>43544</v>
          </cell>
          <cell r="C54">
            <v>0</v>
          </cell>
          <cell r="D54">
            <v>1</v>
          </cell>
          <cell r="E54">
            <v>9.3947733322000002E-2</v>
          </cell>
          <cell r="F54">
            <v>2.5631087609E-2</v>
          </cell>
          <cell r="G54">
            <v>4.0624163219999997E-3</v>
          </cell>
          <cell r="H54">
            <v>5.3225911900000005E-4</v>
          </cell>
          <cell r="I54">
            <v>8.5178132000000004E-5</v>
          </cell>
          <cell r="J54">
            <v>1.6785405000000001E-5</v>
          </cell>
          <cell r="K54">
            <v>1</v>
          </cell>
          <cell r="L54">
            <v>1</v>
          </cell>
          <cell r="M54">
            <v>94</v>
          </cell>
          <cell r="N54" t="str">
            <v>Northern Kentucky</v>
          </cell>
          <cell r="O54">
            <v>77.27</v>
          </cell>
          <cell r="P54" t="str">
            <v>West</v>
          </cell>
          <cell r="Q54">
            <v>14</v>
          </cell>
          <cell r="R54">
            <v>54</v>
          </cell>
        </row>
        <row r="55">
          <cell r="A55" t="str">
            <v>mens</v>
          </cell>
          <cell r="B55">
            <v>43544</v>
          </cell>
          <cell r="C55">
            <v>0</v>
          </cell>
          <cell r="D55">
            <v>1</v>
          </cell>
          <cell r="E55">
            <v>0.111534344929</v>
          </cell>
          <cell r="F55">
            <v>3.3187339157999998E-2</v>
          </cell>
          <cell r="G55">
            <v>2.49700611E-3</v>
          </cell>
          <cell r="H55">
            <v>4.6246187800000002E-4</v>
          </cell>
          <cell r="I55">
            <v>8.2862043999999994E-5</v>
          </cell>
          <cell r="J55">
            <v>1.6180551000000002E-5</v>
          </cell>
          <cell r="K55">
            <v>1</v>
          </cell>
          <cell r="L55">
            <v>1</v>
          </cell>
          <cell r="M55">
            <v>139</v>
          </cell>
          <cell r="N55" t="str">
            <v>Saint Louis</v>
          </cell>
          <cell r="O55">
            <v>77.010000000000005</v>
          </cell>
          <cell r="P55" t="str">
            <v>East</v>
          </cell>
          <cell r="Q55">
            <v>13</v>
          </cell>
          <cell r="R55">
            <v>14</v>
          </cell>
        </row>
        <row r="56">
          <cell r="A56" t="str">
            <v>mens</v>
          </cell>
          <cell r="B56">
            <v>43544</v>
          </cell>
          <cell r="C56">
            <v>0</v>
          </cell>
          <cell r="D56">
            <v>1</v>
          </cell>
          <cell r="E56">
            <v>0.119045658598</v>
          </cell>
          <cell r="F56">
            <v>2.4981484647999999E-2</v>
          </cell>
          <cell r="G56">
            <v>3.6213639910000002E-3</v>
          </cell>
          <cell r="H56">
            <v>4.7972148299999998E-4</v>
          </cell>
          <cell r="I56">
            <v>8.8417184999999997E-5</v>
          </cell>
          <cell r="J56">
            <v>1.3815611E-5</v>
          </cell>
          <cell r="K56">
            <v>1</v>
          </cell>
          <cell r="L56">
            <v>1</v>
          </cell>
          <cell r="M56">
            <v>295</v>
          </cell>
          <cell r="N56" t="str">
            <v>Old Dominion</v>
          </cell>
          <cell r="O56">
            <v>76.98</v>
          </cell>
          <cell r="P56" t="str">
            <v>South</v>
          </cell>
          <cell r="Q56">
            <v>14</v>
          </cell>
          <cell r="R56">
            <v>118</v>
          </cell>
        </row>
        <row r="57">
          <cell r="A57" t="str">
            <v>mens</v>
          </cell>
          <cell r="B57">
            <v>43544</v>
          </cell>
          <cell r="C57">
            <v>0</v>
          </cell>
          <cell r="D57">
            <v>1</v>
          </cell>
          <cell r="E57">
            <v>0.10854247745200001</v>
          </cell>
          <cell r="F57">
            <v>2.2185830247E-2</v>
          </cell>
          <cell r="G57">
            <v>3.3967650139999999E-3</v>
          </cell>
          <cell r="H57">
            <v>4.9713692100000003E-4</v>
          </cell>
          <cell r="I57">
            <v>6.9789615999999997E-5</v>
          </cell>
          <cell r="J57">
            <v>1.024961E-5</v>
          </cell>
          <cell r="K57">
            <v>1</v>
          </cell>
          <cell r="L57">
            <v>1</v>
          </cell>
          <cell r="M57">
            <v>2247</v>
          </cell>
          <cell r="N57" t="str">
            <v>Georgia State</v>
          </cell>
          <cell r="O57">
            <v>76.3</v>
          </cell>
          <cell r="P57" t="str">
            <v>Midwest</v>
          </cell>
          <cell r="Q57">
            <v>14</v>
          </cell>
          <cell r="R57">
            <v>86</v>
          </cell>
        </row>
        <row r="58">
          <cell r="A58" t="str">
            <v>mens</v>
          </cell>
          <cell r="B58">
            <v>43544</v>
          </cell>
          <cell r="C58">
            <v>0</v>
          </cell>
          <cell r="D58">
            <v>1</v>
          </cell>
          <cell r="E58">
            <v>6.0029638245000003E-2</v>
          </cell>
          <cell r="F58">
            <v>1.2259952944000001E-2</v>
          </cell>
          <cell r="G58">
            <v>2.2590718370000002E-3</v>
          </cell>
          <cell r="H58">
            <v>2.9793754100000002E-4</v>
          </cell>
          <cell r="I58">
            <v>3.8513212000000002E-5</v>
          </cell>
          <cell r="J58">
            <v>6.2238679999999998E-6</v>
          </cell>
          <cell r="K58">
            <v>1</v>
          </cell>
          <cell r="L58">
            <v>1</v>
          </cell>
          <cell r="M58">
            <v>149</v>
          </cell>
          <cell r="N58" t="str">
            <v>Montana</v>
          </cell>
          <cell r="O58">
            <v>76.17</v>
          </cell>
          <cell r="P58" t="str">
            <v>West</v>
          </cell>
          <cell r="Q58">
            <v>15</v>
          </cell>
          <cell r="R58">
            <v>62</v>
          </cell>
        </row>
        <row r="59">
          <cell r="A59" t="str">
            <v>mens</v>
          </cell>
          <cell r="B59">
            <v>43544</v>
          </cell>
          <cell r="C59">
            <v>0</v>
          </cell>
          <cell r="D59">
            <v>1</v>
          </cell>
          <cell r="E59">
            <v>5.0269448730999998E-2</v>
          </cell>
          <cell r="F59">
            <v>8.7878721519999998E-3</v>
          </cell>
          <cell r="G59">
            <v>1.255694403E-3</v>
          </cell>
          <cell r="H59">
            <v>1.25274965E-4</v>
          </cell>
          <cell r="I59">
            <v>1.8571902999999999E-5</v>
          </cell>
          <cell r="J59">
            <v>2.3487550000000001E-6</v>
          </cell>
          <cell r="K59">
            <v>1</v>
          </cell>
          <cell r="L59">
            <v>1</v>
          </cell>
          <cell r="M59">
            <v>2142</v>
          </cell>
          <cell r="N59" t="str">
            <v>Colgate</v>
          </cell>
          <cell r="O59">
            <v>74.95</v>
          </cell>
          <cell r="P59" t="str">
            <v>South</v>
          </cell>
          <cell r="Q59">
            <v>15</v>
          </cell>
          <cell r="R59">
            <v>126</v>
          </cell>
        </row>
        <row r="60">
          <cell r="A60" t="str">
            <v>mens</v>
          </cell>
          <cell r="B60">
            <v>43544</v>
          </cell>
          <cell r="C60">
            <v>0</v>
          </cell>
          <cell r="D60">
            <v>1</v>
          </cell>
          <cell r="E60">
            <v>3.5533977121000003E-2</v>
          </cell>
          <cell r="F60">
            <v>5.5901315569999999E-3</v>
          </cell>
          <cell r="G60">
            <v>8.3774799199999995E-4</v>
          </cell>
          <cell r="H60">
            <v>4.9721990000000002E-5</v>
          </cell>
          <cell r="I60">
            <v>5.5576949999999998E-6</v>
          </cell>
          <cell r="J60">
            <v>6.9638600000000005E-7</v>
          </cell>
          <cell r="K60">
            <v>1</v>
          </cell>
          <cell r="L60">
            <v>1</v>
          </cell>
          <cell r="M60">
            <v>71</v>
          </cell>
          <cell r="N60" t="str">
            <v>Bradley</v>
          </cell>
          <cell r="O60">
            <v>72.91</v>
          </cell>
          <cell r="P60" t="str">
            <v>East</v>
          </cell>
          <cell r="Q60">
            <v>15</v>
          </cell>
          <cell r="R60">
            <v>30</v>
          </cell>
        </row>
        <row r="61">
          <cell r="A61" t="str">
            <v>mens</v>
          </cell>
          <cell r="B61">
            <v>43544</v>
          </cell>
          <cell r="C61">
            <v>0</v>
          </cell>
          <cell r="D61">
            <v>1</v>
          </cell>
          <cell r="E61">
            <v>1.8566161195999999E-2</v>
          </cell>
          <cell r="F61">
            <v>3.7237143229999999E-3</v>
          </cell>
          <cell r="G61">
            <v>5.4098854299999995E-4</v>
          </cell>
          <cell r="H61">
            <v>4.6835741999999998E-5</v>
          </cell>
          <cell r="I61">
            <v>4.2684230000000001E-6</v>
          </cell>
          <cell r="J61">
            <v>3.3582699999999998E-7</v>
          </cell>
          <cell r="K61">
            <v>1</v>
          </cell>
          <cell r="L61">
            <v>1</v>
          </cell>
          <cell r="M61">
            <v>2241</v>
          </cell>
          <cell r="N61" t="str">
            <v>Gardner-Webb</v>
          </cell>
          <cell r="O61">
            <v>71.739999999999995</v>
          </cell>
          <cell r="P61" t="str">
            <v>South</v>
          </cell>
          <cell r="Q61">
            <v>16</v>
          </cell>
          <cell r="R61">
            <v>98</v>
          </cell>
        </row>
        <row r="62">
          <cell r="A62" t="str">
            <v>mens</v>
          </cell>
          <cell r="B62">
            <v>43544</v>
          </cell>
          <cell r="C62">
            <v>0</v>
          </cell>
          <cell r="D62">
            <v>1</v>
          </cell>
          <cell r="E62">
            <v>3.0884584545E-2</v>
          </cell>
          <cell r="F62">
            <v>3.9974633429999996E-3</v>
          </cell>
          <cell r="G62">
            <v>4.7289667300000001E-4</v>
          </cell>
          <cell r="H62">
            <v>4.2008037999999999E-5</v>
          </cell>
          <cell r="I62">
            <v>3.4901709999999999E-6</v>
          </cell>
          <cell r="J62">
            <v>3.1026900000000001E-7</v>
          </cell>
          <cell r="K62">
            <v>1</v>
          </cell>
          <cell r="L62">
            <v>1</v>
          </cell>
          <cell r="M62">
            <v>2000</v>
          </cell>
          <cell r="N62" t="str">
            <v>Abilene Christian</v>
          </cell>
          <cell r="O62">
            <v>72.33</v>
          </cell>
          <cell r="P62" t="str">
            <v>Midwest</v>
          </cell>
          <cell r="Q62">
            <v>15</v>
          </cell>
          <cell r="R62">
            <v>94</v>
          </cell>
        </row>
        <row r="63">
          <cell r="A63" t="str">
            <v>mens</v>
          </cell>
          <cell r="B63">
            <v>43544</v>
          </cell>
          <cell r="C63">
            <v>0</v>
          </cell>
          <cell r="D63">
            <v>1</v>
          </cell>
          <cell r="E63">
            <v>2.2087375493000001E-2</v>
          </cell>
          <cell r="F63">
            <v>4.4340886990000003E-3</v>
          </cell>
          <cell r="G63">
            <v>3.8672749499999999E-4</v>
          </cell>
          <cell r="H63">
            <v>3.4456813000000001E-5</v>
          </cell>
          <cell r="I63">
            <v>2.5864240000000002E-6</v>
          </cell>
          <cell r="J63">
            <v>2.08433E-7</v>
          </cell>
          <cell r="K63">
            <v>1</v>
          </cell>
          <cell r="L63">
            <v>1</v>
          </cell>
          <cell r="M63">
            <v>314</v>
          </cell>
          <cell r="N63" t="str">
            <v>Iona</v>
          </cell>
          <cell r="O63">
            <v>71.88</v>
          </cell>
          <cell r="P63" t="str">
            <v>Midwest</v>
          </cell>
          <cell r="Q63">
            <v>16</v>
          </cell>
          <cell r="R63">
            <v>66</v>
          </cell>
        </row>
        <row r="64">
          <cell r="A64" t="str">
            <v>mens</v>
          </cell>
          <cell r="B64">
            <v>43544</v>
          </cell>
          <cell r="C64">
            <v>1</v>
          </cell>
          <cell r="D64">
            <v>1</v>
          </cell>
          <cell r="E64">
            <v>8.2105584500000005E-3</v>
          </cell>
          <cell r="F64">
            <v>1.0258689220000001E-3</v>
          </cell>
          <cell r="G64">
            <v>8.1413850000000007E-5</v>
          </cell>
          <cell r="H64">
            <v>6.0217509999999998E-6</v>
          </cell>
          <cell r="I64">
            <v>5.3668499999999999E-7</v>
          </cell>
          <cell r="J64">
            <v>5.4171999999999997E-8</v>
          </cell>
          <cell r="K64">
            <v>1</v>
          </cell>
          <cell r="L64">
            <v>1</v>
          </cell>
          <cell r="M64">
            <v>2449</v>
          </cell>
          <cell r="N64" t="str">
            <v>North Dakota State</v>
          </cell>
          <cell r="O64">
            <v>70.790000000000006</v>
          </cell>
          <cell r="P64" t="str">
            <v>East</v>
          </cell>
          <cell r="Q64" t="str">
            <v>16b</v>
          </cell>
          <cell r="R64">
            <v>3</v>
          </cell>
        </row>
        <row r="65">
          <cell r="A65" t="str">
            <v>mens</v>
          </cell>
          <cell r="B65">
            <v>43544</v>
          </cell>
          <cell r="C65">
            <v>1</v>
          </cell>
          <cell r="D65">
            <v>1</v>
          </cell>
          <cell r="E65">
            <v>1.0810089746E-2</v>
          </cell>
          <cell r="F65">
            <v>1.327161339E-3</v>
          </cell>
          <cell r="G65">
            <v>1.36633405E-4</v>
          </cell>
          <cell r="H65">
            <v>9.5463629999999994E-6</v>
          </cell>
          <cell r="I65">
            <v>5.9676100000000003E-7</v>
          </cell>
          <cell r="J65">
            <v>4.8276000000000002E-8</v>
          </cell>
          <cell r="K65">
            <v>1</v>
          </cell>
          <cell r="L65">
            <v>1</v>
          </cell>
          <cell r="M65">
            <v>161</v>
          </cell>
          <cell r="N65" t="str">
            <v>Fairleigh Dickinson</v>
          </cell>
          <cell r="O65">
            <v>70.86</v>
          </cell>
          <cell r="P65" t="str">
            <v>West</v>
          </cell>
          <cell r="Q65" t="str">
            <v>16a</v>
          </cell>
          <cell r="R65">
            <v>34</v>
          </cell>
        </row>
        <row r="66">
          <cell r="A66" t="str">
            <v>mens</v>
          </cell>
          <cell r="B66">
            <v>43544</v>
          </cell>
          <cell r="C66">
            <v>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7</v>
          </cell>
          <cell r="L66">
            <v>0</v>
          </cell>
          <cell r="M66">
            <v>2428</v>
          </cell>
          <cell r="N66" t="str">
            <v>North Carolina Central</v>
          </cell>
          <cell r="O66">
            <v>65.48</v>
          </cell>
          <cell r="P66" t="str">
            <v>East</v>
          </cell>
          <cell r="Q66" t="str">
            <v>16a</v>
          </cell>
          <cell r="R66">
            <v>2</v>
          </cell>
        </row>
        <row r="67">
          <cell r="A67" t="str">
            <v>mens</v>
          </cell>
          <cell r="B67">
            <v>43544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7</v>
          </cell>
          <cell r="L67">
            <v>0</v>
          </cell>
          <cell r="M67">
            <v>218</v>
          </cell>
          <cell r="N67" t="str">
            <v>Temple</v>
          </cell>
          <cell r="O67">
            <v>79.39</v>
          </cell>
          <cell r="P67" t="str">
            <v>East</v>
          </cell>
          <cell r="Q67" t="str">
            <v>11b</v>
          </cell>
          <cell r="R67">
            <v>19</v>
          </cell>
        </row>
        <row r="68">
          <cell r="A68" t="str">
            <v>mens</v>
          </cell>
          <cell r="B68">
            <v>43544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7</v>
          </cell>
          <cell r="L68">
            <v>0</v>
          </cell>
          <cell r="M68">
            <v>2504</v>
          </cell>
          <cell r="N68" t="str">
            <v>Prairie View</v>
          </cell>
          <cell r="O68">
            <v>69.569999999999993</v>
          </cell>
          <cell r="P68" t="str">
            <v>West</v>
          </cell>
          <cell r="Q68" t="str">
            <v>16b</v>
          </cell>
          <cell r="R68">
            <v>35</v>
          </cell>
        </row>
        <row r="69">
          <cell r="A69" t="str">
            <v>mens</v>
          </cell>
          <cell r="B69">
            <v>43544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</v>
          </cell>
          <cell r="L69">
            <v>0</v>
          </cell>
          <cell r="M69">
            <v>2599</v>
          </cell>
          <cell r="N69" t="str">
            <v>St. John's (NY)</v>
          </cell>
          <cell r="O69">
            <v>78.84</v>
          </cell>
          <cell r="P69" t="str">
            <v>West</v>
          </cell>
          <cell r="Q69" t="str">
            <v>11b</v>
          </cell>
          <cell r="R69">
            <v>51</v>
          </cell>
        </row>
        <row r="70">
          <cell r="A70" t="str">
            <v>mens</v>
          </cell>
          <cell r="B70">
            <v>43543</v>
          </cell>
          <cell r="C70">
            <v>0</v>
          </cell>
          <cell r="D70">
            <v>1</v>
          </cell>
          <cell r="E70">
            <v>0.99219828824199996</v>
          </cell>
          <cell r="F70">
            <v>0.90847697216400003</v>
          </cell>
          <cell r="G70">
            <v>0.71752585799599999</v>
          </cell>
          <cell r="H70">
            <v>0.52439953179099996</v>
          </cell>
          <cell r="I70">
            <v>0.32161294357800002</v>
          </cell>
          <cell r="J70">
            <v>0.19330536852399999</v>
          </cell>
          <cell r="K70">
            <v>1</v>
          </cell>
          <cell r="L70">
            <v>1</v>
          </cell>
          <cell r="M70">
            <v>150</v>
          </cell>
          <cell r="N70" t="str">
            <v>Duke</v>
          </cell>
          <cell r="O70">
            <v>96.3</v>
          </cell>
          <cell r="P70" t="str">
            <v>East</v>
          </cell>
          <cell r="Q70">
            <v>1</v>
          </cell>
          <cell r="R70">
            <v>0</v>
          </cell>
        </row>
        <row r="71">
          <cell r="A71" t="str">
            <v>mens</v>
          </cell>
          <cell r="B71">
            <v>43543</v>
          </cell>
          <cell r="C71">
            <v>0</v>
          </cell>
          <cell r="D71">
            <v>1</v>
          </cell>
          <cell r="E71">
            <v>0.98143383880400004</v>
          </cell>
          <cell r="F71">
            <v>0.88219880348000002</v>
          </cell>
          <cell r="G71">
            <v>0.72678406702200005</v>
          </cell>
          <cell r="H71">
            <v>0.49311267946100001</v>
          </cell>
          <cell r="I71">
            <v>0.31519971745800002</v>
          </cell>
          <cell r="J71">
            <v>0.172221393364</v>
          </cell>
          <cell r="K71">
            <v>1</v>
          </cell>
          <cell r="L71">
            <v>1</v>
          </cell>
          <cell r="M71">
            <v>258</v>
          </cell>
          <cell r="N71" t="str">
            <v>Virginia</v>
          </cell>
          <cell r="O71">
            <v>95.22</v>
          </cell>
          <cell r="P71" t="str">
            <v>South</v>
          </cell>
          <cell r="Q71">
            <v>1</v>
          </cell>
          <cell r="R71">
            <v>96</v>
          </cell>
        </row>
        <row r="72">
          <cell r="A72" t="str">
            <v>mens</v>
          </cell>
          <cell r="B72">
            <v>43543</v>
          </cell>
          <cell r="C72">
            <v>0</v>
          </cell>
          <cell r="D72">
            <v>1</v>
          </cell>
          <cell r="E72">
            <v>0.98918991025400005</v>
          </cell>
          <cell r="F72">
            <v>0.88255042384100002</v>
          </cell>
          <cell r="G72">
            <v>0.71455393696000002</v>
          </cell>
          <cell r="H72">
            <v>0.49522851446999999</v>
          </cell>
          <cell r="I72">
            <v>0.26168179856200002</v>
          </cell>
          <cell r="J72">
            <v>0.147785094581</v>
          </cell>
          <cell r="K72">
            <v>1</v>
          </cell>
          <cell r="L72">
            <v>1</v>
          </cell>
          <cell r="M72">
            <v>2250</v>
          </cell>
          <cell r="N72" t="str">
            <v>Gonzaga</v>
          </cell>
          <cell r="O72">
            <v>95.02</v>
          </cell>
          <cell r="P72" t="str">
            <v>West</v>
          </cell>
          <cell r="Q72">
            <v>1</v>
          </cell>
          <cell r="R72">
            <v>32</v>
          </cell>
        </row>
        <row r="73">
          <cell r="A73" t="str">
            <v>mens</v>
          </cell>
          <cell r="B73">
            <v>43543</v>
          </cell>
          <cell r="C73">
            <v>0</v>
          </cell>
          <cell r="D73">
            <v>1</v>
          </cell>
          <cell r="E73">
            <v>0.97791262450700001</v>
          </cell>
          <cell r="F73">
            <v>0.86268841932399998</v>
          </cell>
          <cell r="G73">
            <v>0.56724860935800003</v>
          </cell>
          <cell r="H73">
            <v>0.35106450572800002</v>
          </cell>
          <cell r="I73">
            <v>0.17871724173100001</v>
          </cell>
          <cell r="J73">
            <v>8.7308067640000001E-2</v>
          </cell>
          <cell r="K73">
            <v>1</v>
          </cell>
          <cell r="L73">
            <v>1</v>
          </cell>
          <cell r="M73">
            <v>153</v>
          </cell>
          <cell r="N73" t="str">
            <v>North Carolina</v>
          </cell>
          <cell r="O73">
            <v>93.24</v>
          </cell>
          <cell r="P73" t="str">
            <v>Midwest</v>
          </cell>
          <cell r="Q73">
            <v>1</v>
          </cell>
          <cell r="R73">
            <v>64</v>
          </cell>
        </row>
        <row r="74">
          <cell r="A74" t="str">
            <v>mens</v>
          </cell>
          <cell r="B74">
            <v>43543</v>
          </cell>
          <cell r="C74">
            <v>0</v>
          </cell>
          <cell r="D74">
            <v>1</v>
          </cell>
          <cell r="E74">
            <v>0.96446602287899996</v>
          </cell>
          <cell r="F74">
            <v>0.73958191939200002</v>
          </cell>
          <cell r="G74">
            <v>0.54283547700199997</v>
          </cell>
          <cell r="H74">
            <v>0.22475414100300001</v>
          </cell>
          <cell r="I74">
            <v>0.123593880043</v>
          </cell>
          <cell r="J74">
            <v>6.7125447680000006E-2</v>
          </cell>
          <cell r="K74">
            <v>1</v>
          </cell>
          <cell r="L74">
            <v>1</v>
          </cell>
          <cell r="M74">
            <v>127</v>
          </cell>
          <cell r="N74" t="str">
            <v>Michigan State</v>
          </cell>
          <cell r="O74">
            <v>92.28</v>
          </cell>
          <cell r="P74" t="str">
            <v>East</v>
          </cell>
          <cell r="Q74">
            <v>2</v>
          </cell>
          <cell r="R74">
            <v>28</v>
          </cell>
        </row>
        <row r="75">
          <cell r="A75" t="str">
            <v>mens</v>
          </cell>
          <cell r="B75">
            <v>43543</v>
          </cell>
          <cell r="C75">
            <v>0</v>
          </cell>
          <cell r="D75">
            <v>1</v>
          </cell>
          <cell r="E75">
            <v>0.96911541545500002</v>
          </cell>
          <cell r="F75">
            <v>0.73138974217399999</v>
          </cell>
          <cell r="G75">
            <v>0.47355287712900002</v>
          </cell>
          <cell r="H75">
            <v>0.242296583142</v>
          </cell>
          <cell r="I75">
            <v>0.113744475902</v>
          </cell>
          <cell r="J75">
            <v>5.1482754939000001E-2</v>
          </cell>
          <cell r="K75">
            <v>1</v>
          </cell>
          <cell r="L75">
            <v>1</v>
          </cell>
          <cell r="M75">
            <v>96</v>
          </cell>
          <cell r="N75" t="str">
            <v>Kentucky</v>
          </cell>
          <cell r="O75">
            <v>91.24</v>
          </cell>
          <cell r="P75" t="str">
            <v>Midwest</v>
          </cell>
          <cell r="Q75">
            <v>2</v>
          </cell>
          <cell r="R75">
            <v>92</v>
          </cell>
        </row>
        <row r="76">
          <cell r="A76" t="str">
            <v>mens</v>
          </cell>
          <cell r="B76">
            <v>43543</v>
          </cell>
          <cell r="C76">
            <v>0</v>
          </cell>
          <cell r="D76">
            <v>1</v>
          </cell>
          <cell r="E76">
            <v>0.94973055126899997</v>
          </cell>
          <cell r="F76">
            <v>0.68896236812699996</v>
          </cell>
          <cell r="G76">
            <v>0.44146689183799998</v>
          </cell>
          <cell r="H76">
            <v>0.20595906416000001</v>
          </cell>
          <cell r="I76">
            <v>0.110637674895</v>
          </cell>
          <cell r="J76">
            <v>4.9956164743999998E-2</v>
          </cell>
          <cell r="K76">
            <v>1</v>
          </cell>
          <cell r="L76">
            <v>1</v>
          </cell>
          <cell r="M76">
            <v>2633</v>
          </cell>
          <cell r="N76" t="str">
            <v>Tennessee</v>
          </cell>
          <cell r="O76">
            <v>91.34</v>
          </cell>
          <cell r="P76" t="str">
            <v>South</v>
          </cell>
          <cell r="Q76">
            <v>2</v>
          </cell>
          <cell r="R76">
            <v>124</v>
          </cell>
        </row>
        <row r="77">
          <cell r="A77" t="str">
            <v>mens</v>
          </cell>
          <cell r="B77">
            <v>43543</v>
          </cell>
          <cell r="C77">
            <v>0</v>
          </cell>
          <cell r="D77">
            <v>1</v>
          </cell>
          <cell r="E77">
            <v>0.93997036175500004</v>
          </cell>
          <cell r="F77">
            <v>0.69061665348900003</v>
          </cell>
          <cell r="G77">
            <v>0.39781968131599998</v>
          </cell>
          <cell r="H77">
            <v>0.16682424588</v>
          </cell>
          <cell r="I77">
            <v>7.8564469940999998E-2</v>
          </cell>
          <cell r="J77">
            <v>4.0232699532000003E-2</v>
          </cell>
          <cell r="K77">
            <v>1</v>
          </cell>
          <cell r="L77">
            <v>1</v>
          </cell>
          <cell r="M77">
            <v>130</v>
          </cell>
          <cell r="N77" t="str">
            <v>Michigan</v>
          </cell>
          <cell r="O77">
            <v>91.04</v>
          </cell>
          <cell r="P77" t="str">
            <v>West</v>
          </cell>
          <cell r="Q77">
            <v>2</v>
          </cell>
          <cell r="R77">
            <v>60</v>
          </cell>
        </row>
        <row r="78">
          <cell r="A78" t="str">
            <v>mens</v>
          </cell>
          <cell r="B78">
            <v>43543</v>
          </cell>
          <cell r="C78">
            <v>0</v>
          </cell>
          <cell r="D78">
            <v>1</v>
          </cell>
          <cell r="E78">
            <v>0.90605226667799998</v>
          </cell>
          <cell r="F78">
            <v>0.65279068976200005</v>
          </cell>
          <cell r="G78">
            <v>0.34323427406700002</v>
          </cell>
          <cell r="H78">
            <v>0.141852725056</v>
          </cell>
          <cell r="I78">
            <v>5.6543538966999998E-2</v>
          </cell>
          <cell r="J78">
            <v>2.5111550500999998E-2</v>
          </cell>
          <cell r="K78">
            <v>1</v>
          </cell>
          <cell r="L78">
            <v>1</v>
          </cell>
          <cell r="M78">
            <v>2641</v>
          </cell>
          <cell r="N78" t="str">
            <v>Texas Tech</v>
          </cell>
          <cell r="O78">
            <v>89.65</v>
          </cell>
          <cell r="P78" t="str">
            <v>West</v>
          </cell>
          <cell r="Q78">
            <v>3</v>
          </cell>
          <cell r="R78">
            <v>52</v>
          </cell>
        </row>
        <row r="79">
          <cell r="A79" t="str">
            <v>mens</v>
          </cell>
          <cell r="B79">
            <v>43543</v>
          </cell>
          <cell r="C79">
            <v>0</v>
          </cell>
          <cell r="D79">
            <v>1</v>
          </cell>
          <cell r="E79">
            <v>0.88095434140200002</v>
          </cell>
          <cell r="F79">
            <v>0.506146027617</v>
          </cell>
          <cell r="G79">
            <v>0.24849722355500001</v>
          </cell>
          <cell r="H79">
            <v>0.102969986768</v>
          </cell>
          <cell r="I79">
            <v>5.2164143098999999E-2</v>
          </cell>
          <cell r="J79">
            <v>2.2141181473999998E-2</v>
          </cell>
          <cell r="K79">
            <v>1</v>
          </cell>
          <cell r="L79">
            <v>1</v>
          </cell>
          <cell r="M79">
            <v>2509</v>
          </cell>
          <cell r="N79" t="str">
            <v>Purdue</v>
          </cell>
          <cell r="O79">
            <v>89.04</v>
          </cell>
          <cell r="P79" t="str">
            <v>South</v>
          </cell>
          <cell r="Q79">
            <v>3</v>
          </cell>
          <cell r="R79">
            <v>116</v>
          </cell>
        </row>
        <row r="80">
          <cell r="A80" t="str">
            <v>mens</v>
          </cell>
          <cell r="B80">
            <v>43543</v>
          </cell>
          <cell r="C80">
            <v>0</v>
          </cell>
          <cell r="D80">
            <v>1</v>
          </cell>
          <cell r="E80">
            <v>0.88846565507099995</v>
          </cell>
          <cell r="F80">
            <v>0.61706136366499997</v>
          </cell>
          <cell r="G80">
            <v>0.18760744049600001</v>
          </cell>
          <cell r="H80">
            <v>0.102926647786</v>
          </cell>
          <cell r="I80">
            <v>4.4897544910000003E-2</v>
          </cell>
          <cell r="J80">
            <v>1.974904488E-2</v>
          </cell>
          <cell r="K80">
            <v>1</v>
          </cell>
          <cell r="L80">
            <v>1</v>
          </cell>
          <cell r="M80">
            <v>259</v>
          </cell>
          <cell r="N80" t="str">
            <v>Virginia Tech</v>
          </cell>
          <cell r="O80">
            <v>89.26</v>
          </cell>
          <cell r="P80" t="str">
            <v>East</v>
          </cell>
          <cell r="Q80">
            <v>4</v>
          </cell>
          <cell r="R80">
            <v>12</v>
          </cell>
        </row>
        <row r="81">
          <cell r="A81" t="str">
            <v>mens</v>
          </cell>
          <cell r="B81">
            <v>43543</v>
          </cell>
          <cell r="C81">
            <v>0</v>
          </cell>
          <cell r="D81">
            <v>1</v>
          </cell>
          <cell r="E81">
            <v>0.77421286302299996</v>
          </cell>
          <cell r="F81">
            <v>0.49155142566299997</v>
          </cell>
          <cell r="G81">
            <v>0.20945187696600001</v>
          </cell>
          <cell r="H81">
            <v>0.109578630185</v>
          </cell>
          <cell r="I81">
            <v>4.5057709427999998E-2</v>
          </cell>
          <cell r="J81">
            <v>1.8022182928000001E-2</v>
          </cell>
          <cell r="K81">
            <v>1</v>
          </cell>
          <cell r="L81">
            <v>1</v>
          </cell>
          <cell r="M81">
            <v>2</v>
          </cell>
          <cell r="N81" t="str">
            <v>Auburn</v>
          </cell>
          <cell r="O81">
            <v>89.02</v>
          </cell>
          <cell r="P81" t="str">
            <v>Midwest</v>
          </cell>
          <cell r="Q81">
            <v>5</v>
          </cell>
          <cell r="R81">
            <v>72</v>
          </cell>
        </row>
        <row r="82">
          <cell r="A82" t="str">
            <v>mens</v>
          </cell>
          <cell r="B82">
            <v>43543</v>
          </cell>
          <cell r="C82">
            <v>0</v>
          </cell>
          <cell r="D82">
            <v>1</v>
          </cell>
          <cell r="E82">
            <v>0.89145752254800004</v>
          </cell>
          <cell r="F82">
            <v>0.53214681109200002</v>
          </cell>
          <cell r="G82">
            <v>0.234664774055</v>
          </cell>
          <cell r="H82">
            <v>9.5596542837999995E-2</v>
          </cell>
          <cell r="I82">
            <v>3.4666720536999998E-2</v>
          </cell>
          <cell r="J82">
            <v>1.2341139055E-2</v>
          </cell>
          <cell r="K82">
            <v>1</v>
          </cell>
          <cell r="L82">
            <v>1</v>
          </cell>
          <cell r="M82">
            <v>248</v>
          </cell>
          <cell r="N82" t="str">
            <v>Houston</v>
          </cell>
          <cell r="O82">
            <v>87.89</v>
          </cell>
          <cell r="P82" t="str">
            <v>Midwest</v>
          </cell>
          <cell r="Q82">
            <v>3</v>
          </cell>
          <cell r="R82">
            <v>84</v>
          </cell>
        </row>
        <row r="83">
          <cell r="A83" t="str">
            <v>mens</v>
          </cell>
          <cell r="B83">
            <v>43543</v>
          </cell>
          <cell r="C83">
            <v>0</v>
          </cell>
          <cell r="D83">
            <v>1</v>
          </cell>
          <cell r="E83">
            <v>0.79029194325999996</v>
          </cell>
          <cell r="F83">
            <v>0.53640109797799995</v>
          </cell>
          <cell r="G83">
            <v>0.15366605258499999</v>
          </cell>
          <cell r="H83">
            <v>7.2576210488999995E-2</v>
          </cell>
          <cell r="I83">
            <v>2.7018790936000001E-2</v>
          </cell>
          <cell r="J83">
            <v>1.1314427408E-2</v>
          </cell>
          <cell r="K83">
            <v>1</v>
          </cell>
          <cell r="L83">
            <v>1</v>
          </cell>
          <cell r="M83">
            <v>52</v>
          </cell>
          <cell r="N83" t="str">
            <v>Florida State</v>
          </cell>
          <cell r="O83">
            <v>88.44</v>
          </cell>
          <cell r="P83" t="str">
            <v>West</v>
          </cell>
          <cell r="Q83">
            <v>4</v>
          </cell>
          <cell r="R83">
            <v>44</v>
          </cell>
        </row>
        <row r="84">
          <cell r="A84" t="str">
            <v>mens</v>
          </cell>
          <cell r="B84">
            <v>43543</v>
          </cell>
          <cell r="C84">
            <v>0</v>
          </cell>
          <cell r="D84">
            <v>1</v>
          </cell>
          <cell r="E84">
            <v>0.82521598622500003</v>
          </cell>
          <cell r="F84">
            <v>0.38269617297500003</v>
          </cell>
          <cell r="G84">
            <v>0.15633505653599999</v>
          </cell>
          <cell r="H84">
            <v>7.9138098239999996E-2</v>
          </cell>
          <cell r="I84">
            <v>2.7770796322999999E-2</v>
          </cell>
          <cell r="J84">
            <v>9.5902157980000003E-3</v>
          </cell>
          <cell r="K84">
            <v>1</v>
          </cell>
          <cell r="L84">
            <v>1</v>
          </cell>
          <cell r="M84">
            <v>2305</v>
          </cell>
          <cell r="N84" t="str">
            <v>Kansas</v>
          </cell>
          <cell r="O84">
            <v>86.3</v>
          </cell>
          <cell r="P84" t="str">
            <v>Midwest</v>
          </cell>
          <cell r="Q84">
            <v>4</v>
          </cell>
          <cell r="R84">
            <v>76</v>
          </cell>
        </row>
        <row r="85">
          <cell r="A85" t="str">
            <v>mens</v>
          </cell>
          <cell r="B85">
            <v>43543</v>
          </cell>
          <cell r="C85">
            <v>0</v>
          </cell>
          <cell r="D85">
            <v>1</v>
          </cell>
          <cell r="E85">
            <v>0.67281844349099995</v>
          </cell>
          <cell r="F85">
            <v>0.32869722291600001</v>
          </cell>
          <cell r="G85">
            <v>0.145097608928</v>
          </cell>
          <cell r="H85">
            <v>5.9168840953999997E-2</v>
          </cell>
          <cell r="I85">
            <v>2.2819593204999999E-2</v>
          </cell>
          <cell r="J85">
            <v>8.6004372540000006E-3</v>
          </cell>
          <cell r="K85">
            <v>1</v>
          </cell>
          <cell r="L85">
            <v>1</v>
          </cell>
          <cell r="M85">
            <v>66</v>
          </cell>
          <cell r="N85" t="str">
            <v>Iowa State</v>
          </cell>
          <cell r="O85">
            <v>86.12</v>
          </cell>
          <cell r="P85" t="str">
            <v>Midwest</v>
          </cell>
          <cell r="Q85">
            <v>6</v>
          </cell>
          <cell r="R85">
            <v>80</v>
          </cell>
        </row>
        <row r="86">
          <cell r="A86" t="str">
            <v>mens</v>
          </cell>
          <cell r="B86">
            <v>43543</v>
          </cell>
          <cell r="C86">
            <v>0</v>
          </cell>
          <cell r="D86">
            <v>1</v>
          </cell>
          <cell r="E86">
            <v>0.60061374675000001</v>
          </cell>
          <cell r="F86">
            <v>0.33032869610999999</v>
          </cell>
          <cell r="G86">
            <v>8.8253983734999999E-2</v>
          </cell>
          <cell r="H86">
            <v>3.7995757060000003E-2</v>
          </cell>
          <cell r="I86">
            <v>1.8055747037000001E-2</v>
          </cell>
          <cell r="J86">
            <v>7.1711400440000002E-3</v>
          </cell>
          <cell r="K86">
            <v>1</v>
          </cell>
          <cell r="L86">
            <v>1</v>
          </cell>
          <cell r="M86">
            <v>275</v>
          </cell>
          <cell r="N86" t="str">
            <v>Wisconsin</v>
          </cell>
          <cell r="O86">
            <v>86.54</v>
          </cell>
          <cell r="P86" t="str">
            <v>South</v>
          </cell>
          <cell r="Q86">
            <v>5</v>
          </cell>
          <cell r="R86">
            <v>104</v>
          </cell>
        </row>
        <row r="87">
          <cell r="A87" t="str">
            <v>mens</v>
          </cell>
          <cell r="B87">
            <v>43543</v>
          </cell>
          <cell r="C87">
            <v>0</v>
          </cell>
          <cell r="D87">
            <v>1</v>
          </cell>
          <cell r="E87">
            <v>0.75267135503399996</v>
          </cell>
          <cell r="F87">
            <v>0.390544904897</v>
          </cell>
          <cell r="G87">
            <v>0.148670882394</v>
          </cell>
          <cell r="H87">
            <v>4.8236917621999997E-2</v>
          </cell>
          <cell r="I87">
            <v>2.0356283866999999E-2</v>
          </cell>
          <cell r="J87">
            <v>7.1629238499999999E-3</v>
          </cell>
          <cell r="K87">
            <v>1</v>
          </cell>
          <cell r="L87">
            <v>1</v>
          </cell>
          <cell r="M87">
            <v>222</v>
          </cell>
          <cell r="N87" t="str">
            <v>Villanova</v>
          </cell>
          <cell r="O87">
            <v>86.96</v>
          </cell>
          <cell r="P87" t="str">
            <v>South</v>
          </cell>
          <cell r="Q87">
            <v>6</v>
          </cell>
          <cell r="R87">
            <v>112</v>
          </cell>
        </row>
        <row r="88">
          <cell r="A88" t="str">
            <v>mens</v>
          </cell>
          <cell r="B88">
            <v>43543</v>
          </cell>
          <cell r="C88">
            <v>0</v>
          </cell>
          <cell r="D88">
            <v>1</v>
          </cell>
          <cell r="E88">
            <v>0.76662433437300004</v>
          </cell>
          <cell r="F88">
            <v>0.40993425395100003</v>
          </cell>
          <cell r="G88">
            <v>0.101531030156</v>
          </cell>
          <cell r="H88">
            <v>4.1188868550999999E-2</v>
          </cell>
          <cell r="I88">
            <v>1.8410350610000001E-2</v>
          </cell>
          <cell r="J88">
            <v>6.8670773540000004E-3</v>
          </cell>
          <cell r="K88">
            <v>1</v>
          </cell>
          <cell r="L88">
            <v>1</v>
          </cell>
          <cell r="M88">
            <v>2306</v>
          </cell>
          <cell r="N88" t="str">
            <v>Kansas State</v>
          </cell>
          <cell r="O88">
            <v>86.65</v>
          </cell>
          <cell r="P88" t="str">
            <v>South</v>
          </cell>
          <cell r="Q88">
            <v>4</v>
          </cell>
          <cell r="R88">
            <v>108</v>
          </cell>
        </row>
        <row r="89">
          <cell r="A89" t="str">
            <v>mens</v>
          </cell>
          <cell r="B89">
            <v>43543</v>
          </cell>
          <cell r="C89">
            <v>0</v>
          </cell>
          <cell r="D89">
            <v>1</v>
          </cell>
          <cell r="E89">
            <v>0.84416712598900001</v>
          </cell>
          <cell r="F89">
            <v>0.49069818177899999</v>
          </cell>
          <cell r="G89">
            <v>0.156626335555</v>
          </cell>
          <cell r="H89">
            <v>3.7254442290000002E-2</v>
          </cell>
          <cell r="I89">
            <v>1.3217624694999999E-2</v>
          </cell>
          <cell r="J89">
            <v>4.8256239000000001E-3</v>
          </cell>
          <cell r="K89">
            <v>1</v>
          </cell>
          <cell r="L89">
            <v>1</v>
          </cell>
          <cell r="M89">
            <v>99</v>
          </cell>
          <cell r="N89" t="str">
            <v>Louisiana State</v>
          </cell>
          <cell r="O89">
            <v>86.37</v>
          </cell>
          <cell r="P89" t="str">
            <v>East</v>
          </cell>
          <cell r="Q89">
            <v>3</v>
          </cell>
          <cell r="R89">
            <v>20</v>
          </cell>
        </row>
        <row r="90">
          <cell r="A90" t="str">
            <v>mens</v>
          </cell>
          <cell r="B90">
            <v>43543</v>
          </cell>
          <cell r="C90">
            <v>0</v>
          </cell>
          <cell r="D90">
            <v>1</v>
          </cell>
          <cell r="E90">
            <v>0.67690180519999998</v>
          </cell>
          <cell r="F90">
            <v>0.22869103114600001</v>
          </cell>
          <cell r="G90">
            <v>0.109691831105</v>
          </cell>
          <cell r="H90">
            <v>3.6514807109E-2</v>
          </cell>
          <cell r="I90">
            <v>1.4440923129E-2</v>
          </cell>
          <cell r="J90">
            <v>4.7604956610000004E-3</v>
          </cell>
          <cell r="K90">
            <v>1</v>
          </cell>
          <cell r="L90">
            <v>1</v>
          </cell>
          <cell r="M90">
            <v>2132</v>
          </cell>
          <cell r="N90" t="str">
            <v>Cincinnati</v>
          </cell>
          <cell r="O90">
            <v>85.44</v>
          </cell>
          <cell r="P90" t="str">
            <v>South</v>
          </cell>
          <cell r="Q90">
            <v>7</v>
          </cell>
          <cell r="R90">
            <v>120</v>
          </cell>
        </row>
        <row r="91">
          <cell r="A91" t="str">
            <v>mens</v>
          </cell>
          <cell r="B91">
            <v>43543</v>
          </cell>
          <cell r="C91">
            <v>0</v>
          </cell>
          <cell r="D91">
            <v>1</v>
          </cell>
          <cell r="E91">
            <v>0.67759871332699995</v>
          </cell>
          <cell r="F91">
            <v>0.194237036393</v>
          </cell>
          <cell r="G91">
            <v>0.108708949214</v>
          </cell>
          <cell r="H91">
            <v>2.8921165089999999E-2</v>
          </cell>
          <cell r="I91">
            <v>1.0892081592999999E-2</v>
          </cell>
          <cell r="J91">
            <v>4.1964546740000004E-3</v>
          </cell>
          <cell r="K91">
            <v>1</v>
          </cell>
          <cell r="L91">
            <v>1</v>
          </cell>
          <cell r="M91">
            <v>97</v>
          </cell>
          <cell r="N91" t="str">
            <v>Louisville</v>
          </cell>
          <cell r="O91">
            <v>85.9</v>
          </cell>
          <cell r="P91" t="str">
            <v>East</v>
          </cell>
          <cell r="Q91">
            <v>7</v>
          </cell>
          <cell r="R91">
            <v>24</v>
          </cell>
        </row>
        <row r="92">
          <cell r="A92" t="str">
            <v>mens</v>
          </cell>
          <cell r="B92">
            <v>43543</v>
          </cell>
          <cell r="C92">
            <v>0</v>
          </cell>
          <cell r="D92">
            <v>1</v>
          </cell>
          <cell r="E92">
            <v>0.57782672386900003</v>
          </cell>
          <cell r="F92">
            <v>0.18330731839</v>
          </cell>
          <cell r="G92">
            <v>9.6080611196999996E-2</v>
          </cell>
          <cell r="H92">
            <v>3.6129982009999999E-2</v>
          </cell>
          <cell r="I92">
            <v>1.1265273846E-2</v>
          </cell>
          <cell r="J92">
            <v>4.0444505280000003E-3</v>
          </cell>
          <cell r="K92">
            <v>1</v>
          </cell>
          <cell r="L92">
            <v>1</v>
          </cell>
          <cell r="M92">
            <v>2440</v>
          </cell>
          <cell r="N92" t="str">
            <v>Nevada</v>
          </cell>
          <cell r="O92">
            <v>86.11</v>
          </cell>
          <cell r="P92" t="str">
            <v>West</v>
          </cell>
          <cell r="Q92">
            <v>7</v>
          </cell>
          <cell r="R92">
            <v>56</v>
          </cell>
        </row>
        <row r="93">
          <cell r="A93" t="str">
            <v>mens</v>
          </cell>
          <cell r="B93">
            <v>43543</v>
          </cell>
          <cell r="C93">
            <v>0</v>
          </cell>
          <cell r="D93">
            <v>1</v>
          </cell>
          <cell r="E93">
            <v>0.620621965798</v>
          </cell>
          <cell r="F93">
            <v>0.31283810931200001</v>
          </cell>
          <cell r="G93">
            <v>0.12534441569999999</v>
          </cell>
          <cell r="H93">
            <v>3.7627622706000001E-2</v>
          </cell>
          <cell r="I93">
            <v>1.1803212596E-2</v>
          </cell>
          <cell r="J93">
            <v>3.8556828109999998E-3</v>
          </cell>
          <cell r="K93">
            <v>1</v>
          </cell>
          <cell r="L93">
            <v>1</v>
          </cell>
          <cell r="M93">
            <v>120</v>
          </cell>
          <cell r="N93" t="str">
            <v>Maryland</v>
          </cell>
          <cell r="O93">
            <v>84.82</v>
          </cell>
          <cell r="P93" t="str">
            <v>East</v>
          </cell>
          <cell r="Q93">
            <v>6</v>
          </cell>
          <cell r="R93">
            <v>16</v>
          </cell>
        </row>
        <row r="94">
          <cell r="A94" t="str">
            <v>mens</v>
          </cell>
          <cell r="B94">
            <v>43543</v>
          </cell>
          <cell r="C94">
            <v>0</v>
          </cell>
          <cell r="D94">
            <v>1</v>
          </cell>
          <cell r="E94">
            <v>0.69496625217200003</v>
          </cell>
          <cell r="F94">
            <v>0.24864693392699999</v>
          </cell>
          <cell r="G94">
            <v>9.1985259875000003E-2</v>
          </cell>
          <cell r="H94">
            <v>2.67814205E-2</v>
          </cell>
          <cell r="I94">
            <v>9.03539888E-3</v>
          </cell>
          <cell r="J94">
            <v>3.4746327630000001E-3</v>
          </cell>
          <cell r="K94">
            <v>1</v>
          </cell>
          <cell r="L94">
            <v>1</v>
          </cell>
          <cell r="M94">
            <v>2084</v>
          </cell>
          <cell r="N94" t="str">
            <v>Buffalo</v>
          </cell>
          <cell r="O94">
            <v>85.74</v>
          </cell>
          <cell r="P94" t="str">
            <v>West</v>
          </cell>
          <cell r="Q94">
            <v>6</v>
          </cell>
          <cell r="R94">
            <v>48</v>
          </cell>
        </row>
        <row r="95">
          <cell r="A95" t="str">
            <v>mens</v>
          </cell>
          <cell r="B95">
            <v>43543</v>
          </cell>
          <cell r="C95">
            <v>0</v>
          </cell>
          <cell r="D95">
            <v>1</v>
          </cell>
          <cell r="E95">
            <v>0.78644797900800001</v>
          </cell>
          <cell r="F95">
            <v>0.30824464929000001</v>
          </cell>
          <cell r="G95">
            <v>5.5456328801000002E-2</v>
          </cell>
          <cell r="H95">
            <v>2.1208287727000001E-2</v>
          </cell>
          <cell r="I95">
            <v>7.1446858099999998E-3</v>
          </cell>
          <cell r="J95">
            <v>2.489327643E-3</v>
          </cell>
          <cell r="K95">
            <v>1</v>
          </cell>
          <cell r="L95">
            <v>1</v>
          </cell>
          <cell r="M95">
            <v>344</v>
          </cell>
          <cell r="N95" t="str">
            <v>Mississippi State</v>
          </cell>
          <cell r="O95">
            <v>85.11</v>
          </cell>
          <cell r="P95" t="str">
            <v>East</v>
          </cell>
          <cell r="Q95">
            <v>5</v>
          </cell>
          <cell r="R95">
            <v>8</v>
          </cell>
        </row>
        <row r="96">
          <cell r="A96" t="str">
            <v>mens</v>
          </cell>
          <cell r="B96">
            <v>43543</v>
          </cell>
          <cell r="C96">
            <v>0</v>
          </cell>
          <cell r="D96">
            <v>1</v>
          </cell>
          <cell r="E96">
            <v>0.64022766136099996</v>
          </cell>
          <cell r="F96">
            <v>0.26369331069000002</v>
          </cell>
          <cell r="G96">
            <v>5.3412402643999997E-2</v>
          </cell>
          <cell r="H96">
            <v>1.9319779831999999E-2</v>
          </cell>
          <cell r="I96">
            <v>6.2897036E-3</v>
          </cell>
          <cell r="J96">
            <v>2.3448670700000002E-3</v>
          </cell>
          <cell r="K96">
            <v>1</v>
          </cell>
          <cell r="L96">
            <v>1</v>
          </cell>
          <cell r="M96">
            <v>269</v>
          </cell>
          <cell r="N96" t="str">
            <v>Marquette</v>
          </cell>
          <cell r="O96">
            <v>84.41</v>
          </cell>
          <cell r="P96" t="str">
            <v>West</v>
          </cell>
          <cell r="Q96">
            <v>5</v>
          </cell>
          <cell r="R96">
            <v>40</v>
          </cell>
        </row>
        <row r="97">
          <cell r="A97" t="str">
            <v>mens</v>
          </cell>
          <cell r="B97">
            <v>43543</v>
          </cell>
          <cell r="C97">
            <v>0</v>
          </cell>
          <cell r="D97">
            <v>1</v>
          </cell>
          <cell r="E97">
            <v>0.63349919285800005</v>
          </cell>
          <cell r="F97">
            <v>0.185529987058</v>
          </cell>
          <cell r="G97">
            <v>7.8656487947999995E-2</v>
          </cell>
          <cell r="H97">
            <v>2.5003347079999998E-2</v>
          </cell>
          <cell r="I97">
            <v>7.4373192829999997E-3</v>
          </cell>
          <cell r="J97">
            <v>2.2042346870000001E-3</v>
          </cell>
          <cell r="K97">
            <v>1</v>
          </cell>
          <cell r="L97">
            <v>1</v>
          </cell>
          <cell r="M97">
            <v>2747</v>
          </cell>
          <cell r="N97" t="str">
            <v>Wofford</v>
          </cell>
          <cell r="O97">
            <v>84.38</v>
          </cell>
          <cell r="P97" t="str">
            <v>Midwest</v>
          </cell>
          <cell r="Q97">
            <v>7</v>
          </cell>
          <cell r="R97">
            <v>88</v>
          </cell>
        </row>
        <row r="98">
          <cell r="A98" t="str">
            <v>mens</v>
          </cell>
          <cell r="B98">
            <v>43543</v>
          </cell>
          <cell r="C98">
            <v>0</v>
          </cell>
          <cell r="D98">
            <v>1</v>
          </cell>
          <cell r="E98">
            <v>0.60297820688799997</v>
          </cell>
          <cell r="F98">
            <v>7.9203168035999999E-2</v>
          </cell>
          <cell r="G98">
            <v>3.7510622878999998E-2</v>
          </cell>
          <cell r="H98">
            <v>1.3040783738E-2</v>
          </cell>
          <cell r="I98">
            <v>3.821248471E-3</v>
          </cell>
          <cell r="J98">
            <v>1.2991954369999999E-3</v>
          </cell>
          <cell r="K98">
            <v>1</v>
          </cell>
          <cell r="L98">
            <v>1</v>
          </cell>
          <cell r="M98">
            <v>183</v>
          </cell>
          <cell r="N98" t="str">
            <v>Syracuse</v>
          </cell>
          <cell r="O98">
            <v>83.92</v>
          </cell>
          <cell r="P98" t="str">
            <v>West</v>
          </cell>
          <cell r="Q98">
            <v>8</v>
          </cell>
          <cell r="R98">
            <v>36</v>
          </cell>
        </row>
        <row r="99">
          <cell r="A99" t="str">
            <v>mens</v>
          </cell>
          <cell r="B99">
            <v>43543</v>
          </cell>
          <cell r="C99">
            <v>0</v>
          </cell>
          <cell r="D99">
            <v>1</v>
          </cell>
          <cell r="E99">
            <v>0.42217327613099997</v>
          </cell>
          <cell r="F99">
            <v>0.113816075176</v>
          </cell>
          <cell r="G99">
            <v>4.2538069303999997E-2</v>
          </cell>
          <cell r="H99">
            <v>1.1129729967000001E-2</v>
          </cell>
          <cell r="I99">
            <v>3.136246248E-3</v>
          </cell>
          <cell r="J99">
            <v>1.030222568E-3</v>
          </cell>
          <cell r="K99">
            <v>1</v>
          </cell>
          <cell r="L99">
            <v>1</v>
          </cell>
          <cell r="M99">
            <v>57</v>
          </cell>
          <cell r="N99" t="str">
            <v>Florida</v>
          </cell>
          <cell r="O99">
            <v>83.95</v>
          </cell>
          <cell r="P99" t="str">
            <v>West</v>
          </cell>
          <cell r="Q99">
            <v>10</v>
          </cell>
          <cell r="R99">
            <v>58</v>
          </cell>
        </row>
        <row r="100">
          <cell r="A100" t="str">
            <v>mens</v>
          </cell>
          <cell r="B100">
            <v>43543</v>
          </cell>
          <cell r="C100">
            <v>0</v>
          </cell>
          <cell r="D100">
            <v>1</v>
          </cell>
          <cell r="E100">
            <v>0.32718155650899999</v>
          </cell>
          <cell r="F100">
            <v>0.116970135745</v>
          </cell>
          <cell r="G100">
            <v>3.6446372992000001E-2</v>
          </cell>
          <cell r="H100">
            <v>1.0599841832000001E-2</v>
          </cell>
          <cell r="I100">
            <v>2.9778080220000001E-3</v>
          </cell>
          <cell r="J100">
            <v>8.3706285300000002E-4</v>
          </cell>
          <cell r="K100">
            <v>1</v>
          </cell>
          <cell r="L100">
            <v>1</v>
          </cell>
          <cell r="M100">
            <v>194</v>
          </cell>
          <cell r="N100" t="str">
            <v>Ohio State</v>
          </cell>
          <cell r="O100">
            <v>82.59</v>
          </cell>
          <cell r="P100" t="str">
            <v>Midwest</v>
          </cell>
          <cell r="Q100">
            <v>11</v>
          </cell>
          <cell r="R100">
            <v>82</v>
          </cell>
        </row>
        <row r="101">
          <cell r="A101" t="str">
            <v>mens</v>
          </cell>
          <cell r="B101">
            <v>43543</v>
          </cell>
          <cell r="C101">
            <v>0</v>
          </cell>
          <cell r="D101">
            <v>1</v>
          </cell>
          <cell r="E101">
            <v>0.52908752334700004</v>
          </cell>
          <cell r="F101">
            <v>6.2473829373E-2</v>
          </cell>
          <cell r="G101">
            <v>2.8344384595000001E-2</v>
          </cell>
          <cell r="H101">
            <v>8.4924901090000001E-3</v>
          </cell>
          <cell r="I101">
            <v>2.8227432860000001E-3</v>
          </cell>
          <cell r="J101">
            <v>7.8316901099999997E-4</v>
          </cell>
          <cell r="K101">
            <v>1</v>
          </cell>
          <cell r="L101">
            <v>1</v>
          </cell>
          <cell r="M101">
            <v>201</v>
          </cell>
          <cell r="N101" t="str">
            <v>Oklahoma</v>
          </cell>
          <cell r="O101">
            <v>83.01</v>
          </cell>
          <cell r="P101" t="str">
            <v>South</v>
          </cell>
          <cell r="Q101">
            <v>9</v>
          </cell>
          <cell r="R101">
            <v>102</v>
          </cell>
        </row>
        <row r="102">
          <cell r="A102" t="str">
            <v>mens</v>
          </cell>
          <cell r="B102">
            <v>43543</v>
          </cell>
          <cell r="C102">
            <v>0</v>
          </cell>
          <cell r="D102">
            <v>1</v>
          </cell>
          <cell r="E102">
            <v>0.32309819480000002</v>
          </cell>
          <cell r="F102">
            <v>7.3558728574999996E-2</v>
          </cell>
          <cell r="G102">
            <v>2.6239667663999999E-2</v>
          </cell>
          <cell r="H102">
            <v>6.412180527E-3</v>
          </cell>
          <cell r="I102">
            <v>2.3601378109999998E-3</v>
          </cell>
          <cell r="J102">
            <v>7.2427689300000005E-4</v>
          </cell>
          <cell r="K102">
            <v>1</v>
          </cell>
          <cell r="L102">
            <v>1</v>
          </cell>
          <cell r="M102">
            <v>2294</v>
          </cell>
          <cell r="N102" t="str">
            <v>Iowa</v>
          </cell>
          <cell r="O102">
            <v>82.36</v>
          </cell>
          <cell r="P102" t="str">
            <v>South</v>
          </cell>
          <cell r="Q102">
            <v>10</v>
          </cell>
          <cell r="R102">
            <v>122</v>
          </cell>
        </row>
        <row r="103">
          <cell r="A103" t="str">
            <v>mens</v>
          </cell>
          <cell r="B103">
            <v>43543</v>
          </cell>
          <cell r="C103">
            <v>1</v>
          </cell>
          <cell r="D103">
            <v>1</v>
          </cell>
          <cell r="E103">
            <v>0.379378034202</v>
          </cell>
          <cell r="F103">
            <v>0.156506175641</v>
          </cell>
          <cell r="G103">
            <v>3.7338534877999999E-2</v>
          </cell>
          <cell r="H103">
            <v>6.6323881179999999E-3</v>
          </cell>
          <cell r="I103">
            <v>1.7789417819999999E-3</v>
          </cell>
          <cell r="J103">
            <v>5.0417420699999996E-4</v>
          </cell>
          <cell r="K103">
            <v>1</v>
          </cell>
          <cell r="L103">
            <v>1</v>
          </cell>
          <cell r="M103">
            <v>2057</v>
          </cell>
          <cell r="N103" t="str">
            <v>Belmont</v>
          </cell>
          <cell r="O103">
            <v>81.739999999999995</v>
          </cell>
          <cell r="P103" t="str">
            <v>East</v>
          </cell>
          <cell r="Q103" t="str">
            <v>11a</v>
          </cell>
          <cell r="R103">
            <v>18</v>
          </cell>
        </row>
        <row r="104">
          <cell r="A104" t="str">
            <v>mens</v>
          </cell>
          <cell r="B104">
            <v>43543</v>
          </cell>
          <cell r="C104">
            <v>0</v>
          </cell>
          <cell r="D104">
            <v>1</v>
          </cell>
          <cell r="E104">
            <v>0.39938625324999999</v>
          </cell>
          <cell r="F104">
            <v>0.18855993636500001</v>
          </cell>
          <cell r="G104">
            <v>2.6181271483E-2</v>
          </cell>
          <cell r="H104">
            <v>6.4937405020000002E-3</v>
          </cell>
          <cell r="I104">
            <v>1.9373210650000001E-3</v>
          </cell>
          <cell r="J104">
            <v>4.8343286400000002E-4</v>
          </cell>
          <cell r="K104">
            <v>1</v>
          </cell>
          <cell r="L104">
            <v>1</v>
          </cell>
          <cell r="M104">
            <v>2483</v>
          </cell>
          <cell r="N104" t="str">
            <v>Oregon</v>
          </cell>
          <cell r="O104">
            <v>82.64</v>
          </cell>
          <cell r="P104" t="str">
            <v>South</v>
          </cell>
          <cell r="Q104">
            <v>12</v>
          </cell>
          <cell r="R104">
            <v>106</v>
          </cell>
        </row>
        <row r="105">
          <cell r="A105" t="str">
            <v>mens</v>
          </cell>
          <cell r="B105">
            <v>43543</v>
          </cell>
          <cell r="C105">
            <v>0</v>
          </cell>
          <cell r="D105">
            <v>1</v>
          </cell>
          <cell r="E105">
            <v>0.36650080714200001</v>
          </cell>
          <cell r="F105">
            <v>7.9082807424999998E-2</v>
          </cell>
          <cell r="G105">
            <v>2.7712217260000001E-2</v>
          </cell>
          <cell r="H105">
            <v>7.2341874920000002E-3</v>
          </cell>
          <cell r="I105">
            <v>1.8612584949999999E-3</v>
          </cell>
          <cell r="J105">
            <v>4.8224630899999999E-4</v>
          </cell>
          <cell r="K105">
            <v>1</v>
          </cell>
          <cell r="L105">
            <v>1</v>
          </cell>
          <cell r="M105">
            <v>2550</v>
          </cell>
          <cell r="N105" t="str">
            <v>Seton Hall</v>
          </cell>
          <cell r="O105">
            <v>82.2</v>
          </cell>
          <cell r="P105" t="str">
            <v>Midwest</v>
          </cell>
          <cell r="Q105">
            <v>10</v>
          </cell>
          <cell r="R105">
            <v>90</v>
          </cell>
        </row>
        <row r="106">
          <cell r="A106" t="str">
            <v>mens</v>
          </cell>
          <cell r="B106">
            <v>43543</v>
          </cell>
          <cell r="C106">
            <v>0</v>
          </cell>
          <cell r="D106">
            <v>1</v>
          </cell>
          <cell r="E106">
            <v>0.24732864496599999</v>
          </cell>
          <cell r="F106">
            <v>7.8327582837999996E-2</v>
          </cell>
          <cell r="G106">
            <v>2.055644505E-2</v>
          </cell>
          <cell r="H106">
            <v>4.7202045839999998E-3</v>
          </cell>
          <cell r="I106">
            <v>1.6413468699999999E-3</v>
          </cell>
          <cell r="J106">
            <v>4.7611918800000001E-4</v>
          </cell>
          <cell r="K106">
            <v>1</v>
          </cell>
          <cell r="L106">
            <v>1</v>
          </cell>
          <cell r="M106">
            <v>2608</v>
          </cell>
          <cell r="N106" t="str">
            <v>Saint Mary's (CA)</v>
          </cell>
          <cell r="O106">
            <v>83.58</v>
          </cell>
          <cell r="P106" t="str">
            <v>South</v>
          </cell>
          <cell r="Q106">
            <v>11</v>
          </cell>
          <cell r="R106">
            <v>114</v>
          </cell>
        </row>
        <row r="107">
          <cell r="A107" t="str">
            <v>mens</v>
          </cell>
          <cell r="B107">
            <v>43543</v>
          </cell>
          <cell r="C107">
            <v>0</v>
          </cell>
          <cell r="D107">
            <v>1</v>
          </cell>
          <cell r="E107">
            <v>0.50599471156700004</v>
          </cell>
          <cell r="F107">
            <v>6.7735319848000006E-2</v>
          </cell>
          <cell r="G107">
            <v>2.2125786033E-2</v>
          </cell>
          <cell r="H107">
            <v>7.0090768250000001E-3</v>
          </cell>
          <cell r="I107">
            <v>1.784127789E-3</v>
          </cell>
          <cell r="J107">
            <v>4.57688633E-4</v>
          </cell>
          <cell r="K107">
            <v>1</v>
          </cell>
          <cell r="L107">
            <v>1</v>
          </cell>
          <cell r="M107">
            <v>328</v>
          </cell>
          <cell r="N107" t="str">
            <v>Utah State</v>
          </cell>
          <cell r="O107">
            <v>82.26</v>
          </cell>
          <cell r="P107" t="str">
            <v>Midwest</v>
          </cell>
          <cell r="Q107">
            <v>8</v>
          </cell>
          <cell r="R107">
            <v>68</v>
          </cell>
        </row>
        <row r="108">
          <cell r="A108" t="str">
            <v>mens</v>
          </cell>
          <cell r="B108">
            <v>43543</v>
          </cell>
          <cell r="C108">
            <v>0</v>
          </cell>
          <cell r="D108">
            <v>1</v>
          </cell>
          <cell r="E108">
            <v>0.47091247665300001</v>
          </cell>
          <cell r="F108">
            <v>5.1603652823000001E-2</v>
          </cell>
          <cell r="G108">
            <v>2.2253210682999999E-2</v>
          </cell>
          <cell r="H108">
            <v>6.2804128249999997E-3</v>
          </cell>
          <cell r="I108">
            <v>1.8139639720000001E-3</v>
          </cell>
          <cell r="J108">
            <v>4.3854138999999999E-4</v>
          </cell>
          <cell r="K108">
            <v>1</v>
          </cell>
          <cell r="L108">
            <v>1</v>
          </cell>
          <cell r="M108">
            <v>145</v>
          </cell>
          <cell r="N108" t="str">
            <v>Mississippi</v>
          </cell>
          <cell r="O108">
            <v>81.64</v>
          </cell>
          <cell r="P108" t="str">
            <v>South</v>
          </cell>
          <cell r="Q108">
            <v>8</v>
          </cell>
          <cell r="R108">
            <v>100</v>
          </cell>
        </row>
        <row r="109">
          <cell r="A109" t="str">
            <v>mens</v>
          </cell>
          <cell r="B109">
            <v>43543</v>
          </cell>
          <cell r="C109">
            <v>0</v>
          </cell>
          <cell r="D109">
            <v>1</v>
          </cell>
          <cell r="E109">
            <v>0.49400528843300001</v>
          </cell>
          <cell r="F109">
            <v>6.5142172129000003E-2</v>
          </cell>
          <cell r="G109">
            <v>2.0542702502E-2</v>
          </cell>
          <cell r="H109">
            <v>6.2954067940000002E-3</v>
          </cell>
          <cell r="I109">
            <v>1.580508055E-3</v>
          </cell>
          <cell r="J109">
            <v>4.0029185599999999E-4</v>
          </cell>
          <cell r="K109">
            <v>1</v>
          </cell>
          <cell r="L109">
            <v>1</v>
          </cell>
          <cell r="M109">
            <v>264</v>
          </cell>
          <cell r="N109" t="str">
            <v>Washington</v>
          </cell>
          <cell r="O109">
            <v>82.55</v>
          </cell>
          <cell r="P109" t="str">
            <v>Midwest</v>
          </cell>
          <cell r="Q109">
            <v>9</v>
          </cell>
          <cell r="R109">
            <v>70</v>
          </cell>
        </row>
        <row r="110">
          <cell r="A110" t="str">
            <v>mens</v>
          </cell>
          <cell r="B110">
            <v>43543</v>
          </cell>
          <cell r="C110">
            <v>0</v>
          </cell>
          <cell r="D110">
            <v>1</v>
          </cell>
          <cell r="E110">
            <v>0.50498895879200001</v>
          </cell>
          <cell r="F110">
            <v>4.6044131106000002E-2</v>
          </cell>
          <cell r="G110">
            <v>1.7880508138E-2</v>
          </cell>
          <cell r="H110">
            <v>6.2356388719999999E-3</v>
          </cell>
          <cell r="I110">
            <v>1.5286910689999999E-3</v>
          </cell>
          <cell r="J110">
            <v>3.9914520100000001E-4</v>
          </cell>
          <cell r="K110">
            <v>1</v>
          </cell>
          <cell r="L110">
            <v>1</v>
          </cell>
          <cell r="M110">
            <v>2670</v>
          </cell>
          <cell r="N110" t="str">
            <v>Virginia Commonwealth</v>
          </cell>
          <cell r="O110">
            <v>81.7</v>
          </cell>
          <cell r="P110" t="str">
            <v>East</v>
          </cell>
          <cell r="Q110">
            <v>8</v>
          </cell>
          <cell r="R110">
            <v>4</v>
          </cell>
        </row>
        <row r="111">
          <cell r="A111" t="str">
            <v>mens</v>
          </cell>
          <cell r="B111">
            <v>43543</v>
          </cell>
          <cell r="C111">
            <v>0</v>
          </cell>
          <cell r="D111">
            <v>1</v>
          </cell>
          <cell r="E111">
            <v>0.322401286673</v>
          </cell>
          <cell r="F111">
            <v>6.0590912658999997E-2</v>
          </cell>
          <cell r="G111">
            <v>2.1971165997000001E-2</v>
          </cell>
          <cell r="H111">
            <v>3.3730001849999998E-3</v>
          </cell>
          <cell r="I111">
            <v>1.0600044200000001E-3</v>
          </cell>
          <cell r="J111">
            <v>3.4684098600000002E-4</v>
          </cell>
          <cell r="K111">
            <v>1</v>
          </cell>
          <cell r="L111">
            <v>1</v>
          </cell>
          <cell r="M111">
            <v>135</v>
          </cell>
          <cell r="N111" t="str">
            <v>Minnesota</v>
          </cell>
          <cell r="O111">
            <v>80.84</v>
          </cell>
          <cell r="P111" t="str">
            <v>East</v>
          </cell>
          <cell r="Q111">
            <v>10</v>
          </cell>
          <cell r="R111">
            <v>26</v>
          </cell>
        </row>
        <row r="112">
          <cell r="A112" t="str">
            <v>mens</v>
          </cell>
          <cell r="B112">
            <v>43543</v>
          </cell>
          <cell r="C112">
            <v>0</v>
          </cell>
          <cell r="D112">
            <v>1</v>
          </cell>
          <cell r="E112">
            <v>0.35977233863899999</v>
          </cell>
          <cell r="F112">
            <v>0.111988912767</v>
          </cell>
          <cell r="G112">
            <v>1.7033856816999999E-2</v>
          </cell>
          <cell r="H112">
            <v>4.8540028410000002E-3</v>
          </cell>
          <cell r="I112">
            <v>1.152960101E-3</v>
          </cell>
          <cell r="J112">
            <v>3.2538619800000001E-4</v>
          </cell>
          <cell r="K112">
            <v>1</v>
          </cell>
          <cell r="L112">
            <v>1</v>
          </cell>
          <cell r="M112">
            <v>93</v>
          </cell>
          <cell r="N112" t="str">
            <v>Murray State</v>
          </cell>
          <cell r="O112">
            <v>81.290000000000006</v>
          </cell>
          <cell r="P112" t="str">
            <v>West</v>
          </cell>
          <cell r="Q112">
            <v>12</v>
          </cell>
          <cell r="R112">
            <v>42</v>
          </cell>
        </row>
        <row r="113">
          <cell r="A113" t="str">
            <v>mens</v>
          </cell>
          <cell r="B113">
            <v>43543</v>
          </cell>
          <cell r="C113">
            <v>1</v>
          </cell>
          <cell r="D113">
            <v>0.53307093586300003</v>
          </cell>
          <cell r="E113">
            <v>0.183091982353</v>
          </cell>
          <cell r="F113">
            <v>4.7561326281000002E-2</v>
          </cell>
          <cell r="G113">
            <v>1.6567116593E-2</v>
          </cell>
          <cell r="H113">
            <v>4.5531313279999997E-3</v>
          </cell>
          <cell r="I113">
            <v>1.024073895E-3</v>
          </cell>
          <cell r="J113">
            <v>2.7520984900000002E-4</v>
          </cell>
          <cell r="K113">
            <v>0</v>
          </cell>
          <cell r="L113">
            <v>1</v>
          </cell>
          <cell r="M113">
            <v>9</v>
          </cell>
          <cell r="N113" t="str">
            <v>Arizona State</v>
          </cell>
          <cell r="O113">
            <v>80.87</v>
          </cell>
          <cell r="P113" t="str">
            <v>West</v>
          </cell>
          <cell r="Q113" t="str">
            <v>11a</v>
          </cell>
          <cell r="R113">
            <v>50</v>
          </cell>
        </row>
        <row r="114">
          <cell r="A114" t="str">
            <v>mens</v>
          </cell>
          <cell r="B114">
            <v>43543</v>
          </cell>
          <cell r="C114">
            <v>0</v>
          </cell>
          <cell r="D114">
            <v>1</v>
          </cell>
          <cell r="E114">
            <v>0.49501104120799999</v>
          </cell>
          <cell r="F114">
            <v>4.4527305564000003E-2</v>
          </cell>
          <cell r="G114">
            <v>1.4591605321E-2</v>
          </cell>
          <cell r="H114">
            <v>4.3129489749999996E-3</v>
          </cell>
          <cell r="I114">
            <v>1.0483284860000001E-3</v>
          </cell>
          <cell r="J114">
            <v>2.7158941999999998E-4</v>
          </cell>
          <cell r="K114">
            <v>1</v>
          </cell>
          <cell r="L114">
            <v>1</v>
          </cell>
          <cell r="M114">
            <v>2116</v>
          </cell>
          <cell r="N114" t="str">
            <v>Central Florida</v>
          </cell>
          <cell r="O114">
            <v>81.72</v>
          </cell>
          <cell r="P114" t="str">
            <v>East</v>
          </cell>
          <cell r="Q114">
            <v>9</v>
          </cell>
          <cell r="R114">
            <v>6</v>
          </cell>
        </row>
        <row r="115">
          <cell r="A115" t="str">
            <v>mens</v>
          </cell>
          <cell r="B115">
            <v>43543</v>
          </cell>
          <cell r="C115">
            <v>0</v>
          </cell>
          <cell r="D115">
            <v>1</v>
          </cell>
          <cell r="E115">
            <v>0.22578713697700001</v>
          </cell>
          <cell r="F115">
            <v>9.0463179966000007E-2</v>
          </cell>
          <cell r="G115">
            <v>1.8532979945E-2</v>
          </cell>
          <cell r="H115">
            <v>5.2704492819999997E-3</v>
          </cell>
          <cell r="I115">
            <v>1.1525965309999999E-3</v>
          </cell>
          <cell r="J115">
            <v>2.56726456E-4</v>
          </cell>
          <cell r="K115">
            <v>1</v>
          </cell>
          <cell r="L115">
            <v>1</v>
          </cell>
          <cell r="M115">
            <v>166</v>
          </cell>
          <cell r="N115" t="str">
            <v>New Mexico State</v>
          </cell>
          <cell r="O115">
            <v>80.91</v>
          </cell>
          <cell r="P115" t="str">
            <v>Midwest</v>
          </cell>
          <cell r="Q115">
            <v>12</v>
          </cell>
          <cell r="R115">
            <v>74</v>
          </cell>
        </row>
        <row r="116">
          <cell r="A116" t="str">
            <v>mens</v>
          </cell>
          <cell r="B116">
            <v>43543</v>
          </cell>
          <cell r="C116">
            <v>0</v>
          </cell>
          <cell r="D116">
            <v>1</v>
          </cell>
          <cell r="E116">
            <v>0.39702179311199998</v>
          </cell>
          <cell r="F116">
            <v>3.6919246784E-2</v>
          </cell>
          <cell r="G116">
            <v>1.4291283304000001E-2</v>
          </cell>
          <cell r="H116">
            <v>3.9646520790000001E-3</v>
          </cell>
          <cell r="I116">
            <v>8.1603137199999997E-4</v>
          </cell>
          <cell r="J116">
            <v>2.0243481400000001E-4</v>
          </cell>
          <cell r="K116">
            <v>1</v>
          </cell>
          <cell r="L116">
            <v>1</v>
          </cell>
          <cell r="M116">
            <v>239</v>
          </cell>
          <cell r="N116" t="str">
            <v>Baylor</v>
          </cell>
          <cell r="O116">
            <v>80.760000000000005</v>
          </cell>
          <cell r="P116" t="str">
            <v>West</v>
          </cell>
          <cell r="Q116">
            <v>9</v>
          </cell>
          <cell r="R116">
            <v>38</v>
          </cell>
        </row>
        <row r="117">
          <cell r="A117" t="str">
            <v>mens</v>
          </cell>
          <cell r="B117">
            <v>43543</v>
          </cell>
          <cell r="C117">
            <v>0</v>
          </cell>
          <cell r="D117">
            <v>1</v>
          </cell>
          <cell r="E117">
            <v>0.20970805674000001</v>
          </cell>
          <cell r="F117">
            <v>8.7916678563999998E-2</v>
          </cell>
          <cell r="G117">
            <v>9.3952114059999998E-3</v>
          </cell>
          <cell r="H117">
            <v>1.9613010760000001E-3</v>
          </cell>
          <cell r="I117">
            <v>3.5164820900000001E-4</v>
          </cell>
          <cell r="J117">
            <v>7.6934751E-5</v>
          </cell>
          <cell r="K117">
            <v>1</v>
          </cell>
          <cell r="L117">
            <v>1</v>
          </cell>
          <cell r="M117">
            <v>261</v>
          </cell>
          <cell r="N117" t="str">
            <v>Vermont</v>
          </cell>
          <cell r="O117">
            <v>79.290000000000006</v>
          </cell>
          <cell r="P117" t="str">
            <v>West</v>
          </cell>
          <cell r="Q117">
            <v>13</v>
          </cell>
          <cell r="R117">
            <v>46</v>
          </cell>
        </row>
        <row r="118">
          <cell r="A118" t="str">
            <v>mens</v>
          </cell>
          <cell r="B118">
            <v>43543</v>
          </cell>
          <cell r="C118">
            <v>1</v>
          </cell>
          <cell r="D118">
            <v>0.46692906413700003</v>
          </cell>
          <cell r="E118">
            <v>0.12194176547500001</v>
          </cell>
          <cell r="F118">
            <v>2.4633320398000001E-2</v>
          </cell>
          <cell r="G118">
            <v>5.3006122079999997E-3</v>
          </cell>
          <cell r="H118">
            <v>9.2542473299999999E-4</v>
          </cell>
          <cell r="I118">
            <v>1.89375103E-4</v>
          </cell>
          <cell r="J118">
            <v>4.6732488000000001E-5</v>
          </cell>
          <cell r="K118">
            <v>0</v>
          </cell>
          <cell r="L118">
            <v>1</v>
          </cell>
          <cell r="M118">
            <v>2599</v>
          </cell>
          <cell r="N118" t="str">
            <v>St. John's (NY)</v>
          </cell>
          <cell r="O118">
            <v>78.84</v>
          </cell>
          <cell r="P118" t="str">
            <v>West</v>
          </cell>
          <cell r="Q118" t="str">
            <v>11b</v>
          </cell>
          <cell r="R118">
            <v>51</v>
          </cell>
        </row>
        <row r="119">
          <cell r="A119" t="str">
            <v>mens</v>
          </cell>
          <cell r="B119">
            <v>43543</v>
          </cell>
          <cell r="C119">
            <v>0</v>
          </cell>
          <cell r="D119">
            <v>1</v>
          </cell>
          <cell r="E119">
            <v>0.174784013775</v>
          </cell>
          <cell r="F119">
            <v>3.5289221395999999E-2</v>
          </cell>
          <cell r="G119">
            <v>5.3762611639999996E-3</v>
          </cell>
          <cell r="H119">
            <v>1.1708878339999999E-3</v>
          </cell>
          <cell r="I119">
            <v>2.11488039E-4</v>
          </cell>
          <cell r="J119">
            <v>3.9386004000000003E-5</v>
          </cell>
          <cell r="K119">
            <v>1</v>
          </cell>
          <cell r="L119">
            <v>1</v>
          </cell>
          <cell r="M119">
            <v>111</v>
          </cell>
          <cell r="N119" t="str">
            <v>Northeastern</v>
          </cell>
          <cell r="O119">
            <v>78.58</v>
          </cell>
          <cell r="P119" t="str">
            <v>Midwest</v>
          </cell>
          <cell r="Q119">
            <v>13</v>
          </cell>
          <cell r="R119">
            <v>78</v>
          </cell>
        </row>
        <row r="120">
          <cell r="A120" t="str">
            <v>mens</v>
          </cell>
          <cell r="B120">
            <v>43543</v>
          </cell>
          <cell r="C120">
            <v>0</v>
          </cell>
          <cell r="D120">
            <v>1</v>
          </cell>
          <cell r="E120">
            <v>0.21355202099199999</v>
          </cell>
          <cell r="F120">
            <v>4.1506647887000002E-2</v>
          </cell>
          <cell r="G120">
            <v>4.3705360569999997E-3</v>
          </cell>
          <cell r="H120">
            <v>1.086966484E-3</v>
          </cell>
          <cell r="I120">
            <v>1.96874355E-4</v>
          </cell>
          <cell r="J120">
            <v>3.8900999999999999E-5</v>
          </cell>
          <cell r="K120">
            <v>1</v>
          </cell>
          <cell r="L120">
            <v>1</v>
          </cell>
          <cell r="M120">
            <v>2335</v>
          </cell>
          <cell r="N120" t="str">
            <v>Liberty</v>
          </cell>
          <cell r="O120">
            <v>78.02</v>
          </cell>
          <cell r="P120" t="str">
            <v>East</v>
          </cell>
          <cell r="Q120">
            <v>12</v>
          </cell>
          <cell r="R120">
            <v>10</v>
          </cell>
        </row>
        <row r="121">
          <cell r="A121" t="str">
            <v>mens</v>
          </cell>
          <cell r="B121">
            <v>43543</v>
          </cell>
          <cell r="C121">
            <v>0</v>
          </cell>
          <cell r="D121">
            <v>1</v>
          </cell>
          <cell r="E121">
            <v>0.23337566562699999</v>
          </cell>
          <cell r="F121">
            <v>7.1177113572999995E-2</v>
          </cell>
          <cell r="G121">
            <v>6.1110637829999998E-3</v>
          </cell>
          <cell r="H121">
            <v>9.7105853199999995E-4</v>
          </cell>
          <cell r="I121">
            <v>1.9087984E-4</v>
          </cell>
          <cell r="J121">
            <v>3.1738454000000002E-5</v>
          </cell>
          <cell r="K121">
            <v>1</v>
          </cell>
          <cell r="L121">
            <v>1</v>
          </cell>
          <cell r="M121">
            <v>300</v>
          </cell>
          <cell r="N121" t="str">
            <v>UC-Irvine</v>
          </cell>
          <cell r="O121">
            <v>78.36</v>
          </cell>
          <cell r="P121" t="str">
            <v>South</v>
          </cell>
          <cell r="Q121">
            <v>13</v>
          </cell>
          <cell r="R121">
            <v>110</v>
          </cell>
        </row>
        <row r="122">
          <cell r="A122" t="str">
            <v>mens</v>
          </cell>
          <cell r="B122">
            <v>43543</v>
          </cell>
          <cell r="C122">
            <v>0</v>
          </cell>
          <cell r="D122">
            <v>1</v>
          </cell>
          <cell r="E122">
            <v>0.15583287401099999</v>
          </cell>
          <cell r="F122">
            <v>3.9957533268999999E-2</v>
          </cell>
          <cell r="G122">
            <v>6.3373736620000003E-3</v>
          </cell>
          <cell r="H122">
            <v>7.5020999699999997E-4</v>
          </cell>
          <cell r="I122">
            <v>1.19239949E-4</v>
          </cell>
          <cell r="J122">
            <v>2.0862827999999999E-5</v>
          </cell>
          <cell r="K122">
            <v>1</v>
          </cell>
          <cell r="L122">
            <v>1</v>
          </cell>
          <cell r="M122">
            <v>43</v>
          </cell>
          <cell r="N122" t="str">
            <v>Yale</v>
          </cell>
          <cell r="O122">
            <v>77.11</v>
          </cell>
          <cell r="P122" t="str">
            <v>East</v>
          </cell>
          <cell r="Q122">
            <v>14</v>
          </cell>
          <cell r="R122">
            <v>22</v>
          </cell>
        </row>
        <row r="123">
          <cell r="A123" t="str">
            <v>mens</v>
          </cell>
          <cell r="B123">
            <v>43543</v>
          </cell>
          <cell r="C123">
            <v>0</v>
          </cell>
          <cell r="D123">
            <v>1</v>
          </cell>
          <cell r="E123">
            <v>9.3947733322000002E-2</v>
          </cell>
          <cell r="F123">
            <v>2.6367729632E-2</v>
          </cell>
          <cell r="G123">
            <v>4.1680407710000004E-3</v>
          </cell>
          <cell r="H123">
            <v>5.44728127E-4</v>
          </cell>
          <cell r="I123">
            <v>8.6955486000000006E-5</v>
          </cell>
          <cell r="J123">
            <v>1.7098238999999998E-5</v>
          </cell>
          <cell r="K123">
            <v>1</v>
          </cell>
          <cell r="L123">
            <v>1</v>
          </cell>
          <cell r="M123">
            <v>94</v>
          </cell>
          <cell r="N123" t="str">
            <v>Northern Kentucky</v>
          </cell>
          <cell r="O123">
            <v>77.27</v>
          </cell>
          <cell r="P123" t="str">
            <v>West</v>
          </cell>
          <cell r="Q123">
            <v>14</v>
          </cell>
          <cell r="R123">
            <v>54</v>
          </cell>
        </row>
        <row r="124">
          <cell r="A124" t="str">
            <v>mens</v>
          </cell>
          <cell r="B124">
            <v>43543</v>
          </cell>
          <cell r="C124">
            <v>0</v>
          </cell>
          <cell r="D124">
            <v>1</v>
          </cell>
          <cell r="E124">
            <v>0.111534344929</v>
          </cell>
          <cell r="F124">
            <v>3.3187339157999998E-2</v>
          </cell>
          <cell r="G124">
            <v>2.4933022270000002E-3</v>
          </cell>
          <cell r="H124">
            <v>4.6179264200000002E-4</v>
          </cell>
          <cell r="I124">
            <v>8.2595000000000005E-5</v>
          </cell>
          <cell r="J124">
            <v>1.6130641E-5</v>
          </cell>
          <cell r="K124">
            <v>1</v>
          </cell>
          <cell r="L124">
            <v>1</v>
          </cell>
          <cell r="M124">
            <v>139</v>
          </cell>
          <cell r="N124" t="str">
            <v>Saint Louis</v>
          </cell>
          <cell r="O124">
            <v>77.010000000000005</v>
          </cell>
          <cell r="P124" t="str">
            <v>East</v>
          </cell>
          <cell r="Q124">
            <v>13</v>
          </cell>
          <cell r="R124">
            <v>14</v>
          </cell>
        </row>
        <row r="125">
          <cell r="A125" t="str">
            <v>mens</v>
          </cell>
          <cell r="B125">
            <v>43543</v>
          </cell>
          <cell r="C125">
            <v>0</v>
          </cell>
          <cell r="D125">
            <v>1</v>
          </cell>
          <cell r="E125">
            <v>0.119045658598</v>
          </cell>
          <cell r="F125">
            <v>2.4981484647999999E-2</v>
          </cell>
          <cell r="G125">
            <v>3.6213639910000002E-3</v>
          </cell>
          <cell r="H125">
            <v>4.7972148299999998E-4</v>
          </cell>
          <cell r="I125">
            <v>8.8417184999999997E-5</v>
          </cell>
          <cell r="J125">
            <v>1.3810546E-5</v>
          </cell>
          <cell r="K125">
            <v>1</v>
          </cell>
          <cell r="L125">
            <v>1</v>
          </cell>
          <cell r="M125">
            <v>295</v>
          </cell>
          <cell r="N125" t="str">
            <v>Old Dominion</v>
          </cell>
          <cell r="O125">
            <v>76.98</v>
          </cell>
          <cell r="P125" t="str">
            <v>South</v>
          </cell>
          <cell r="Q125">
            <v>14</v>
          </cell>
          <cell r="R125">
            <v>118</v>
          </cell>
        </row>
        <row r="126">
          <cell r="A126" t="str">
            <v>mens</v>
          </cell>
          <cell r="B126">
            <v>43543</v>
          </cell>
          <cell r="C126">
            <v>0</v>
          </cell>
          <cell r="D126">
            <v>1</v>
          </cell>
          <cell r="E126">
            <v>0.10854247745200001</v>
          </cell>
          <cell r="F126">
            <v>2.2185830247E-2</v>
          </cell>
          <cell r="G126">
            <v>3.3967650139999999E-3</v>
          </cell>
          <cell r="H126">
            <v>4.9713692100000003E-4</v>
          </cell>
          <cell r="I126">
            <v>6.9789615999999997E-5</v>
          </cell>
          <cell r="J126">
            <v>1.0245717000000001E-5</v>
          </cell>
          <cell r="K126">
            <v>1</v>
          </cell>
          <cell r="L126">
            <v>1</v>
          </cell>
          <cell r="M126">
            <v>2247</v>
          </cell>
          <cell r="N126" t="str">
            <v>Georgia State</v>
          </cell>
          <cell r="O126">
            <v>76.3</v>
          </cell>
          <cell r="P126" t="str">
            <v>Midwest</v>
          </cell>
          <cell r="Q126">
            <v>14</v>
          </cell>
          <cell r="R126">
            <v>86</v>
          </cell>
        </row>
        <row r="127">
          <cell r="A127" t="str">
            <v>mens</v>
          </cell>
          <cell r="B127">
            <v>43543</v>
          </cell>
          <cell r="C127">
            <v>0</v>
          </cell>
          <cell r="D127">
            <v>1</v>
          </cell>
          <cell r="E127">
            <v>6.0029638245000003E-2</v>
          </cell>
          <cell r="F127">
            <v>1.2259952944000001E-2</v>
          </cell>
          <cell r="G127">
            <v>2.3063346700000001E-3</v>
          </cell>
          <cell r="H127">
            <v>3.0377459599999999E-4</v>
          </cell>
          <cell r="I127">
            <v>3.9211858999999998E-5</v>
          </cell>
          <cell r="J127">
            <v>6.3291969999999996E-6</v>
          </cell>
          <cell r="K127">
            <v>1</v>
          </cell>
          <cell r="L127">
            <v>1</v>
          </cell>
          <cell r="M127">
            <v>149</v>
          </cell>
          <cell r="N127" t="str">
            <v>Montana</v>
          </cell>
          <cell r="O127">
            <v>76.17</v>
          </cell>
          <cell r="P127" t="str">
            <v>West</v>
          </cell>
          <cell r="Q127">
            <v>15</v>
          </cell>
          <cell r="R127">
            <v>62</v>
          </cell>
        </row>
        <row r="128">
          <cell r="A128" t="str">
            <v>mens</v>
          </cell>
          <cell r="B128">
            <v>43543</v>
          </cell>
          <cell r="C128">
            <v>0</v>
          </cell>
          <cell r="D128">
            <v>1</v>
          </cell>
          <cell r="E128">
            <v>5.0269448730999998E-2</v>
          </cell>
          <cell r="F128">
            <v>8.7878721519999998E-3</v>
          </cell>
          <cell r="G128">
            <v>1.255694403E-3</v>
          </cell>
          <cell r="H128">
            <v>1.25274965E-4</v>
          </cell>
          <cell r="I128">
            <v>1.8571902999999999E-5</v>
          </cell>
          <cell r="J128">
            <v>2.3477910000000002E-6</v>
          </cell>
          <cell r="K128">
            <v>1</v>
          </cell>
          <cell r="L128">
            <v>1</v>
          </cell>
          <cell r="M128">
            <v>2142</v>
          </cell>
          <cell r="N128" t="str">
            <v>Colgate</v>
          </cell>
          <cell r="O128">
            <v>74.95</v>
          </cell>
          <cell r="P128" t="str">
            <v>South</v>
          </cell>
          <cell r="Q128">
            <v>15</v>
          </cell>
          <cell r="R128">
            <v>126</v>
          </cell>
        </row>
        <row r="129">
          <cell r="A129" t="str">
            <v>mens</v>
          </cell>
          <cell r="B129">
            <v>43543</v>
          </cell>
          <cell r="C129">
            <v>0</v>
          </cell>
          <cell r="D129">
            <v>1</v>
          </cell>
          <cell r="E129">
            <v>3.5533977121000003E-2</v>
          </cell>
          <cell r="F129">
            <v>5.5901315569999999E-3</v>
          </cell>
          <cell r="G129">
            <v>8.3774799199999995E-4</v>
          </cell>
          <cell r="H129">
            <v>4.9696844000000002E-5</v>
          </cell>
          <cell r="I129">
            <v>5.542557E-6</v>
          </cell>
          <cell r="J129">
            <v>6.9455799999999999E-7</v>
          </cell>
          <cell r="K129">
            <v>1</v>
          </cell>
          <cell r="L129">
            <v>1</v>
          </cell>
          <cell r="M129">
            <v>71</v>
          </cell>
          <cell r="N129" t="str">
            <v>Bradley</v>
          </cell>
          <cell r="O129">
            <v>72.91</v>
          </cell>
          <cell r="P129" t="str">
            <v>East</v>
          </cell>
          <cell r="Q129">
            <v>15</v>
          </cell>
          <cell r="R129">
            <v>30</v>
          </cell>
        </row>
        <row r="130">
          <cell r="A130" t="str">
            <v>mens</v>
          </cell>
          <cell r="B130">
            <v>43543</v>
          </cell>
          <cell r="C130">
            <v>0</v>
          </cell>
          <cell r="D130">
            <v>1</v>
          </cell>
          <cell r="E130">
            <v>1.8566161195999999E-2</v>
          </cell>
          <cell r="F130">
            <v>3.7237143229999999E-3</v>
          </cell>
          <cell r="G130">
            <v>5.4098854299999995E-4</v>
          </cell>
          <cell r="H130">
            <v>4.6835741999999998E-5</v>
          </cell>
          <cell r="I130">
            <v>4.2684230000000001E-6</v>
          </cell>
          <cell r="J130">
            <v>3.3566199999999998E-7</v>
          </cell>
          <cell r="K130">
            <v>1</v>
          </cell>
          <cell r="L130">
            <v>1</v>
          </cell>
          <cell r="M130">
            <v>2241</v>
          </cell>
          <cell r="N130" t="str">
            <v>Gardner-Webb</v>
          </cell>
          <cell r="O130">
            <v>71.739999999999995</v>
          </cell>
          <cell r="P130" t="str">
            <v>South</v>
          </cell>
          <cell r="Q130">
            <v>16</v>
          </cell>
          <cell r="R130">
            <v>98</v>
          </cell>
        </row>
        <row r="131">
          <cell r="A131" t="str">
            <v>mens</v>
          </cell>
          <cell r="B131">
            <v>43543</v>
          </cell>
          <cell r="C131">
            <v>0</v>
          </cell>
          <cell r="D131">
            <v>1</v>
          </cell>
          <cell r="E131">
            <v>3.0884584545E-2</v>
          </cell>
          <cell r="F131">
            <v>3.9974633429999996E-3</v>
          </cell>
          <cell r="G131">
            <v>4.7289667300000001E-4</v>
          </cell>
          <cell r="H131">
            <v>4.2008037999999999E-5</v>
          </cell>
          <cell r="I131">
            <v>3.4901709999999999E-6</v>
          </cell>
          <cell r="J131">
            <v>3.1012199999999998E-7</v>
          </cell>
          <cell r="K131">
            <v>1</v>
          </cell>
          <cell r="L131">
            <v>1</v>
          </cell>
          <cell r="M131">
            <v>2000</v>
          </cell>
          <cell r="N131" t="str">
            <v>Abilene Christian</v>
          </cell>
          <cell r="O131">
            <v>72.33</v>
          </cell>
          <cell r="P131" t="str">
            <v>Midwest</v>
          </cell>
          <cell r="Q131">
            <v>15</v>
          </cell>
          <cell r="R131">
            <v>94</v>
          </cell>
        </row>
        <row r="132">
          <cell r="A132" t="str">
            <v>mens</v>
          </cell>
          <cell r="B132">
            <v>43543</v>
          </cell>
          <cell r="C132">
            <v>0</v>
          </cell>
          <cell r="D132">
            <v>1</v>
          </cell>
          <cell r="E132">
            <v>2.2087375493000001E-2</v>
          </cell>
          <cell r="F132">
            <v>4.4340886990000003E-3</v>
          </cell>
          <cell r="G132">
            <v>3.8672749499999999E-4</v>
          </cell>
          <cell r="H132">
            <v>3.4456813000000001E-5</v>
          </cell>
          <cell r="I132">
            <v>2.5864240000000002E-6</v>
          </cell>
          <cell r="J132">
            <v>2.0833099999999999E-7</v>
          </cell>
          <cell r="K132">
            <v>1</v>
          </cell>
          <cell r="L132">
            <v>1</v>
          </cell>
          <cell r="M132">
            <v>314</v>
          </cell>
          <cell r="N132" t="str">
            <v>Iona</v>
          </cell>
          <cell r="O132">
            <v>71.88</v>
          </cell>
          <cell r="P132" t="str">
            <v>Midwest</v>
          </cell>
          <cell r="Q132">
            <v>16</v>
          </cell>
          <cell r="R132">
            <v>66</v>
          </cell>
        </row>
        <row r="133">
          <cell r="A133" t="str">
            <v>mens</v>
          </cell>
          <cell r="B133">
            <v>43543</v>
          </cell>
          <cell r="C133">
            <v>1</v>
          </cell>
          <cell r="D133">
            <v>0.67513436581599995</v>
          </cell>
          <cell r="E133">
            <v>5.8640613759999996E-3</v>
          </cell>
          <cell r="F133">
            <v>7.6971582799999997E-4</v>
          </cell>
          <cell r="G133">
            <v>6.4092643999999997E-5</v>
          </cell>
          <cell r="H133">
            <v>4.9708090000000004E-6</v>
          </cell>
          <cell r="I133">
            <v>4.6254000000000001E-7</v>
          </cell>
          <cell r="J133">
            <v>4.8771E-8</v>
          </cell>
          <cell r="K133">
            <v>0</v>
          </cell>
          <cell r="L133">
            <v>1</v>
          </cell>
          <cell r="M133">
            <v>2449</v>
          </cell>
          <cell r="N133" t="str">
            <v>North Dakota State</v>
          </cell>
          <cell r="O133">
            <v>70.349999999999994</v>
          </cell>
          <cell r="P133" t="str">
            <v>East</v>
          </cell>
          <cell r="Q133" t="str">
            <v>16b</v>
          </cell>
          <cell r="R133">
            <v>3</v>
          </cell>
        </row>
        <row r="134">
          <cell r="A134" t="str">
            <v>mens</v>
          </cell>
          <cell r="B134">
            <v>43543</v>
          </cell>
          <cell r="C134">
            <v>1</v>
          </cell>
          <cell r="D134">
            <v>1</v>
          </cell>
          <cell r="E134">
            <v>1.0810089746E-2</v>
          </cell>
          <cell r="F134">
            <v>1.327161339E-3</v>
          </cell>
          <cell r="G134">
            <v>1.36633405E-4</v>
          </cell>
          <cell r="H134">
            <v>9.5932770000000005E-6</v>
          </cell>
          <cell r="I134">
            <v>5.9951699999999998E-7</v>
          </cell>
          <cell r="J134">
            <v>4.8493000000000003E-8</v>
          </cell>
          <cell r="K134">
            <v>1</v>
          </cell>
          <cell r="L134">
            <v>1</v>
          </cell>
          <cell r="M134">
            <v>161</v>
          </cell>
          <cell r="N134" t="str">
            <v>Fairleigh Dickinson</v>
          </cell>
          <cell r="O134">
            <v>70.86</v>
          </cell>
          <cell r="P134" t="str">
            <v>West</v>
          </cell>
          <cell r="Q134" t="str">
            <v>16a</v>
          </cell>
          <cell r="R134">
            <v>34</v>
          </cell>
        </row>
        <row r="135">
          <cell r="A135" t="str">
            <v>mens</v>
          </cell>
          <cell r="B135">
            <v>43543</v>
          </cell>
          <cell r="C135">
            <v>1</v>
          </cell>
          <cell r="D135">
            <v>0.324865634184</v>
          </cell>
          <cell r="E135">
            <v>1.937650381E-3</v>
          </cell>
          <cell r="F135">
            <v>1.81875337E-4</v>
          </cell>
          <cell r="G135">
            <v>1.0328318999999999E-5</v>
          </cell>
          <cell r="H135">
            <v>5.4868199999999996E-7</v>
          </cell>
          <cell r="I135">
            <v>2.1625E-8</v>
          </cell>
          <cell r="J135">
            <v>9.9099999999999999E-10</v>
          </cell>
          <cell r="K135">
            <v>0</v>
          </cell>
          <cell r="L135">
            <v>1</v>
          </cell>
          <cell r="M135">
            <v>2428</v>
          </cell>
          <cell r="N135" t="str">
            <v>North Carolina Central</v>
          </cell>
          <cell r="O135">
            <v>65.48</v>
          </cell>
          <cell r="P135" t="str">
            <v>East</v>
          </cell>
          <cell r="Q135" t="str">
            <v>16a</v>
          </cell>
          <cell r="R135">
            <v>2</v>
          </cell>
        </row>
        <row r="136">
          <cell r="A136" t="str">
            <v>mens</v>
          </cell>
          <cell r="B136">
            <v>43543</v>
          </cell>
          <cell r="C136">
            <v>1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</v>
          </cell>
          <cell r="L136">
            <v>0</v>
          </cell>
          <cell r="M136">
            <v>218</v>
          </cell>
          <cell r="N136" t="str">
            <v>Temple</v>
          </cell>
          <cell r="O136">
            <v>79.39</v>
          </cell>
          <cell r="P136" t="str">
            <v>East</v>
          </cell>
          <cell r="Q136" t="str">
            <v>11b</v>
          </cell>
          <cell r="R136">
            <v>19</v>
          </cell>
        </row>
        <row r="137">
          <cell r="A137" t="str">
            <v>mens</v>
          </cell>
          <cell r="B137">
            <v>43543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7</v>
          </cell>
          <cell r="L137">
            <v>0</v>
          </cell>
          <cell r="M137">
            <v>2504</v>
          </cell>
          <cell r="N137" t="str">
            <v>Prairie View</v>
          </cell>
          <cell r="O137">
            <v>69.569999999999993</v>
          </cell>
          <cell r="P137" t="str">
            <v>West</v>
          </cell>
          <cell r="Q137" t="str">
            <v>16b</v>
          </cell>
          <cell r="R137">
            <v>35</v>
          </cell>
        </row>
        <row r="138">
          <cell r="A138" t="str">
            <v>mens</v>
          </cell>
          <cell r="B138">
            <v>43541</v>
          </cell>
          <cell r="C138">
            <v>0</v>
          </cell>
          <cell r="D138">
            <v>1</v>
          </cell>
          <cell r="E138">
            <v>0.99219828824199996</v>
          </cell>
          <cell r="F138">
            <v>0.90847697216400003</v>
          </cell>
          <cell r="G138">
            <v>0.71752585799599999</v>
          </cell>
          <cell r="H138">
            <v>0.52431467763200001</v>
          </cell>
          <cell r="I138">
            <v>0.32158373247900002</v>
          </cell>
          <cell r="J138">
            <v>0.19329014566399999</v>
          </cell>
          <cell r="K138">
            <v>1</v>
          </cell>
          <cell r="L138">
            <v>1</v>
          </cell>
          <cell r="M138">
            <v>150</v>
          </cell>
          <cell r="N138" t="str">
            <v>Duke</v>
          </cell>
          <cell r="O138">
            <v>96.3</v>
          </cell>
          <cell r="P138" t="str">
            <v>East</v>
          </cell>
          <cell r="Q138">
            <v>1</v>
          </cell>
          <cell r="R138">
            <v>0</v>
          </cell>
        </row>
        <row r="139">
          <cell r="A139" t="str">
            <v>mens</v>
          </cell>
          <cell r="B139">
            <v>43541</v>
          </cell>
          <cell r="C139">
            <v>0</v>
          </cell>
          <cell r="D139">
            <v>1</v>
          </cell>
          <cell r="E139">
            <v>0.98143383880400004</v>
          </cell>
          <cell r="F139">
            <v>0.88219880348000002</v>
          </cell>
          <cell r="G139">
            <v>0.72678406702200005</v>
          </cell>
          <cell r="H139">
            <v>0.49311267946100001</v>
          </cell>
          <cell r="I139">
            <v>0.31519971745800002</v>
          </cell>
          <cell r="J139">
            <v>0.172234051922</v>
          </cell>
          <cell r="K139">
            <v>1</v>
          </cell>
          <cell r="L139">
            <v>1</v>
          </cell>
          <cell r="M139">
            <v>258</v>
          </cell>
          <cell r="N139" t="str">
            <v>Virginia</v>
          </cell>
          <cell r="O139">
            <v>95.22</v>
          </cell>
          <cell r="P139" t="str">
            <v>South</v>
          </cell>
          <cell r="Q139">
            <v>1</v>
          </cell>
          <cell r="R139">
            <v>96</v>
          </cell>
        </row>
        <row r="140">
          <cell r="A140" t="str">
            <v>mens</v>
          </cell>
          <cell r="B140">
            <v>43541</v>
          </cell>
          <cell r="C140">
            <v>0</v>
          </cell>
          <cell r="D140">
            <v>1</v>
          </cell>
          <cell r="E140">
            <v>0.98824241809199997</v>
          </cell>
          <cell r="F140">
            <v>0.88174220711700002</v>
          </cell>
          <cell r="G140">
            <v>0.713949648981</v>
          </cell>
          <cell r="H140">
            <v>0.494862672901</v>
          </cell>
          <cell r="I140">
            <v>0.261628703372</v>
          </cell>
          <cell r="J140">
            <v>0.14776801136600001</v>
          </cell>
          <cell r="K140">
            <v>1</v>
          </cell>
          <cell r="L140">
            <v>1</v>
          </cell>
          <cell r="M140">
            <v>2250</v>
          </cell>
          <cell r="N140" t="str">
            <v>Gonzaga</v>
          </cell>
          <cell r="O140">
            <v>95.02</v>
          </cell>
          <cell r="P140" t="str">
            <v>West</v>
          </cell>
          <cell r="Q140">
            <v>1</v>
          </cell>
          <cell r="R140">
            <v>32</v>
          </cell>
        </row>
        <row r="141">
          <cell r="A141" t="str">
            <v>mens</v>
          </cell>
          <cell r="B141">
            <v>43541</v>
          </cell>
          <cell r="C141">
            <v>0</v>
          </cell>
          <cell r="D141">
            <v>1</v>
          </cell>
          <cell r="E141">
            <v>0.97791262450700001</v>
          </cell>
          <cell r="F141">
            <v>0.86268841932399998</v>
          </cell>
          <cell r="G141">
            <v>0.56724860935800003</v>
          </cell>
          <cell r="H141">
            <v>0.35106450572800002</v>
          </cell>
          <cell r="I141">
            <v>0.17871724173100001</v>
          </cell>
          <cell r="J141">
            <v>8.7316231746000006E-2</v>
          </cell>
          <cell r="K141">
            <v>1</v>
          </cell>
          <cell r="L141">
            <v>1</v>
          </cell>
          <cell r="M141">
            <v>153</v>
          </cell>
          <cell r="N141" t="str">
            <v>North Carolina</v>
          </cell>
          <cell r="O141">
            <v>93.24</v>
          </cell>
          <cell r="P141" t="str">
            <v>Midwest</v>
          </cell>
          <cell r="Q141">
            <v>1</v>
          </cell>
          <cell r="R141">
            <v>64</v>
          </cell>
        </row>
        <row r="142">
          <cell r="A142" t="str">
            <v>mens</v>
          </cell>
          <cell r="B142">
            <v>43541</v>
          </cell>
          <cell r="C142">
            <v>0</v>
          </cell>
          <cell r="D142">
            <v>1</v>
          </cell>
          <cell r="E142">
            <v>0.96446602287899996</v>
          </cell>
          <cell r="F142">
            <v>0.73958191939200002</v>
          </cell>
          <cell r="G142">
            <v>0.54165402342799995</v>
          </cell>
          <cell r="H142">
            <v>0.22434577737</v>
          </cell>
          <cell r="I142">
            <v>0.123409908232</v>
          </cell>
          <cell r="J142">
            <v>6.7041235152E-2</v>
          </cell>
          <cell r="K142">
            <v>1</v>
          </cell>
          <cell r="L142">
            <v>1</v>
          </cell>
          <cell r="M142">
            <v>127</v>
          </cell>
          <cell r="N142" t="str">
            <v>Michigan State</v>
          </cell>
          <cell r="O142">
            <v>92.28</v>
          </cell>
          <cell r="P142" t="str">
            <v>East</v>
          </cell>
          <cell r="Q142">
            <v>2</v>
          </cell>
          <cell r="R142">
            <v>28</v>
          </cell>
        </row>
        <row r="143">
          <cell r="A143" t="str">
            <v>mens</v>
          </cell>
          <cell r="B143">
            <v>43541</v>
          </cell>
          <cell r="C143">
            <v>0</v>
          </cell>
          <cell r="D143">
            <v>1</v>
          </cell>
          <cell r="E143">
            <v>0.96911541545500002</v>
          </cell>
          <cell r="F143">
            <v>0.73138974217399999</v>
          </cell>
          <cell r="G143">
            <v>0.47355287712900002</v>
          </cell>
          <cell r="H143">
            <v>0.242296583142</v>
          </cell>
          <cell r="I143">
            <v>0.113744475902</v>
          </cell>
          <cell r="J143">
            <v>5.1488310167E-2</v>
          </cell>
          <cell r="K143">
            <v>1</v>
          </cell>
          <cell r="L143">
            <v>1</v>
          </cell>
          <cell r="M143">
            <v>96</v>
          </cell>
          <cell r="N143" t="str">
            <v>Kentucky</v>
          </cell>
          <cell r="O143">
            <v>91.24</v>
          </cell>
          <cell r="P143" t="str">
            <v>Midwest</v>
          </cell>
          <cell r="Q143">
            <v>2</v>
          </cell>
          <cell r="R143">
            <v>92</v>
          </cell>
        </row>
        <row r="144">
          <cell r="A144" t="str">
            <v>mens</v>
          </cell>
          <cell r="B144">
            <v>43541</v>
          </cell>
          <cell r="C144">
            <v>0</v>
          </cell>
          <cell r="D144">
            <v>1</v>
          </cell>
          <cell r="E144">
            <v>0.94973055126899997</v>
          </cell>
          <cell r="F144">
            <v>0.68896236812699996</v>
          </cell>
          <cell r="G144">
            <v>0.44146689183799998</v>
          </cell>
          <cell r="H144">
            <v>0.20595906416000001</v>
          </cell>
          <cell r="I144">
            <v>0.110637674895</v>
          </cell>
          <cell r="J144">
            <v>4.9961578350999999E-2</v>
          </cell>
          <cell r="K144">
            <v>1</v>
          </cell>
          <cell r="L144">
            <v>1</v>
          </cell>
          <cell r="M144">
            <v>2633</v>
          </cell>
          <cell r="N144" t="str">
            <v>Tennessee</v>
          </cell>
          <cell r="O144">
            <v>91.34</v>
          </cell>
          <cell r="P144" t="str">
            <v>South</v>
          </cell>
          <cell r="Q144">
            <v>2</v>
          </cell>
          <cell r="R144">
            <v>124</v>
          </cell>
        </row>
        <row r="145">
          <cell r="A145" t="str">
            <v>mens</v>
          </cell>
          <cell r="B145">
            <v>43541</v>
          </cell>
          <cell r="C145">
            <v>0</v>
          </cell>
          <cell r="D145">
            <v>1</v>
          </cell>
          <cell r="E145">
            <v>0.93997036175500004</v>
          </cell>
          <cell r="F145">
            <v>0.69061665348900003</v>
          </cell>
          <cell r="G145">
            <v>0.39781968131599998</v>
          </cell>
          <cell r="H145">
            <v>0.16688880119899999</v>
          </cell>
          <cell r="I145">
            <v>7.8630540065000004E-2</v>
          </cell>
          <cell r="J145">
            <v>4.0263546014999999E-2</v>
          </cell>
          <cell r="K145">
            <v>1</v>
          </cell>
          <cell r="L145">
            <v>1</v>
          </cell>
          <cell r="M145">
            <v>130</v>
          </cell>
          <cell r="N145" t="str">
            <v>Michigan</v>
          </cell>
          <cell r="O145">
            <v>91.04</v>
          </cell>
          <cell r="P145" t="str">
            <v>West</v>
          </cell>
          <cell r="Q145">
            <v>2</v>
          </cell>
          <cell r="R145">
            <v>60</v>
          </cell>
        </row>
        <row r="146">
          <cell r="A146" t="str">
            <v>mens</v>
          </cell>
          <cell r="B146">
            <v>43541</v>
          </cell>
          <cell r="C146">
            <v>0</v>
          </cell>
          <cell r="D146">
            <v>1</v>
          </cell>
          <cell r="E146">
            <v>0.90605226667799998</v>
          </cell>
          <cell r="F146">
            <v>0.65279068976200005</v>
          </cell>
          <cell r="G146">
            <v>0.34323427406700002</v>
          </cell>
          <cell r="H146">
            <v>0.14190869208099999</v>
          </cell>
          <cell r="I146">
            <v>5.6599767830000002E-2</v>
          </cell>
          <cell r="J146">
            <v>2.5134250738000002E-2</v>
          </cell>
          <cell r="K146">
            <v>1</v>
          </cell>
          <cell r="L146">
            <v>1</v>
          </cell>
          <cell r="M146">
            <v>2641</v>
          </cell>
          <cell r="N146" t="str">
            <v>Texas Tech</v>
          </cell>
          <cell r="O146">
            <v>89.65</v>
          </cell>
          <cell r="P146" t="str">
            <v>West</v>
          </cell>
          <cell r="Q146">
            <v>3</v>
          </cell>
          <cell r="R146">
            <v>52</v>
          </cell>
        </row>
        <row r="147">
          <cell r="A147" t="str">
            <v>mens</v>
          </cell>
          <cell r="B147">
            <v>43541</v>
          </cell>
          <cell r="C147">
            <v>0</v>
          </cell>
          <cell r="D147">
            <v>1</v>
          </cell>
          <cell r="E147">
            <v>0.88095434140200002</v>
          </cell>
          <cell r="F147">
            <v>0.506146027617</v>
          </cell>
          <cell r="G147">
            <v>0.24849722355500001</v>
          </cell>
          <cell r="H147">
            <v>0.102969986768</v>
          </cell>
          <cell r="I147">
            <v>5.2164143098999999E-2</v>
          </cell>
          <cell r="J147">
            <v>2.2143847513000001E-2</v>
          </cell>
          <cell r="K147">
            <v>1</v>
          </cell>
          <cell r="L147">
            <v>1</v>
          </cell>
          <cell r="M147">
            <v>2509</v>
          </cell>
          <cell r="N147" t="str">
            <v>Purdue</v>
          </cell>
          <cell r="O147">
            <v>89.04</v>
          </cell>
          <cell r="P147" t="str">
            <v>South</v>
          </cell>
          <cell r="Q147">
            <v>3</v>
          </cell>
          <cell r="R147">
            <v>116</v>
          </cell>
        </row>
        <row r="148">
          <cell r="A148" t="str">
            <v>mens</v>
          </cell>
          <cell r="B148">
            <v>43541</v>
          </cell>
          <cell r="C148">
            <v>0</v>
          </cell>
          <cell r="D148">
            <v>1</v>
          </cell>
          <cell r="E148">
            <v>0.88846565507099995</v>
          </cell>
          <cell r="F148">
            <v>0.61706136366499997</v>
          </cell>
          <cell r="G148">
            <v>0.18760744049600001</v>
          </cell>
          <cell r="H148">
            <v>0.10288290066899999</v>
          </cell>
          <cell r="I148">
            <v>4.4885235613999999E-2</v>
          </cell>
          <cell r="J148">
            <v>1.9744378659999999E-2</v>
          </cell>
          <cell r="K148">
            <v>1</v>
          </cell>
          <cell r="L148">
            <v>1</v>
          </cell>
          <cell r="M148">
            <v>259</v>
          </cell>
          <cell r="N148" t="str">
            <v>Virginia Tech</v>
          </cell>
          <cell r="O148">
            <v>89.26</v>
          </cell>
          <cell r="P148" t="str">
            <v>East</v>
          </cell>
          <cell r="Q148">
            <v>4</v>
          </cell>
          <cell r="R148">
            <v>12</v>
          </cell>
        </row>
        <row r="149">
          <cell r="A149" t="str">
            <v>mens</v>
          </cell>
          <cell r="B149">
            <v>43541</v>
          </cell>
          <cell r="C149">
            <v>0</v>
          </cell>
          <cell r="D149">
            <v>1</v>
          </cell>
          <cell r="E149">
            <v>0.77421286302299996</v>
          </cell>
          <cell r="F149">
            <v>0.49155142566299997</v>
          </cell>
          <cell r="G149">
            <v>0.20945187696600001</v>
          </cell>
          <cell r="H149">
            <v>0.109578630185</v>
          </cell>
          <cell r="I149">
            <v>4.5057709427999998E-2</v>
          </cell>
          <cell r="J149">
            <v>1.8024566156E-2</v>
          </cell>
          <cell r="K149">
            <v>1</v>
          </cell>
          <cell r="L149">
            <v>1</v>
          </cell>
          <cell r="M149">
            <v>2</v>
          </cell>
          <cell r="N149" t="str">
            <v>Auburn</v>
          </cell>
          <cell r="O149">
            <v>89.02</v>
          </cell>
          <cell r="P149" t="str">
            <v>Midwest</v>
          </cell>
          <cell r="Q149">
            <v>5</v>
          </cell>
          <cell r="R149">
            <v>72</v>
          </cell>
        </row>
        <row r="150">
          <cell r="A150" t="str">
            <v>mens</v>
          </cell>
          <cell r="B150">
            <v>43541</v>
          </cell>
          <cell r="C150">
            <v>0</v>
          </cell>
          <cell r="D150">
            <v>1</v>
          </cell>
          <cell r="E150">
            <v>0.89145752254800004</v>
          </cell>
          <cell r="F150">
            <v>0.53214681109200002</v>
          </cell>
          <cell r="G150">
            <v>0.234664774055</v>
          </cell>
          <cell r="H150">
            <v>9.5596542837999995E-2</v>
          </cell>
          <cell r="I150">
            <v>3.4666720536999998E-2</v>
          </cell>
          <cell r="J150">
            <v>1.2343064609999999E-2</v>
          </cell>
          <cell r="K150">
            <v>1</v>
          </cell>
          <cell r="L150">
            <v>1</v>
          </cell>
          <cell r="M150">
            <v>248</v>
          </cell>
          <cell r="N150" t="str">
            <v>Houston</v>
          </cell>
          <cell r="O150">
            <v>87.89</v>
          </cell>
          <cell r="P150" t="str">
            <v>Midwest</v>
          </cell>
          <cell r="Q150">
            <v>3</v>
          </cell>
          <cell r="R150">
            <v>84</v>
          </cell>
        </row>
        <row r="151">
          <cell r="A151" t="str">
            <v>mens</v>
          </cell>
          <cell r="B151">
            <v>43541</v>
          </cell>
          <cell r="C151">
            <v>0</v>
          </cell>
          <cell r="D151">
            <v>1</v>
          </cell>
          <cell r="E151">
            <v>0.79029194325999996</v>
          </cell>
          <cell r="F151">
            <v>0.53640109797799995</v>
          </cell>
          <cell r="G151">
            <v>0.153841659391</v>
          </cell>
          <cell r="H151">
            <v>7.2654048653E-2</v>
          </cell>
          <cell r="I151">
            <v>2.7064806774999998E-2</v>
          </cell>
          <cell r="J151">
            <v>1.1332288762999999E-2</v>
          </cell>
          <cell r="K151">
            <v>1</v>
          </cell>
          <cell r="L151">
            <v>1</v>
          </cell>
          <cell r="M151">
            <v>52</v>
          </cell>
          <cell r="N151" t="str">
            <v>Florida State</v>
          </cell>
          <cell r="O151">
            <v>88.44</v>
          </cell>
          <cell r="P151" t="str">
            <v>West</v>
          </cell>
          <cell r="Q151">
            <v>4</v>
          </cell>
          <cell r="R151">
            <v>44</v>
          </cell>
        </row>
        <row r="152">
          <cell r="A152" t="str">
            <v>mens</v>
          </cell>
          <cell r="B152">
            <v>43541</v>
          </cell>
          <cell r="C152">
            <v>0</v>
          </cell>
          <cell r="D152">
            <v>1</v>
          </cell>
          <cell r="E152">
            <v>0.82521598622500003</v>
          </cell>
          <cell r="F152">
            <v>0.38269617297500003</v>
          </cell>
          <cell r="G152">
            <v>0.15633505653599999</v>
          </cell>
          <cell r="H152">
            <v>7.9138098239999996E-2</v>
          </cell>
          <cell r="I152">
            <v>2.7770796322999999E-2</v>
          </cell>
          <cell r="J152">
            <v>9.5917725999999995E-3</v>
          </cell>
          <cell r="K152">
            <v>1</v>
          </cell>
          <cell r="L152">
            <v>1</v>
          </cell>
          <cell r="M152">
            <v>2305</v>
          </cell>
          <cell r="N152" t="str">
            <v>Kansas</v>
          </cell>
          <cell r="O152">
            <v>86.3</v>
          </cell>
          <cell r="P152" t="str">
            <v>Midwest</v>
          </cell>
          <cell r="Q152">
            <v>4</v>
          </cell>
          <cell r="R152">
            <v>76</v>
          </cell>
        </row>
        <row r="153">
          <cell r="A153" t="str">
            <v>mens</v>
          </cell>
          <cell r="B153">
            <v>43541</v>
          </cell>
          <cell r="C153">
            <v>0</v>
          </cell>
          <cell r="D153">
            <v>1</v>
          </cell>
          <cell r="E153">
            <v>0.67281844349099995</v>
          </cell>
          <cell r="F153">
            <v>0.32869722291600001</v>
          </cell>
          <cell r="G153">
            <v>0.145097608928</v>
          </cell>
          <cell r="H153">
            <v>5.9168840953999997E-2</v>
          </cell>
          <cell r="I153">
            <v>2.2819593204999999E-2</v>
          </cell>
          <cell r="J153">
            <v>8.601678275E-3</v>
          </cell>
          <cell r="K153">
            <v>1</v>
          </cell>
          <cell r="L153">
            <v>1</v>
          </cell>
          <cell r="M153">
            <v>66</v>
          </cell>
          <cell r="N153" t="str">
            <v>Iowa State</v>
          </cell>
          <cell r="O153">
            <v>86.12</v>
          </cell>
          <cell r="P153" t="str">
            <v>Midwest</v>
          </cell>
          <cell r="Q153">
            <v>6</v>
          </cell>
          <cell r="R153">
            <v>80</v>
          </cell>
        </row>
        <row r="154">
          <cell r="A154" t="str">
            <v>mens</v>
          </cell>
          <cell r="B154">
            <v>43541</v>
          </cell>
          <cell r="C154">
            <v>0</v>
          </cell>
          <cell r="D154">
            <v>1</v>
          </cell>
          <cell r="E154">
            <v>0.60061374675000001</v>
          </cell>
          <cell r="F154">
            <v>0.33032869610999999</v>
          </cell>
          <cell r="G154">
            <v>8.8253983734999999E-2</v>
          </cell>
          <cell r="H154">
            <v>3.7995757060000003E-2</v>
          </cell>
          <cell r="I154">
            <v>1.8055747037000001E-2</v>
          </cell>
          <cell r="J154">
            <v>7.172098535E-3</v>
          </cell>
          <cell r="K154">
            <v>1</v>
          </cell>
          <cell r="L154">
            <v>1</v>
          </cell>
          <cell r="M154">
            <v>275</v>
          </cell>
          <cell r="N154" t="str">
            <v>Wisconsin</v>
          </cell>
          <cell r="O154">
            <v>86.54</v>
          </cell>
          <cell r="P154" t="str">
            <v>South</v>
          </cell>
          <cell r="Q154">
            <v>5</v>
          </cell>
          <cell r="R154">
            <v>104</v>
          </cell>
        </row>
        <row r="155">
          <cell r="A155" t="str">
            <v>mens</v>
          </cell>
          <cell r="B155">
            <v>43541</v>
          </cell>
          <cell r="C155">
            <v>0</v>
          </cell>
          <cell r="D155">
            <v>1</v>
          </cell>
          <cell r="E155">
            <v>0.75267135503399996</v>
          </cell>
          <cell r="F155">
            <v>0.390544904897</v>
          </cell>
          <cell r="G155">
            <v>0.148670882394</v>
          </cell>
          <cell r="H155">
            <v>4.8236917621999997E-2</v>
          </cell>
          <cell r="I155">
            <v>2.0356283866999999E-2</v>
          </cell>
          <cell r="J155">
            <v>7.1640587110000003E-3</v>
          </cell>
          <cell r="K155">
            <v>1</v>
          </cell>
          <cell r="L155">
            <v>1</v>
          </cell>
          <cell r="M155">
            <v>222</v>
          </cell>
          <cell r="N155" t="str">
            <v>Villanova</v>
          </cell>
          <cell r="O155">
            <v>86.96</v>
          </cell>
          <cell r="P155" t="str">
            <v>South</v>
          </cell>
          <cell r="Q155">
            <v>6</v>
          </cell>
          <cell r="R155">
            <v>112</v>
          </cell>
        </row>
        <row r="156">
          <cell r="A156" t="str">
            <v>mens</v>
          </cell>
          <cell r="B156">
            <v>43541</v>
          </cell>
          <cell r="C156">
            <v>0</v>
          </cell>
          <cell r="D156">
            <v>1</v>
          </cell>
          <cell r="E156">
            <v>0.76662433437300004</v>
          </cell>
          <cell r="F156">
            <v>0.40993425395100003</v>
          </cell>
          <cell r="G156">
            <v>0.101531030156</v>
          </cell>
          <cell r="H156">
            <v>4.1188868550999999E-2</v>
          </cell>
          <cell r="I156">
            <v>1.8410350610000001E-2</v>
          </cell>
          <cell r="J156">
            <v>6.8680828240000004E-3</v>
          </cell>
          <cell r="K156">
            <v>1</v>
          </cell>
          <cell r="L156">
            <v>1</v>
          </cell>
          <cell r="M156">
            <v>2306</v>
          </cell>
          <cell r="N156" t="str">
            <v>Kansas State</v>
          </cell>
          <cell r="O156">
            <v>86.65</v>
          </cell>
          <cell r="P156" t="str">
            <v>South</v>
          </cell>
          <cell r="Q156">
            <v>4</v>
          </cell>
          <cell r="R156">
            <v>108</v>
          </cell>
        </row>
        <row r="157">
          <cell r="A157" t="str">
            <v>mens</v>
          </cell>
          <cell r="B157">
            <v>43541</v>
          </cell>
          <cell r="C157">
            <v>0</v>
          </cell>
          <cell r="D157">
            <v>1</v>
          </cell>
          <cell r="E157">
            <v>0.84416712598900001</v>
          </cell>
          <cell r="F157">
            <v>0.49637473062600002</v>
          </cell>
          <cell r="G157">
            <v>0.15815621991500001</v>
          </cell>
          <cell r="H157">
            <v>3.7550595393E-2</v>
          </cell>
          <cell r="I157">
            <v>1.3304631926E-2</v>
          </cell>
          <cell r="J157">
            <v>4.8508452049999999E-3</v>
          </cell>
          <cell r="K157">
            <v>1</v>
          </cell>
          <cell r="L157">
            <v>1</v>
          </cell>
          <cell r="M157">
            <v>99</v>
          </cell>
          <cell r="N157" t="str">
            <v>Louisiana State</v>
          </cell>
          <cell r="O157">
            <v>86.37</v>
          </cell>
          <cell r="P157" t="str">
            <v>East</v>
          </cell>
          <cell r="Q157">
            <v>3</v>
          </cell>
          <cell r="R157">
            <v>20</v>
          </cell>
        </row>
        <row r="158">
          <cell r="A158" t="str">
            <v>mens</v>
          </cell>
          <cell r="B158">
            <v>43541</v>
          </cell>
          <cell r="C158">
            <v>0</v>
          </cell>
          <cell r="D158">
            <v>1</v>
          </cell>
          <cell r="E158">
            <v>0.67690180519999998</v>
          </cell>
          <cell r="F158">
            <v>0.22869103114600001</v>
          </cell>
          <cell r="G158">
            <v>0.109691831105</v>
          </cell>
          <cell r="H158">
            <v>3.6514807109E-2</v>
          </cell>
          <cell r="I158">
            <v>1.4440923129E-2</v>
          </cell>
          <cell r="J158">
            <v>4.7613145960000002E-3</v>
          </cell>
          <cell r="K158">
            <v>1</v>
          </cell>
          <cell r="L158">
            <v>1</v>
          </cell>
          <cell r="M158">
            <v>2132</v>
          </cell>
          <cell r="N158" t="str">
            <v>Cincinnati</v>
          </cell>
          <cell r="O158">
            <v>85.44</v>
          </cell>
          <cell r="P158" t="str">
            <v>South</v>
          </cell>
          <cell r="Q158">
            <v>7</v>
          </cell>
          <cell r="R158">
            <v>120</v>
          </cell>
        </row>
        <row r="159">
          <cell r="A159" t="str">
            <v>mens</v>
          </cell>
          <cell r="B159">
            <v>43541</v>
          </cell>
          <cell r="C159">
            <v>0</v>
          </cell>
          <cell r="D159">
            <v>1</v>
          </cell>
          <cell r="E159">
            <v>0.67759871332699995</v>
          </cell>
          <cell r="F159">
            <v>0.194237036393</v>
          </cell>
          <cell r="G159">
            <v>0.10826995216099999</v>
          </cell>
          <cell r="H159">
            <v>2.8822700368000002E-2</v>
          </cell>
          <cell r="I159">
            <v>1.0861943346E-2</v>
          </cell>
          <cell r="J159">
            <v>4.1867679670000001E-3</v>
          </cell>
          <cell r="K159">
            <v>1</v>
          </cell>
          <cell r="L159">
            <v>1</v>
          </cell>
          <cell r="M159">
            <v>97</v>
          </cell>
          <cell r="N159" t="str">
            <v>Louisville</v>
          </cell>
          <cell r="O159">
            <v>85.9</v>
          </cell>
          <cell r="P159" t="str">
            <v>East</v>
          </cell>
          <cell r="Q159">
            <v>7</v>
          </cell>
          <cell r="R159">
            <v>24</v>
          </cell>
        </row>
        <row r="160">
          <cell r="A160" t="str">
            <v>mens</v>
          </cell>
          <cell r="B160">
            <v>43541</v>
          </cell>
          <cell r="C160">
            <v>0</v>
          </cell>
          <cell r="D160">
            <v>1</v>
          </cell>
          <cell r="E160">
            <v>0.57782672386900003</v>
          </cell>
          <cell r="F160">
            <v>0.18330731839</v>
          </cell>
          <cell r="G160">
            <v>9.6080611196999996E-2</v>
          </cell>
          <cell r="H160">
            <v>3.6146004223000003E-2</v>
          </cell>
          <cell r="I160">
            <v>1.1279618014000001E-2</v>
          </cell>
          <cell r="J160">
            <v>4.0491536399999998E-3</v>
          </cell>
          <cell r="K160">
            <v>1</v>
          </cell>
          <cell r="L160">
            <v>1</v>
          </cell>
          <cell r="M160">
            <v>2440</v>
          </cell>
          <cell r="N160" t="str">
            <v>Nevada</v>
          </cell>
          <cell r="O160">
            <v>86.11</v>
          </cell>
          <cell r="P160" t="str">
            <v>West</v>
          </cell>
          <cell r="Q160">
            <v>7</v>
          </cell>
          <cell r="R160">
            <v>56</v>
          </cell>
        </row>
        <row r="161">
          <cell r="A161" t="str">
            <v>mens</v>
          </cell>
          <cell r="B161">
            <v>43541</v>
          </cell>
          <cell r="C161">
            <v>0</v>
          </cell>
          <cell r="D161">
            <v>1</v>
          </cell>
          <cell r="E161">
            <v>0.64645605300300002</v>
          </cell>
          <cell r="F161">
            <v>0.324224605665</v>
          </cell>
          <cell r="G161">
            <v>0.129199265457</v>
          </cell>
          <cell r="H161">
            <v>3.8565463730999998E-2</v>
          </cell>
          <cell r="I161">
            <v>1.2034485748E-2</v>
          </cell>
          <cell r="J161">
            <v>3.9121879210000004E-3</v>
          </cell>
          <cell r="K161">
            <v>1</v>
          </cell>
          <cell r="L161">
            <v>1</v>
          </cell>
          <cell r="M161">
            <v>120</v>
          </cell>
          <cell r="N161" t="str">
            <v>Maryland</v>
          </cell>
          <cell r="O161">
            <v>84.82</v>
          </cell>
          <cell r="P161" t="str">
            <v>East</v>
          </cell>
          <cell r="Q161">
            <v>6</v>
          </cell>
          <cell r="R161">
            <v>16</v>
          </cell>
        </row>
        <row r="162">
          <cell r="A162" t="str">
            <v>mens</v>
          </cell>
          <cell r="B162">
            <v>43541</v>
          </cell>
          <cell r="C162">
            <v>0</v>
          </cell>
          <cell r="D162">
            <v>1</v>
          </cell>
          <cell r="E162">
            <v>0.69496625217200003</v>
          </cell>
          <cell r="F162">
            <v>0.24864693392699999</v>
          </cell>
          <cell r="G162">
            <v>9.1985259875000003E-2</v>
          </cell>
          <cell r="H162">
            <v>2.6796742022000001E-2</v>
          </cell>
          <cell r="I162">
            <v>9.0473849389999996E-3</v>
          </cell>
          <cell r="J162">
            <v>3.478877545E-3</v>
          </cell>
          <cell r="K162">
            <v>1</v>
          </cell>
          <cell r="L162">
            <v>1</v>
          </cell>
          <cell r="M162">
            <v>2084</v>
          </cell>
          <cell r="N162" t="str">
            <v>Buffalo</v>
          </cell>
          <cell r="O162">
            <v>85.74</v>
          </cell>
          <cell r="P162" t="str">
            <v>West</v>
          </cell>
          <cell r="Q162">
            <v>6</v>
          </cell>
          <cell r="R162">
            <v>48</v>
          </cell>
        </row>
        <row r="163">
          <cell r="A163" t="str">
            <v>mens</v>
          </cell>
          <cell r="B163">
            <v>43541</v>
          </cell>
          <cell r="C163">
            <v>0</v>
          </cell>
          <cell r="D163">
            <v>1</v>
          </cell>
          <cell r="E163">
            <v>0.78644797900800001</v>
          </cell>
          <cell r="F163">
            <v>0.30824464929000001</v>
          </cell>
          <cell r="G163">
            <v>5.5456328801000002E-2</v>
          </cell>
          <cell r="H163">
            <v>2.1189875665999999E-2</v>
          </cell>
          <cell r="I163">
            <v>7.1400509810000002E-3</v>
          </cell>
          <cell r="J163">
            <v>2.4878820340000002E-3</v>
          </cell>
          <cell r="K163">
            <v>1</v>
          </cell>
          <cell r="L163">
            <v>1</v>
          </cell>
          <cell r="M163">
            <v>344</v>
          </cell>
          <cell r="N163" t="str">
            <v>Mississippi State</v>
          </cell>
          <cell r="O163">
            <v>85.11</v>
          </cell>
          <cell r="P163" t="str">
            <v>East</v>
          </cell>
          <cell r="Q163">
            <v>5</v>
          </cell>
          <cell r="R163">
            <v>8</v>
          </cell>
        </row>
        <row r="164">
          <cell r="A164" t="str">
            <v>mens</v>
          </cell>
          <cell r="B164">
            <v>43541</v>
          </cell>
          <cell r="C164">
            <v>0</v>
          </cell>
          <cell r="D164">
            <v>1</v>
          </cell>
          <cell r="E164">
            <v>0.64022766136099996</v>
          </cell>
          <cell r="F164">
            <v>0.26369331069000002</v>
          </cell>
          <cell r="G164">
            <v>5.3497713915000002E-2</v>
          </cell>
          <cell r="H164">
            <v>1.9349016077999999E-2</v>
          </cell>
          <cell r="I164">
            <v>6.3039737110000002E-3</v>
          </cell>
          <cell r="J164">
            <v>2.34986587E-3</v>
          </cell>
          <cell r="K164">
            <v>1</v>
          </cell>
          <cell r="L164">
            <v>1</v>
          </cell>
          <cell r="M164">
            <v>269</v>
          </cell>
          <cell r="N164" t="str">
            <v>Marquette</v>
          </cell>
          <cell r="O164">
            <v>84.41</v>
          </cell>
          <cell r="P164" t="str">
            <v>West</v>
          </cell>
          <cell r="Q164">
            <v>5</v>
          </cell>
          <cell r="R164">
            <v>40</v>
          </cell>
        </row>
        <row r="165">
          <cell r="A165" t="str">
            <v>mens</v>
          </cell>
          <cell r="B165">
            <v>43541</v>
          </cell>
          <cell r="C165">
            <v>0</v>
          </cell>
          <cell r="D165">
            <v>1</v>
          </cell>
          <cell r="E165">
            <v>0.63349919285800005</v>
          </cell>
          <cell r="F165">
            <v>0.185529987058</v>
          </cell>
          <cell r="G165">
            <v>7.8656487947999995E-2</v>
          </cell>
          <cell r="H165">
            <v>2.5003347079999998E-2</v>
          </cell>
          <cell r="I165">
            <v>7.4373192829999997E-3</v>
          </cell>
          <cell r="J165">
            <v>2.2046631770000001E-3</v>
          </cell>
          <cell r="K165">
            <v>1</v>
          </cell>
          <cell r="L165">
            <v>1</v>
          </cell>
          <cell r="M165">
            <v>2747</v>
          </cell>
          <cell r="N165" t="str">
            <v>Wofford</v>
          </cell>
          <cell r="O165">
            <v>84.38</v>
          </cell>
          <cell r="P165" t="str">
            <v>Midwest</v>
          </cell>
          <cell r="Q165">
            <v>7</v>
          </cell>
          <cell r="R165">
            <v>88</v>
          </cell>
        </row>
        <row r="166">
          <cell r="A166" t="str">
            <v>mens</v>
          </cell>
          <cell r="B166">
            <v>43541</v>
          </cell>
          <cell r="C166">
            <v>0</v>
          </cell>
          <cell r="D166">
            <v>1</v>
          </cell>
          <cell r="E166">
            <v>0.60297820688799997</v>
          </cell>
          <cell r="F166">
            <v>7.9560025677999996E-2</v>
          </cell>
          <cell r="G166">
            <v>3.7674984261000001E-2</v>
          </cell>
          <cell r="H166">
            <v>1.3096075355E-2</v>
          </cell>
          <cell r="I166">
            <v>3.8405237179999999E-3</v>
          </cell>
          <cell r="J166">
            <v>1.3054981E-3</v>
          </cell>
          <cell r="K166">
            <v>1</v>
          </cell>
          <cell r="L166">
            <v>1</v>
          </cell>
          <cell r="M166">
            <v>183</v>
          </cell>
          <cell r="N166" t="str">
            <v>Syracuse</v>
          </cell>
          <cell r="O166">
            <v>83.92</v>
          </cell>
          <cell r="P166" t="str">
            <v>West</v>
          </cell>
          <cell r="Q166">
            <v>8</v>
          </cell>
          <cell r="R166">
            <v>36</v>
          </cell>
        </row>
        <row r="167">
          <cell r="A167" t="str">
            <v>mens</v>
          </cell>
          <cell r="B167">
            <v>43541</v>
          </cell>
          <cell r="C167">
            <v>0</v>
          </cell>
          <cell r="D167">
            <v>1</v>
          </cell>
          <cell r="E167">
            <v>0.42217327613099997</v>
          </cell>
          <cell r="F167">
            <v>0.113816075176</v>
          </cell>
          <cell r="G167">
            <v>4.2538069303999997E-2</v>
          </cell>
          <cell r="H167">
            <v>1.1136667118E-2</v>
          </cell>
          <cell r="I167">
            <v>3.1411149919999999E-3</v>
          </cell>
          <cell r="J167">
            <v>1.031702768E-3</v>
          </cell>
          <cell r="K167">
            <v>1</v>
          </cell>
          <cell r="L167">
            <v>1</v>
          </cell>
          <cell r="M167">
            <v>57</v>
          </cell>
          <cell r="N167" t="str">
            <v>Florida</v>
          </cell>
          <cell r="O167">
            <v>83.95</v>
          </cell>
          <cell r="P167" t="str">
            <v>West</v>
          </cell>
          <cell r="Q167">
            <v>10</v>
          </cell>
          <cell r="R167">
            <v>58</v>
          </cell>
        </row>
        <row r="168">
          <cell r="A168" t="str">
            <v>mens</v>
          </cell>
          <cell r="B168">
            <v>43541</v>
          </cell>
          <cell r="C168">
            <v>0</v>
          </cell>
          <cell r="D168">
            <v>1</v>
          </cell>
          <cell r="E168">
            <v>0.32718155650899999</v>
          </cell>
          <cell r="F168">
            <v>0.116970135745</v>
          </cell>
          <cell r="G168">
            <v>3.6446372992000001E-2</v>
          </cell>
          <cell r="H168">
            <v>1.0599841832000001E-2</v>
          </cell>
          <cell r="I168">
            <v>2.9778080220000001E-3</v>
          </cell>
          <cell r="J168">
            <v>8.37234912E-4</v>
          </cell>
          <cell r="K168">
            <v>1</v>
          </cell>
          <cell r="L168">
            <v>1</v>
          </cell>
          <cell r="M168">
            <v>194</v>
          </cell>
          <cell r="N168" t="str">
            <v>Ohio State</v>
          </cell>
          <cell r="O168">
            <v>82.59</v>
          </cell>
          <cell r="P168" t="str">
            <v>Midwest</v>
          </cell>
          <cell r="Q168">
            <v>11</v>
          </cell>
          <cell r="R168">
            <v>82</v>
          </cell>
        </row>
        <row r="169">
          <cell r="A169" t="str">
            <v>mens</v>
          </cell>
          <cell r="B169">
            <v>43541</v>
          </cell>
          <cell r="C169">
            <v>0</v>
          </cell>
          <cell r="D169">
            <v>1</v>
          </cell>
          <cell r="E169">
            <v>0.52908752334700004</v>
          </cell>
          <cell r="F169">
            <v>6.2473829373E-2</v>
          </cell>
          <cell r="G169">
            <v>2.8344384595000001E-2</v>
          </cell>
          <cell r="H169">
            <v>8.4924901090000001E-3</v>
          </cell>
          <cell r="I169">
            <v>2.8227432860000001E-3</v>
          </cell>
          <cell r="J169">
            <v>7.8333215100000002E-4</v>
          </cell>
          <cell r="K169">
            <v>1</v>
          </cell>
          <cell r="L169">
            <v>1</v>
          </cell>
          <cell r="M169">
            <v>201</v>
          </cell>
          <cell r="N169" t="str">
            <v>Oklahoma</v>
          </cell>
          <cell r="O169">
            <v>83.01</v>
          </cell>
          <cell r="P169" t="str">
            <v>South</v>
          </cell>
          <cell r="Q169">
            <v>9</v>
          </cell>
          <cell r="R169">
            <v>102</v>
          </cell>
        </row>
        <row r="170">
          <cell r="A170" t="str">
            <v>mens</v>
          </cell>
          <cell r="B170">
            <v>43541</v>
          </cell>
          <cell r="C170">
            <v>0</v>
          </cell>
          <cell r="D170">
            <v>1</v>
          </cell>
          <cell r="E170">
            <v>0.32309819480000002</v>
          </cell>
          <cell r="F170">
            <v>7.3558728574999996E-2</v>
          </cell>
          <cell r="G170">
            <v>2.6239667663999999E-2</v>
          </cell>
          <cell r="H170">
            <v>6.412180527E-3</v>
          </cell>
          <cell r="I170">
            <v>2.3601378109999998E-3</v>
          </cell>
          <cell r="J170">
            <v>7.2441237400000004E-4</v>
          </cell>
          <cell r="K170">
            <v>1</v>
          </cell>
          <cell r="L170">
            <v>1</v>
          </cell>
          <cell r="M170">
            <v>2294</v>
          </cell>
          <cell r="N170" t="str">
            <v>Iowa</v>
          </cell>
          <cell r="O170">
            <v>82.36</v>
          </cell>
          <cell r="P170" t="str">
            <v>South</v>
          </cell>
          <cell r="Q170">
            <v>10</v>
          </cell>
          <cell r="R170">
            <v>122</v>
          </cell>
        </row>
        <row r="171">
          <cell r="A171" t="str">
            <v>mens</v>
          </cell>
          <cell r="B171">
            <v>43541</v>
          </cell>
          <cell r="C171">
            <v>0</v>
          </cell>
          <cell r="D171">
            <v>1</v>
          </cell>
          <cell r="E171">
            <v>0.39938625324999999</v>
          </cell>
          <cell r="F171">
            <v>0.18855993636500001</v>
          </cell>
          <cell r="G171">
            <v>2.6181271483E-2</v>
          </cell>
          <cell r="H171">
            <v>6.4937405020000002E-3</v>
          </cell>
          <cell r="I171">
            <v>1.9373210650000001E-3</v>
          </cell>
          <cell r="J171">
            <v>4.8354434300000002E-4</v>
          </cell>
          <cell r="K171">
            <v>1</v>
          </cell>
          <cell r="L171">
            <v>1</v>
          </cell>
          <cell r="M171">
            <v>2483</v>
          </cell>
          <cell r="N171" t="str">
            <v>Oregon</v>
          </cell>
          <cell r="O171">
            <v>82.64</v>
          </cell>
          <cell r="P171" t="str">
            <v>South</v>
          </cell>
          <cell r="Q171">
            <v>12</v>
          </cell>
          <cell r="R171">
            <v>106</v>
          </cell>
        </row>
        <row r="172">
          <cell r="A172" t="str">
            <v>mens</v>
          </cell>
          <cell r="B172">
            <v>43541</v>
          </cell>
          <cell r="C172">
            <v>0</v>
          </cell>
          <cell r="D172">
            <v>1</v>
          </cell>
          <cell r="E172">
            <v>0.36650080714200001</v>
          </cell>
          <cell r="F172">
            <v>7.9082807424999998E-2</v>
          </cell>
          <cell r="G172">
            <v>2.7712217260000001E-2</v>
          </cell>
          <cell r="H172">
            <v>7.2341874920000002E-3</v>
          </cell>
          <cell r="I172">
            <v>1.8612584949999999E-3</v>
          </cell>
          <cell r="J172">
            <v>4.8235371100000001E-4</v>
          </cell>
          <cell r="K172">
            <v>1</v>
          </cell>
          <cell r="L172">
            <v>1</v>
          </cell>
          <cell r="M172">
            <v>2550</v>
          </cell>
          <cell r="N172" t="str">
            <v>Seton Hall</v>
          </cell>
          <cell r="O172">
            <v>82.2</v>
          </cell>
          <cell r="P172" t="str">
            <v>Midwest</v>
          </cell>
          <cell r="Q172">
            <v>10</v>
          </cell>
          <cell r="R172">
            <v>90</v>
          </cell>
        </row>
        <row r="173">
          <cell r="A173" t="str">
            <v>mens</v>
          </cell>
          <cell r="B173">
            <v>43541</v>
          </cell>
          <cell r="C173">
            <v>0</v>
          </cell>
          <cell r="D173">
            <v>1</v>
          </cell>
          <cell r="E173">
            <v>0.24732864496599999</v>
          </cell>
          <cell r="F173">
            <v>7.8327582837999996E-2</v>
          </cell>
          <cell r="G173">
            <v>2.055644505E-2</v>
          </cell>
          <cell r="H173">
            <v>4.7202045839999998E-3</v>
          </cell>
          <cell r="I173">
            <v>1.6413468699999999E-3</v>
          </cell>
          <cell r="J173">
            <v>4.7621389800000001E-4</v>
          </cell>
          <cell r="K173">
            <v>1</v>
          </cell>
          <cell r="L173">
            <v>1</v>
          </cell>
          <cell r="M173">
            <v>2608</v>
          </cell>
          <cell r="N173" t="str">
            <v>Saint Mary's (CA)</v>
          </cell>
          <cell r="O173">
            <v>83.58</v>
          </cell>
          <cell r="P173" t="str">
            <v>South</v>
          </cell>
          <cell r="Q173">
            <v>11</v>
          </cell>
          <cell r="R173">
            <v>114</v>
          </cell>
        </row>
        <row r="174">
          <cell r="A174" t="str">
            <v>mens</v>
          </cell>
          <cell r="B174">
            <v>43541</v>
          </cell>
          <cell r="C174">
            <v>0</v>
          </cell>
          <cell r="D174">
            <v>1</v>
          </cell>
          <cell r="E174">
            <v>0.50599471156700004</v>
          </cell>
          <cell r="F174">
            <v>6.7735319848000006E-2</v>
          </cell>
          <cell r="G174">
            <v>2.2125786033E-2</v>
          </cell>
          <cell r="H174">
            <v>7.0090768250000001E-3</v>
          </cell>
          <cell r="I174">
            <v>1.784127789E-3</v>
          </cell>
          <cell r="J174">
            <v>4.5779152200000001E-4</v>
          </cell>
          <cell r="K174">
            <v>1</v>
          </cell>
          <cell r="L174">
            <v>1</v>
          </cell>
          <cell r="M174">
            <v>328</v>
          </cell>
          <cell r="N174" t="str">
            <v>Utah State</v>
          </cell>
          <cell r="O174">
            <v>82.26</v>
          </cell>
          <cell r="P174" t="str">
            <v>Midwest</v>
          </cell>
          <cell r="Q174">
            <v>8</v>
          </cell>
          <cell r="R174">
            <v>68</v>
          </cell>
        </row>
        <row r="175">
          <cell r="A175" t="str">
            <v>mens</v>
          </cell>
          <cell r="B175">
            <v>43541</v>
          </cell>
          <cell r="C175">
            <v>0</v>
          </cell>
          <cell r="D175">
            <v>1</v>
          </cell>
          <cell r="E175">
            <v>0.47091247665300001</v>
          </cell>
          <cell r="F175">
            <v>5.1603652823000001E-2</v>
          </cell>
          <cell r="G175">
            <v>2.2253210682999999E-2</v>
          </cell>
          <cell r="H175">
            <v>6.2804128249999997E-3</v>
          </cell>
          <cell r="I175">
            <v>1.8139639720000001E-3</v>
          </cell>
          <cell r="J175">
            <v>4.3864541999999999E-4</v>
          </cell>
          <cell r="K175">
            <v>1</v>
          </cell>
          <cell r="L175">
            <v>1</v>
          </cell>
          <cell r="M175">
            <v>145</v>
          </cell>
          <cell r="N175" t="str">
            <v>Mississippi</v>
          </cell>
          <cell r="O175">
            <v>81.64</v>
          </cell>
          <cell r="P175" t="str">
            <v>South</v>
          </cell>
          <cell r="Q175">
            <v>8</v>
          </cell>
          <cell r="R175">
            <v>100</v>
          </cell>
        </row>
        <row r="176">
          <cell r="A176" t="str">
            <v>mens</v>
          </cell>
          <cell r="B176">
            <v>43541</v>
          </cell>
          <cell r="C176">
            <v>0</v>
          </cell>
          <cell r="D176">
            <v>1</v>
          </cell>
          <cell r="E176">
            <v>0.49400528843300001</v>
          </cell>
          <cell r="F176">
            <v>6.5142172129000003E-2</v>
          </cell>
          <cell r="G176">
            <v>2.0542702502E-2</v>
          </cell>
          <cell r="H176">
            <v>6.2954067940000002E-3</v>
          </cell>
          <cell r="I176">
            <v>1.580508055E-3</v>
          </cell>
          <cell r="J176">
            <v>4.0038291799999998E-4</v>
          </cell>
          <cell r="K176">
            <v>1</v>
          </cell>
          <cell r="L176">
            <v>1</v>
          </cell>
          <cell r="M176">
            <v>264</v>
          </cell>
          <cell r="N176" t="str">
            <v>Washington</v>
          </cell>
          <cell r="O176">
            <v>82.55</v>
          </cell>
          <cell r="P176" t="str">
            <v>Midwest</v>
          </cell>
          <cell r="Q176">
            <v>9</v>
          </cell>
          <cell r="R176">
            <v>70</v>
          </cell>
        </row>
        <row r="177">
          <cell r="A177" t="str">
            <v>mens</v>
          </cell>
          <cell r="B177">
            <v>43541</v>
          </cell>
          <cell r="C177">
            <v>0</v>
          </cell>
          <cell r="D177">
            <v>1</v>
          </cell>
          <cell r="E177">
            <v>0.50498895879200001</v>
          </cell>
          <cell r="F177">
            <v>4.6044131106000002E-2</v>
          </cell>
          <cell r="G177">
            <v>1.7880508138E-2</v>
          </cell>
          <cell r="H177">
            <v>6.2294582919999999E-3</v>
          </cell>
          <cell r="I177">
            <v>1.5275926140000001E-3</v>
          </cell>
          <cell r="J177">
            <v>3.9889171700000002E-4</v>
          </cell>
          <cell r="K177">
            <v>1</v>
          </cell>
          <cell r="L177">
            <v>1</v>
          </cell>
          <cell r="M177">
            <v>2670</v>
          </cell>
          <cell r="N177" t="str">
            <v>Virginia Commonwealth</v>
          </cell>
          <cell r="O177">
            <v>81.7</v>
          </cell>
          <cell r="P177" t="str">
            <v>East</v>
          </cell>
          <cell r="Q177">
            <v>8</v>
          </cell>
          <cell r="R177">
            <v>4</v>
          </cell>
        </row>
        <row r="178">
          <cell r="A178" t="str">
            <v>mens</v>
          </cell>
          <cell r="B178">
            <v>43541</v>
          </cell>
          <cell r="C178">
            <v>0</v>
          </cell>
          <cell r="D178">
            <v>1</v>
          </cell>
          <cell r="E178">
            <v>0.322401286673</v>
          </cell>
          <cell r="F178">
            <v>6.0590912658999997E-2</v>
          </cell>
          <cell r="G178">
            <v>2.1827579319E-2</v>
          </cell>
          <cell r="H178">
            <v>3.3535660010000001E-3</v>
          </cell>
          <cell r="I178">
            <v>1.05469684E-3</v>
          </cell>
          <cell r="J178">
            <v>3.4529342600000002E-4</v>
          </cell>
          <cell r="K178">
            <v>1</v>
          </cell>
          <cell r="L178">
            <v>1</v>
          </cell>
          <cell r="M178">
            <v>135</v>
          </cell>
          <cell r="N178" t="str">
            <v>Minnesota</v>
          </cell>
          <cell r="O178">
            <v>80.84</v>
          </cell>
          <cell r="P178" t="str">
            <v>East</v>
          </cell>
          <cell r="Q178">
            <v>10</v>
          </cell>
          <cell r="R178">
            <v>26</v>
          </cell>
        </row>
        <row r="179">
          <cell r="A179" t="str">
            <v>mens</v>
          </cell>
          <cell r="B179">
            <v>43541</v>
          </cell>
          <cell r="C179">
            <v>0</v>
          </cell>
          <cell r="D179">
            <v>1</v>
          </cell>
          <cell r="E179">
            <v>0.35977233863899999</v>
          </cell>
          <cell r="F179">
            <v>0.111988912767</v>
          </cell>
          <cell r="G179">
            <v>1.7067583139999998E-2</v>
          </cell>
          <cell r="H179">
            <v>4.8631884340000001E-3</v>
          </cell>
          <cell r="I179">
            <v>1.156367101E-3</v>
          </cell>
          <cell r="J179">
            <v>3.2629756900000003E-4</v>
          </cell>
          <cell r="K179">
            <v>1</v>
          </cell>
          <cell r="L179">
            <v>1</v>
          </cell>
          <cell r="M179">
            <v>93</v>
          </cell>
          <cell r="N179" t="str">
            <v>Murray State</v>
          </cell>
          <cell r="O179">
            <v>81.290000000000006</v>
          </cell>
          <cell r="P179" t="str">
            <v>West</v>
          </cell>
          <cell r="Q179">
            <v>12</v>
          </cell>
          <cell r="R179">
            <v>42</v>
          </cell>
        </row>
        <row r="180">
          <cell r="A180" t="str">
            <v>mens</v>
          </cell>
          <cell r="B180">
            <v>43541</v>
          </cell>
          <cell r="C180">
            <v>1</v>
          </cell>
          <cell r="D180">
            <v>0.57538064339799999</v>
          </cell>
          <cell r="E180">
            <v>0.21672543647799999</v>
          </cell>
          <cell r="F180">
            <v>8.8893384626999999E-2</v>
          </cell>
          <cell r="G180">
            <v>2.1064822931E-2</v>
          </cell>
          <cell r="H180">
            <v>3.7165714140000002E-3</v>
          </cell>
          <cell r="I180">
            <v>9.9116522899999997E-4</v>
          </cell>
          <cell r="J180">
            <v>2.7940390399999997E-4</v>
          </cell>
          <cell r="K180">
            <v>0</v>
          </cell>
          <cell r="L180">
            <v>1</v>
          </cell>
          <cell r="M180">
            <v>2057</v>
          </cell>
          <cell r="N180" t="str">
            <v>Belmont</v>
          </cell>
          <cell r="O180">
            <v>80.67</v>
          </cell>
          <cell r="P180" t="str">
            <v>East</v>
          </cell>
          <cell r="Q180" t="str">
            <v>11a</v>
          </cell>
          <cell r="R180">
            <v>18</v>
          </cell>
        </row>
        <row r="181">
          <cell r="A181" t="str">
            <v>mens</v>
          </cell>
          <cell r="B181">
            <v>43541</v>
          </cell>
          <cell r="C181">
            <v>1</v>
          </cell>
          <cell r="D181">
            <v>0.53307093586300003</v>
          </cell>
          <cell r="E181">
            <v>0.183091982353</v>
          </cell>
          <cell r="F181">
            <v>4.7561326281000002E-2</v>
          </cell>
          <cell r="G181">
            <v>1.6567116593E-2</v>
          </cell>
          <cell r="H181">
            <v>4.5558629880000003E-3</v>
          </cell>
          <cell r="I181">
            <v>1.025863581E-3</v>
          </cell>
          <cell r="J181">
            <v>2.75656241E-4</v>
          </cell>
          <cell r="K181">
            <v>0</v>
          </cell>
          <cell r="L181">
            <v>1</v>
          </cell>
          <cell r="M181">
            <v>9</v>
          </cell>
          <cell r="N181" t="str">
            <v>Arizona State</v>
          </cell>
          <cell r="O181">
            <v>80.87</v>
          </cell>
          <cell r="P181" t="str">
            <v>West</v>
          </cell>
          <cell r="Q181" t="str">
            <v>11a</v>
          </cell>
          <cell r="R181">
            <v>50</v>
          </cell>
        </row>
        <row r="182">
          <cell r="A182" t="str">
            <v>mens</v>
          </cell>
          <cell r="B182">
            <v>43541</v>
          </cell>
          <cell r="C182">
            <v>0</v>
          </cell>
          <cell r="D182">
            <v>1</v>
          </cell>
          <cell r="E182">
            <v>0.49501104120799999</v>
          </cell>
          <cell r="F182">
            <v>4.4527305564000003E-2</v>
          </cell>
          <cell r="G182">
            <v>1.4591605321E-2</v>
          </cell>
          <cell r="H182">
            <v>4.3077162809999998E-3</v>
          </cell>
          <cell r="I182">
            <v>1.0473477220000001E-3</v>
          </cell>
          <cell r="J182">
            <v>2.7135906999999998E-4</v>
          </cell>
          <cell r="K182">
            <v>1</v>
          </cell>
          <cell r="L182">
            <v>1</v>
          </cell>
          <cell r="M182">
            <v>2116</v>
          </cell>
          <cell r="N182" t="str">
            <v>Central Florida</v>
          </cell>
          <cell r="O182">
            <v>81.72</v>
          </cell>
          <cell r="P182" t="str">
            <v>East</v>
          </cell>
          <cell r="Q182">
            <v>9</v>
          </cell>
          <cell r="R182">
            <v>6</v>
          </cell>
        </row>
        <row r="183">
          <cell r="A183" t="str">
            <v>mens</v>
          </cell>
          <cell r="B183">
            <v>43541</v>
          </cell>
          <cell r="C183">
            <v>0</v>
          </cell>
          <cell r="D183">
            <v>1</v>
          </cell>
          <cell r="E183">
            <v>0.22578713697700001</v>
          </cell>
          <cell r="F183">
            <v>9.0463179966000007E-2</v>
          </cell>
          <cell r="G183">
            <v>1.8532979945E-2</v>
          </cell>
          <cell r="H183">
            <v>5.2704492819999997E-3</v>
          </cell>
          <cell r="I183">
            <v>1.1525965309999999E-3</v>
          </cell>
          <cell r="J183">
            <v>2.5679172000000002E-4</v>
          </cell>
          <cell r="K183">
            <v>1</v>
          </cell>
          <cell r="L183">
            <v>1</v>
          </cell>
          <cell r="M183">
            <v>166</v>
          </cell>
          <cell r="N183" t="str">
            <v>New Mexico State</v>
          </cell>
          <cell r="O183">
            <v>80.91</v>
          </cell>
          <cell r="P183" t="str">
            <v>Midwest</v>
          </cell>
          <cell r="Q183">
            <v>12</v>
          </cell>
          <cell r="R183">
            <v>74</v>
          </cell>
        </row>
        <row r="184">
          <cell r="A184" t="str">
            <v>mens</v>
          </cell>
          <cell r="B184">
            <v>43541</v>
          </cell>
          <cell r="C184">
            <v>0</v>
          </cell>
          <cell r="D184">
            <v>1</v>
          </cell>
          <cell r="E184">
            <v>0.39702179311199998</v>
          </cell>
          <cell r="F184">
            <v>3.7142126839999998E-2</v>
          </cell>
          <cell r="G184">
            <v>1.4375602927999999E-2</v>
          </cell>
          <cell r="H184">
            <v>3.9874487239999999E-3</v>
          </cell>
          <cell r="I184">
            <v>8.2165635800000001E-4</v>
          </cell>
          <cell r="J184">
            <v>2.03786602E-4</v>
          </cell>
          <cell r="K184">
            <v>1</v>
          </cell>
          <cell r="L184">
            <v>1</v>
          </cell>
          <cell r="M184">
            <v>239</v>
          </cell>
          <cell r="N184" t="str">
            <v>Baylor</v>
          </cell>
          <cell r="O184">
            <v>80.760000000000005</v>
          </cell>
          <cell r="P184" t="str">
            <v>West</v>
          </cell>
          <cell r="Q184">
            <v>9</v>
          </cell>
          <cell r="R184">
            <v>38</v>
          </cell>
        </row>
        <row r="185">
          <cell r="A185" t="str">
            <v>mens</v>
          </cell>
          <cell r="B185">
            <v>43541</v>
          </cell>
          <cell r="C185">
            <v>1</v>
          </cell>
          <cell r="D185">
            <v>0.42461935660200001</v>
          </cell>
          <cell r="E185">
            <v>0.13681851051899999</v>
          </cell>
          <cell r="F185">
            <v>4.9521726735E-2</v>
          </cell>
          <cell r="G185">
            <v>1.2512102331999999E-2</v>
          </cell>
          <cell r="H185">
            <v>2.3533962590000001E-3</v>
          </cell>
          <cell r="I185">
            <v>5.42196542E-4</v>
          </cell>
          <cell r="J185">
            <v>1.33723273E-4</v>
          </cell>
          <cell r="K185">
            <v>0</v>
          </cell>
          <cell r="L185">
            <v>1</v>
          </cell>
          <cell r="M185">
            <v>218</v>
          </cell>
          <cell r="N185" t="str">
            <v>Temple</v>
          </cell>
          <cell r="O185">
            <v>79.39</v>
          </cell>
          <cell r="P185" t="str">
            <v>East</v>
          </cell>
          <cell r="Q185" t="str">
            <v>11b</v>
          </cell>
          <cell r="R185">
            <v>19</v>
          </cell>
        </row>
        <row r="186">
          <cell r="A186" t="str">
            <v>mens</v>
          </cell>
          <cell r="B186">
            <v>43541</v>
          </cell>
          <cell r="C186">
            <v>0</v>
          </cell>
          <cell r="D186">
            <v>1</v>
          </cell>
          <cell r="E186">
            <v>0.20970805674000001</v>
          </cell>
          <cell r="F186">
            <v>8.7916678563999998E-2</v>
          </cell>
          <cell r="G186">
            <v>9.4181196210000005E-3</v>
          </cell>
          <cell r="H186">
            <v>1.9659184989999998E-3</v>
          </cell>
          <cell r="I186">
            <v>3.5294689299999999E-4</v>
          </cell>
          <cell r="J186">
            <v>7.7207052000000004E-5</v>
          </cell>
          <cell r="K186">
            <v>1</v>
          </cell>
          <cell r="L186">
            <v>1</v>
          </cell>
          <cell r="M186">
            <v>261</v>
          </cell>
          <cell r="N186" t="str">
            <v>Vermont</v>
          </cell>
          <cell r="O186">
            <v>79.290000000000006</v>
          </cell>
          <cell r="P186" t="str">
            <v>West</v>
          </cell>
          <cell r="Q186">
            <v>13</v>
          </cell>
          <cell r="R186">
            <v>46</v>
          </cell>
        </row>
        <row r="187">
          <cell r="A187" t="str">
            <v>mens</v>
          </cell>
          <cell r="B187">
            <v>43541</v>
          </cell>
          <cell r="C187">
            <v>1</v>
          </cell>
          <cell r="D187">
            <v>0.46692906413700003</v>
          </cell>
          <cell r="E187">
            <v>0.12194176547500001</v>
          </cell>
          <cell r="F187">
            <v>2.4633320398000001E-2</v>
          </cell>
          <cell r="G187">
            <v>5.3006122079999997E-3</v>
          </cell>
          <cell r="H187">
            <v>9.26164797E-4</v>
          </cell>
          <cell r="I187">
            <v>1.8976258699999999E-4</v>
          </cell>
          <cell r="J187">
            <v>4.6822461000000001E-5</v>
          </cell>
          <cell r="K187">
            <v>0</v>
          </cell>
          <cell r="L187">
            <v>1</v>
          </cell>
          <cell r="M187">
            <v>2599</v>
          </cell>
          <cell r="N187" t="str">
            <v>St. John's (NY)</v>
          </cell>
          <cell r="O187">
            <v>78.84</v>
          </cell>
          <cell r="P187" t="str">
            <v>West</v>
          </cell>
          <cell r="Q187" t="str">
            <v>11b</v>
          </cell>
          <cell r="R187">
            <v>51</v>
          </cell>
        </row>
        <row r="188">
          <cell r="A188" t="str">
            <v>mens</v>
          </cell>
          <cell r="B188">
            <v>43541</v>
          </cell>
          <cell r="C188">
            <v>0</v>
          </cell>
          <cell r="D188">
            <v>1</v>
          </cell>
          <cell r="E188">
            <v>0.174784013775</v>
          </cell>
          <cell r="F188">
            <v>3.5289221395999999E-2</v>
          </cell>
          <cell r="G188">
            <v>5.3762611639999996E-3</v>
          </cell>
          <cell r="H188">
            <v>1.1708878339999999E-3</v>
          </cell>
          <cell r="I188">
            <v>2.11488039E-4</v>
          </cell>
          <cell r="J188">
            <v>3.9397441999999998E-5</v>
          </cell>
          <cell r="K188">
            <v>1</v>
          </cell>
          <cell r="L188">
            <v>1</v>
          </cell>
          <cell r="M188">
            <v>111</v>
          </cell>
          <cell r="N188" t="str">
            <v>Northeastern</v>
          </cell>
          <cell r="O188">
            <v>78.58</v>
          </cell>
          <cell r="P188" t="str">
            <v>Midwest</v>
          </cell>
          <cell r="Q188">
            <v>13</v>
          </cell>
          <cell r="R188">
            <v>78</v>
          </cell>
        </row>
        <row r="189">
          <cell r="A189" t="str">
            <v>mens</v>
          </cell>
          <cell r="B189">
            <v>43541</v>
          </cell>
          <cell r="C189">
            <v>0</v>
          </cell>
          <cell r="D189">
            <v>1</v>
          </cell>
          <cell r="E189">
            <v>0.21355202099199999</v>
          </cell>
          <cell r="F189">
            <v>4.1506647887000002E-2</v>
          </cell>
          <cell r="G189">
            <v>4.3705360569999997E-3</v>
          </cell>
          <cell r="H189">
            <v>1.0854006420000001E-3</v>
          </cell>
          <cell r="I189">
            <v>1.96652932E-4</v>
          </cell>
          <cell r="J189">
            <v>3.8861066E-5</v>
          </cell>
          <cell r="K189">
            <v>1</v>
          </cell>
          <cell r="L189">
            <v>1</v>
          </cell>
          <cell r="M189">
            <v>2335</v>
          </cell>
          <cell r="N189" t="str">
            <v>Liberty</v>
          </cell>
          <cell r="O189">
            <v>78.02</v>
          </cell>
          <cell r="P189" t="str">
            <v>East</v>
          </cell>
          <cell r="Q189">
            <v>12</v>
          </cell>
          <cell r="R189">
            <v>10</v>
          </cell>
        </row>
        <row r="190">
          <cell r="A190" t="str">
            <v>mens</v>
          </cell>
          <cell r="B190">
            <v>43541</v>
          </cell>
          <cell r="C190">
            <v>0</v>
          </cell>
          <cell r="D190">
            <v>1</v>
          </cell>
          <cell r="E190">
            <v>0.23337566562699999</v>
          </cell>
          <cell r="F190">
            <v>7.1177113572999995E-2</v>
          </cell>
          <cell r="G190">
            <v>6.1110637829999998E-3</v>
          </cell>
          <cell r="H190">
            <v>9.7105853199999995E-4</v>
          </cell>
          <cell r="I190">
            <v>1.9087984E-4</v>
          </cell>
          <cell r="J190">
            <v>3.1748371000000003E-5</v>
          </cell>
          <cell r="K190">
            <v>1</v>
          </cell>
          <cell r="L190">
            <v>1</v>
          </cell>
          <cell r="M190">
            <v>300</v>
          </cell>
          <cell r="N190" t="str">
            <v>UC-Irvine</v>
          </cell>
          <cell r="O190">
            <v>78.36</v>
          </cell>
          <cell r="P190" t="str">
            <v>South</v>
          </cell>
          <cell r="Q190">
            <v>13</v>
          </cell>
          <cell r="R190">
            <v>110</v>
          </cell>
        </row>
        <row r="191">
          <cell r="A191" t="str">
            <v>mens</v>
          </cell>
          <cell r="B191">
            <v>43541</v>
          </cell>
          <cell r="C191">
            <v>0</v>
          </cell>
          <cell r="D191">
            <v>1</v>
          </cell>
          <cell r="E191">
            <v>0.15583287401099999</v>
          </cell>
          <cell r="F191">
            <v>4.0985552346000001E-2</v>
          </cell>
          <cell r="G191">
            <v>6.4863150220000002E-3</v>
          </cell>
          <cell r="H191">
            <v>7.6618713499999999E-4</v>
          </cell>
          <cell r="I191">
            <v>1.21556478E-4</v>
          </cell>
          <cell r="J191">
            <v>2.1227381000000001E-5</v>
          </cell>
          <cell r="K191">
            <v>1</v>
          </cell>
          <cell r="L191">
            <v>1</v>
          </cell>
          <cell r="M191">
            <v>43</v>
          </cell>
          <cell r="N191" t="str">
            <v>Yale</v>
          </cell>
          <cell r="O191">
            <v>77.11</v>
          </cell>
          <cell r="P191" t="str">
            <v>East</v>
          </cell>
          <cell r="Q191">
            <v>14</v>
          </cell>
          <cell r="R191">
            <v>22</v>
          </cell>
        </row>
        <row r="192">
          <cell r="A192" t="str">
            <v>mens</v>
          </cell>
          <cell r="B192">
            <v>43541</v>
          </cell>
          <cell r="C192">
            <v>0</v>
          </cell>
          <cell r="D192">
            <v>1</v>
          </cell>
          <cell r="E192">
            <v>9.3947733322000002E-2</v>
          </cell>
          <cell r="F192">
            <v>2.6367729632E-2</v>
          </cell>
          <cell r="G192">
            <v>4.1680407710000004E-3</v>
          </cell>
          <cell r="H192">
            <v>5.4522263100000002E-4</v>
          </cell>
          <cell r="I192">
            <v>8.7163414000000005E-5</v>
          </cell>
          <cell r="J192">
            <v>1.7137133999999999E-5</v>
          </cell>
          <cell r="K192">
            <v>1</v>
          </cell>
          <cell r="L192">
            <v>1</v>
          </cell>
          <cell r="M192">
            <v>94</v>
          </cell>
          <cell r="N192" t="str">
            <v>Northern Kentucky</v>
          </cell>
          <cell r="O192">
            <v>77.27</v>
          </cell>
          <cell r="P192" t="str">
            <v>West</v>
          </cell>
          <cell r="Q192">
            <v>14</v>
          </cell>
          <cell r="R192">
            <v>54</v>
          </cell>
        </row>
        <row r="193">
          <cell r="A193" t="str">
            <v>mens</v>
          </cell>
          <cell r="B193">
            <v>43541</v>
          </cell>
          <cell r="C193">
            <v>0</v>
          </cell>
          <cell r="D193">
            <v>1</v>
          </cell>
          <cell r="E193">
            <v>0.111534344929</v>
          </cell>
          <cell r="F193">
            <v>3.3187339157999998E-2</v>
          </cell>
          <cell r="G193">
            <v>2.4933022270000002E-3</v>
          </cell>
          <cell r="H193">
            <v>4.6096081799999999E-4</v>
          </cell>
          <cell r="I193">
            <v>8.2471750000000002E-5</v>
          </cell>
          <cell r="J193">
            <v>1.6108038E-5</v>
          </cell>
          <cell r="K193">
            <v>1</v>
          </cell>
          <cell r="L193">
            <v>1</v>
          </cell>
          <cell r="M193">
            <v>139</v>
          </cell>
          <cell r="N193" t="str">
            <v>Saint Louis</v>
          </cell>
          <cell r="O193">
            <v>77.010000000000005</v>
          </cell>
          <cell r="P193" t="str">
            <v>East</v>
          </cell>
          <cell r="Q193">
            <v>13</v>
          </cell>
          <cell r="R193">
            <v>14</v>
          </cell>
        </row>
        <row r="194">
          <cell r="A194" t="str">
            <v>mens</v>
          </cell>
          <cell r="B194">
            <v>43541</v>
          </cell>
          <cell r="C194">
            <v>0</v>
          </cell>
          <cell r="D194">
            <v>1</v>
          </cell>
          <cell r="E194">
            <v>0.119045658598</v>
          </cell>
          <cell r="F194">
            <v>2.4981484647999999E-2</v>
          </cell>
          <cell r="G194">
            <v>3.6213639910000002E-3</v>
          </cell>
          <cell r="H194">
            <v>4.7972148299999998E-4</v>
          </cell>
          <cell r="I194">
            <v>8.8417184999999997E-5</v>
          </cell>
          <cell r="J194">
            <v>1.3815024E-5</v>
          </cell>
          <cell r="K194">
            <v>1</v>
          </cell>
          <cell r="L194">
            <v>1</v>
          </cell>
          <cell r="M194">
            <v>295</v>
          </cell>
          <cell r="N194" t="str">
            <v>Old Dominion</v>
          </cell>
          <cell r="O194">
            <v>76.98</v>
          </cell>
          <cell r="P194" t="str">
            <v>South</v>
          </cell>
          <cell r="Q194">
            <v>14</v>
          </cell>
          <cell r="R194">
            <v>118</v>
          </cell>
        </row>
        <row r="195">
          <cell r="A195" t="str">
            <v>mens</v>
          </cell>
          <cell r="B195">
            <v>43541</v>
          </cell>
          <cell r="C195">
            <v>0</v>
          </cell>
          <cell r="D195">
            <v>1</v>
          </cell>
          <cell r="E195">
            <v>0.10854247745200001</v>
          </cell>
          <cell r="F195">
            <v>2.2185830247E-2</v>
          </cell>
          <cell r="G195">
            <v>3.3967650139999999E-3</v>
          </cell>
          <cell r="H195">
            <v>4.9713692100000003E-4</v>
          </cell>
          <cell r="I195">
            <v>6.9789615999999997E-5</v>
          </cell>
          <cell r="J195">
            <v>1.0249156E-5</v>
          </cell>
          <cell r="K195">
            <v>1</v>
          </cell>
          <cell r="L195">
            <v>1</v>
          </cell>
          <cell r="M195">
            <v>2247</v>
          </cell>
          <cell r="N195" t="str">
            <v>Georgia State</v>
          </cell>
          <cell r="O195">
            <v>76.3</v>
          </cell>
          <cell r="P195" t="str">
            <v>Midwest</v>
          </cell>
          <cell r="Q195">
            <v>14</v>
          </cell>
          <cell r="R195">
            <v>86</v>
          </cell>
        </row>
        <row r="196">
          <cell r="A196" t="str">
            <v>mens</v>
          </cell>
          <cell r="B196">
            <v>43541</v>
          </cell>
          <cell r="C196">
            <v>0</v>
          </cell>
          <cell r="D196">
            <v>1</v>
          </cell>
          <cell r="E196">
            <v>6.0029638245000003E-2</v>
          </cell>
          <cell r="F196">
            <v>1.2259952944000001E-2</v>
          </cell>
          <cell r="G196">
            <v>2.3063346700000001E-3</v>
          </cell>
          <cell r="H196">
            <v>3.0404953999999999E-4</v>
          </cell>
          <cell r="I196">
            <v>3.9312666999999997E-5</v>
          </cell>
          <cell r="J196">
            <v>6.3447439999999999E-6</v>
          </cell>
          <cell r="K196">
            <v>1</v>
          </cell>
          <cell r="L196">
            <v>1</v>
          </cell>
          <cell r="M196">
            <v>149</v>
          </cell>
          <cell r="N196" t="str">
            <v>Montana</v>
          </cell>
          <cell r="O196">
            <v>76.17</v>
          </cell>
          <cell r="P196" t="str">
            <v>West</v>
          </cell>
          <cell r="Q196">
            <v>15</v>
          </cell>
          <cell r="R196">
            <v>62</v>
          </cell>
        </row>
        <row r="197">
          <cell r="A197" t="str">
            <v>mens</v>
          </cell>
          <cell r="B197">
            <v>43541</v>
          </cell>
          <cell r="C197">
            <v>0</v>
          </cell>
          <cell r="D197">
            <v>1</v>
          </cell>
          <cell r="E197">
            <v>5.0269448730999998E-2</v>
          </cell>
          <cell r="F197">
            <v>8.7878721519999998E-3</v>
          </cell>
          <cell r="G197">
            <v>1.255694403E-3</v>
          </cell>
          <cell r="H197">
            <v>1.25274965E-4</v>
          </cell>
          <cell r="I197">
            <v>1.8571902999999999E-5</v>
          </cell>
          <cell r="J197">
            <v>2.3486409999999999E-6</v>
          </cell>
          <cell r="K197">
            <v>1</v>
          </cell>
          <cell r="L197">
            <v>1</v>
          </cell>
          <cell r="M197">
            <v>2142</v>
          </cell>
          <cell r="N197" t="str">
            <v>Colgate</v>
          </cell>
          <cell r="O197">
            <v>74.95</v>
          </cell>
          <cell r="P197" t="str">
            <v>South</v>
          </cell>
          <cell r="Q197">
            <v>15</v>
          </cell>
          <cell r="R197">
            <v>126</v>
          </cell>
        </row>
        <row r="198">
          <cell r="A198" t="str">
            <v>mens</v>
          </cell>
          <cell r="B198">
            <v>43541</v>
          </cell>
          <cell r="C198">
            <v>0</v>
          </cell>
          <cell r="D198">
            <v>1</v>
          </cell>
          <cell r="E198">
            <v>3.5533977121000003E-2</v>
          </cell>
          <cell r="F198">
            <v>5.5901315569999999E-3</v>
          </cell>
          <cell r="G198">
            <v>8.2971943500000003E-4</v>
          </cell>
          <cell r="H198">
            <v>4.9247143000000002E-5</v>
          </cell>
          <cell r="I198">
            <v>5.4964870000000001E-6</v>
          </cell>
          <cell r="J198">
            <v>6.8910999999999995E-7</v>
          </cell>
          <cell r="K198">
            <v>1</v>
          </cell>
          <cell r="L198">
            <v>1</v>
          </cell>
          <cell r="M198">
            <v>71</v>
          </cell>
          <cell r="N198" t="str">
            <v>Bradley</v>
          </cell>
          <cell r="O198">
            <v>72.91</v>
          </cell>
          <cell r="P198" t="str">
            <v>East</v>
          </cell>
          <cell r="Q198">
            <v>15</v>
          </cell>
          <cell r="R198">
            <v>30</v>
          </cell>
        </row>
        <row r="199">
          <cell r="A199" t="str">
            <v>mens</v>
          </cell>
          <cell r="B199">
            <v>43541</v>
          </cell>
          <cell r="C199">
            <v>0</v>
          </cell>
          <cell r="D199">
            <v>1</v>
          </cell>
          <cell r="E199">
            <v>1.8566161195999999E-2</v>
          </cell>
          <cell r="F199">
            <v>3.7237143229999999E-3</v>
          </cell>
          <cell r="G199">
            <v>5.4098854299999995E-4</v>
          </cell>
          <cell r="H199">
            <v>4.6835741999999998E-5</v>
          </cell>
          <cell r="I199">
            <v>4.2684230000000001E-6</v>
          </cell>
          <cell r="J199">
            <v>3.3580700000000001E-7</v>
          </cell>
          <cell r="K199">
            <v>1</v>
          </cell>
          <cell r="L199">
            <v>1</v>
          </cell>
          <cell r="M199">
            <v>2241</v>
          </cell>
          <cell r="N199" t="str">
            <v>Gardner-Webb</v>
          </cell>
          <cell r="O199">
            <v>71.739999999999995</v>
          </cell>
          <cell r="P199" t="str">
            <v>South</v>
          </cell>
          <cell r="Q199">
            <v>16</v>
          </cell>
          <cell r="R199">
            <v>98</v>
          </cell>
        </row>
        <row r="200">
          <cell r="A200" t="str">
            <v>mens</v>
          </cell>
          <cell r="B200">
            <v>43541</v>
          </cell>
          <cell r="C200">
            <v>0</v>
          </cell>
          <cell r="D200">
            <v>1</v>
          </cell>
          <cell r="E200">
            <v>3.0884584545E-2</v>
          </cell>
          <cell r="F200">
            <v>3.9974633429999996E-3</v>
          </cell>
          <cell r="G200">
            <v>4.7289667300000001E-4</v>
          </cell>
          <cell r="H200">
            <v>4.2008037999999999E-5</v>
          </cell>
          <cell r="I200">
            <v>3.4901709999999999E-6</v>
          </cell>
          <cell r="J200">
            <v>3.1025200000000002E-7</v>
          </cell>
          <cell r="K200">
            <v>1</v>
          </cell>
          <cell r="L200">
            <v>1</v>
          </cell>
          <cell r="M200">
            <v>2000</v>
          </cell>
          <cell r="N200" t="str">
            <v>Abilene Christian</v>
          </cell>
          <cell r="O200">
            <v>72.33</v>
          </cell>
          <cell r="P200" t="str">
            <v>Midwest</v>
          </cell>
          <cell r="Q200">
            <v>15</v>
          </cell>
          <cell r="R200">
            <v>94</v>
          </cell>
        </row>
        <row r="201">
          <cell r="A201" t="str">
            <v>mens</v>
          </cell>
          <cell r="B201">
            <v>43541</v>
          </cell>
          <cell r="C201">
            <v>0</v>
          </cell>
          <cell r="D201">
            <v>1</v>
          </cell>
          <cell r="E201">
            <v>2.2087375493000001E-2</v>
          </cell>
          <cell r="F201">
            <v>4.4340886990000003E-3</v>
          </cell>
          <cell r="G201">
            <v>3.8672749499999999E-4</v>
          </cell>
          <cell r="H201">
            <v>3.4456813000000001E-5</v>
          </cell>
          <cell r="I201">
            <v>2.5864240000000002E-6</v>
          </cell>
          <cell r="J201">
            <v>2.0842100000000001E-7</v>
          </cell>
          <cell r="K201">
            <v>1</v>
          </cell>
          <cell r="L201">
            <v>1</v>
          </cell>
          <cell r="M201">
            <v>314</v>
          </cell>
          <cell r="N201" t="str">
            <v>Iona</v>
          </cell>
          <cell r="O201">
            <v>71.88</v>
          </cell>
          <cell r="P201" t="str">
            <v>Midwest</v>
          </cell>
          <cell r="Q201">
            <v>16</v>
          </cell>
          <cell r="R201">
            <v>66</v>
          </cell>
        </row>
        <row r="202">
          <cell r="A202" t="str">
            <v>mens</v>
          </cell>
          <cell r="B202">
            <v>43541</v>
          </cell>
          <cell r="C202">
            <v>1</v>
          </cell>
          <cell r="D202">
            <v>0.67513436581599995</v>
          </cell>
          <cell r="E202">
            <v>5.8640613759999996E-3</v>
          </cell>
          <cell r="F202">
            <v>7.6971582799999997E-4</v>
          </cell>
          <cell r="G202">
            <v>6.4092643999999997E-5</v>
          </cell>
          <cell r="H202">
            <v>4.9580270000000003E-6</v>
          </cell>
          <cell r="I202">
            <v>4.6149900000000002E-7</v>
          </cell>
          <cell r="J202">
            <v>4.8663999999999998E-8</v>
          </cell>
          <cell r="K202">
            <v>0</v>
          </cell>
          <cell r="L202">
            <v>1</v>
          </cell>
          <cell r="M202">
            <v>2449</v>
          </cell>
          <cell r="N202" t="str">
            <v>North Dakota State</v>
          </cell>
          <cell r="O202">
            <v>70.349999999999994</v>
          </cell>
          <cell r="P202" t="str">
            <v>East</v>
          </cell>
          <cell r="Q202" t="str">
            <v>16b</v>
          </cell>
          <cell r="R202">
            <v>3</v>
          </cell>
        </row>
        <row r="203">
          <cell r="A203" t="str">
            <v>mens</v>
          </cell>
          <cell r="B203">
            <v>43541</v>
          </cell>
          <cell r="C203">
            <v>1</v>
          </cell>
          <cell r="D203">
            <v>0.45264738139600003</v>
          </cell>
          <cell r="E203">
            <v>5.5714992230000001E-3</v>
          </cell>
          <cell r="F203">
            <v>7.6597762500000004E-4</v>
          </cell>
          <cell r="G203">
            <v>9.0292650999999996E-5</v>
          </cell>
          <cell r="H203">
            <v>7.2708050000000003E-6</v>
          </cell>
          <cell r="I203">
            <v>4.4613700000000002E-7</v>
          </cell>
          <cell r="J203">
            <v>3.5375999999999999E-8</v>
          </cell>
          <cell r="K203">
            <v>0</v>
          </cell>
          <cell r="L203">
            <v>1</v>
          </cell>
          <cell r="M203">
            <v>2504</v>
          </cell>
          <cell r="N203" t="str">
            <v>Prairie View</v>
          </cell>
          <cell r="O203">
            <v>69.569999999999993</v>
          </cell>
          <cell r="P203" t="str">
            <v>West</v>
          </cell>
          <cell r="Q203" t="str">
            <v>16b</v>
          </cell>
          <cell r="R203">
            <v>35</v>
          </cell>
        </row>
        <row r="204">
          <cell r="A204" t="str">
            <v>mens</v>
          </cell>
          <cell r="B204">
            <v>43541</v>
          </cell>
          <cell r="C204">
            <v>1</v>
          </cell>
          <cell r="D204">
            <v>0.54735261860399997</v>
          </cell>
          <cell r="E204">
            <v>6.1860826859999997E-3</v>
          </cell>
          <cell r="F204">
            <v>7.8966273899999998E-4</v>
          </cell>
          <cell r="G204">
            <v>8.4395111999999994E-5</v>
          </cell>
          <cell r="H204">
            <v>6.1539520000000002E-6</v>
          </cell>
          <cell r="I204">
            <v>3.9985399999999998E-7</v>
          </cell>
          <cell r="J204">
            <v>3.351E-8</v>
          </cell>
          <cell r="K204">
            <v>0</v>
          </cell>
          <cell r="L204">
            <v>1</v>
          </cell>
          <cell r="M204">
            <v>161</v>
          </cell>
          <cell r="N204" t="str">
            <v>Fairleigh Dickinson</v>
          </cell>
          <cell r="O204">
            <v>70.040000000000006</v>
          </cell>
          <cell r="P204" t="str">
            <v>West</v>
          </cell>
          <cell r="Q204" t="str">
            <v>16a</v>
          </cell>
          <cell r="R204">
            <v>34</v>
          </cell>
        </row>
        <row r="205">
          <cell r="A205" t="str">
            <v>mens</v>
          </cell>
          <cell r="B205">
            <v>43541</v>
          </cell>
          <cell r="C205">
            <v>1</v>
          </cell>
          <cell r="D205">
            <v>0.324865634184</v>
          </cell>
          <cell r="E205">
            <v>1.937650381E-3</v>
          </cell>
          <cell r="F205">
            <v>1.81875337E-4</v>
          </cell>
          <cell r="G205">
            <v>1.0328318999999999E-5</v>
          </cell>
          <cell r="H205">
            <v>5.4715800000000003E-7</v>
          </cell>
          <cell r="I205">
            <v>2.1573000000000001E-8</v>
          </cell>
          <cell r="J205">
            <v>9.89E-10</v>
          </cell>
          <cell r="K205">
            <v>0</v>
          </cell>
          <cell r="L205">
            <v>1</v>
          </cell>
          <cell r="M205">
            <v>2428</v>
          </cell>
          <cell r="N205" t="str">
            <v>North Carolina Central</v>
          </cell>
          <cell r="O205">
            <v>65.48</v>
          </cell>
          <cell r="P205" t="str">
            <v>East</v>
          </cell>
          <cell r="Q205" t="str">
            <v>16a</v>
          </cell>
          <cell r="R205">
            <v>2</v>
          </cell>
        </row>
        <row r="206">
          <cell r="A206" t="str">
            <v>womens</v>
          </cell>
          <cell r="B206">
            <v>43541</v>
          </cell>
          <cell r="C206">
            <v>0</v>
          </cell>
          <cell r="D206">
            <v>1</v>
          </cell>
          <cell r="E206">
            <v>0.99969851797700005</v>
          </cell>
          <cell r="F206">
            <v>0.971363893724</v>
          </cell>
          <cell r="G206">
            <v>0.89783515162299998</v>
          </cell>
          <cell r="H206">
            <v>0.81466769831700003</v>
          </cell>
          <cell r="I206">
            <v>0.50373322294300005</v>
          </cell>
          <cell r="J206">
            <v>0.30176669506600001</v>
          </cell>
          <cell r="K206">
            <v>1</v>
          </cell>
          <cell r="L206">
            <v>1</v>
          </cell>
          <cell r="M206">
            <v>87</v>
          </cell>
          <cell r="N206" t="str">
            <v>Notre Dame</v>
          </cell>
          <cell r="O206">
            <v>106.24</v>
          </cell>
          <cell r="P206" t="str">
            <v>Chicago</v>
          </cell>
          <cell r="Q206">
            <v>1</v>
          </cell>
          <cell r="R206">
            <v>96</v>
          </cell>
        </row>
        <row r="207">
          <cell r="A207" t="str">
            <v>womens</v>
          </cell>
          <cell r="B207">
            <v>43541</v>
          </cell>
          <cell r="C207">
            <v>0</v>
          </cell>
          <cell r="D207">
            <v>1</v>
          </cell>
          <cell r="E207">
            <v>0.99933073986300003</v>
          </cell>
          <cell r="F207">
            <v>0.98561668651599998</v>
          </cell>
          <cell r="G207">
            <v>0.86843897937799996</v>
          </cell>
          <cell r="H207">
            <v>0.75991167145299998</v>
          </cell>
          <cell r="I207">
            <v>0.52038423436100001</v>
          </cell>
          <cell r="J207">
            <v>0.28377293895400002</v>
          </cell>
          <cell r="K207">
            <v>1</v>
          </cell>
          <cell r="L207">
            <v>1</v>
          </cell>
          <cell r="M207">
            <v>239</v>
          </cell>
          <cell r="N207" t="str">
            <v>Baylor</v>
          </cell>
          <cell r="O207">
            <v>105.81</v>
          </cell>
          <cell r="P207" t="str">
            <v>Greensboro</v>
          </cell>
          <cell r="Q207">
            <v>1</v>
          </cell>
          <cell r="R207">
            <v>0</v>
          </cell>
        </row>
        <row r="208">
          <cell r="A208" t="str">
            <v>womens</v>
          </cell>
          <cell r="B208">
            <v>43541</v>
          </cell>
          <cell r="C208">
            <v>0</v>
          </cell>
          <cell r="D208">
            <v>1</v>
          </cell>
          <cell r="E208">
            <v>0.99896341919800002</v>
          </cell>
          <cell r="F208">
            <v>0.97143423048999999</v>
          </cell>
          <cell r="G208">
            <v>0.87587206575999998</v>
          </cell>
          <cell r="H208">
            <v>0.67976119418400005</v>
          </cell>
          <cell r="I208">
            <v>0.34558848155299998</v>
          </cell>
          <cell r="J208">
            <v>0.187610296747</v>
          </cell>
          <cell r="K208">
            <v>1</v>
          </cell>
          <cell r="L208">
            <v>1</v>
          </cell>
          <cell r="M208">
            <v>41</v>
          </cell>
          <cell r="N208" t="str">
            <v>Connecticut</v>
          </cell>
          <cell r="O208">
            <v>104.53</v>
          </cell>
          <cell r="P208" t="str">
            <v>Albany</v>
          </cell>
          <cell r="Q208">
            <v>2</v>
          </cell>
          <cell r="R208">
            <v>92</v>
          </cell>
        </row>
        <row r="209">
          <cell r="A209" t="str">
            <v>womens</v>
          </cell>
          <cell r="B209">
            <v>43541</v>
          </cell>
          <cell r="C209">
            <v>0</v>
          </cell>
          <cell r="D209">
            <v>1</v>
          </cell>
          <cell r="E209">
            <v>0.99932624079400001</v>
          </cell>
          <cell r="F209">
            <v>0.97745002247699997</v>
          </cell>
          <cell r="G209">
            <v>0.87510899345899995</v>
          </cell>
          <cell r="H209">
            <v>0.436685560646</v>
          </cell>
          <cell r="I209">
            <v>0.222208098479</v>
          </cell>
          <cell r="J209">
            <v>0.10304788053</v>
          </cell>
          <cell r="K209">
            <v>1</v>
          </cell>
          <cell r="L209">
            <v>1</v>
          </cell>
          <cell r="M209">
            <v>344</v>
          </cell>
          <cell r="N209" t="str">
            <v>Mississippi State</v>
          </cell>
          <cell r="O209">
            <v>102.18</v>
          </cell>
          <cell r="P209" t="str">
            <v>Portland</v>
          </cell>
          <cell r="Q209">
            <v>1</v>
          </cell>
          <cell r="R209">
            <v>32</v>
          </cell>
        </row>
        <row r="210">
          <cell r="A210" t="str">
            <v>womens</v>
          </cell>
          <cell r="B210">
            <v>43541</v>
          </cell>
          <cell r="C210">
            <v>0</v>
          </cell>
          <cell r="D210">
            <v>1</v>
          </cell>
          <cell r="E210">
            <v>0.99203727035900002</v>
          </cell>
          <cell r="F210">
            <v>0.92369291710199997</v>
          </cell>
          <cell r="G210">
            <v>0.845449608051</v>
          </cell>
          <cell r="H210">
            <v>0.51338453331599998</v>
          </cell>
          <cell r="I210">
            <v>0.186477178036</v>
          </cell>
          <cell r="J210">
            <v>5.8056942856E-2</v>
          </cell>
          <cell r="K210">
            <v>1</v>
          </cell>
          <cell r="L210">
            <v>1</v>
          </cell>
          <cell r="M210">
            <v>2483</v>
          </cell>
          <cell r="N210" t="str">
            <v>Oregon</v>
          </cell>
          <cell r="O210">
            <v>100.19</v>
          </cell>
          <cell r="P210" t="str">
            <v>Portland</v>
          </cell>
          <cell r="Q210">
            <v>2</v>
          </cell>
          <cell r="R210">
            <v>60</v>
          </cell>
        </row>
        <row r="211">
          <cell r="A211" t="str">
            <v>womens</v>
          </cell>
          <cell r="B211">
            <v>43541</v>
          </cell>
          <cell r="C211">
            <v>0</v>
          </cell>
          <cell r="D211">
            <v>1</v>
          </cell>
          <cell r="E211">
            <v>0.99717497384700005</v>
          </cell>
          <cell r="F211">
            <v>0.94234612253899996</v>
          </cell>
          <cell r="G211">
            <v>0.75489181610699996</v>
          </cell>
          <cell r="H211">
            <v>0.24453512276200001</v>
          </cell>
          <cell r="I211">
            <v>9.6136733007E-2</v>
          </cell>
          <cell r="J211">
            <v>4.0939899451000003E-2</v>
          </cell>
          <cell r="K211">
            <v>1</v>
          </cell>
          <cell r="L211">
            <v>1</v>
          </cell>
          <cell r="M211">
            <v>97</v>
          </cell>
          <cell r="N211" t="str">
            <v>Louisville</v>
          </cell>
          <cell r="O211">
            <v>99.65</v>
          </cell>
          <cell r="P211" t="str">
            <v>Albany</v>
          </cell>
          <cell r="Q211">
            <v>1</v>
          </cell>
          <cell r="R211">
            <v>64</v>
          </cell>
        </row>
        <row r="212">
          <cell r="A212" t="str">
            <v>womens</v>
          </cell>
          <cell r="B212">
            <v>43541</v>
          </cell>
          <cell r="C212">
            <v>0</v>
          </cell>
          <cell r="D212">
            <v>1</v>
          </cell>
          <cell r="E212">
            <v>0.95976378098799997</v>
          </cell>
          <cell r="F212">
            <v>0.921644616187</v>
          </cell>
          <cell r="G212">
            <v>0.56243526564599999</v>
          </cell>
          <cell r="H212">
            <v>8.3494812375000005E-2</v>
          </cell>
          <cell r="I212">
            <v>2.1192913532999999E-2</v>
          </cell>
          <cell r="J212">
            <v>5.5249339379999998E-3</v>
          </cell>
          <cell r="K212">
            <v>1</v>
          </cell>
          <cell r="L212">
            <v>1</v>
          </cell>
          <cell r="M212">
            <v>24</v>
          </cell>
          <cell r="N212" t="str">
            <v>Stanford</v>
          </cell>
          <cell r="O212">
            <v>95.49</v>
          </cell>
          <cell r="P212" t="str">
            <v>Chicago</v>
          </cell>
          <cell r="Q212">
            <v>2</v>
          </cell>
          <cell r="R212">
            <v>124</v>
          </cell>
        </row>
        <row r="213">
          <cell r="A213" t="str">
            <v>womens</v>
          </cell>
          <cell r="B213">
            <v>43541</v>
          </cell>
          <cell r="C213">
            <v>0</v>
          </cell>
          <cell r="D213">
            <v>1</v>
          </cell>
          <cell r="E213">
            <v>0.96853602100500003</v>
          </cell>
          <cell r="F213">
            <v>0.76399114562000003</v>
          </cell>
          <cell r="G213">
            <v>0.41837950648200001</v>
          </cell>
          <cell r="H213">
            <v>7.4701944125000003E-2</v>
          </cell>
          <cell r="I213">
            <v>2.0365861091000002E-2</v>
          </cell>
          <cell r="J213">
            <v>3.765053547E-3</v>
          </cell>
          <cell r="K213">
            <v>1</v>
          </cell>
          <cell r="L213">
            <v>1</v>
          </cell>
          <cell r="M213">
            <v>2294</v>
          </cell>
          <cell r="N213" t="str">
            <v>Iowa</v>
          </cell>
          <cell r="O213">
            <v>92.14</v>
          </cell>
          <cell r="P213" t="str">
            <v>Greensboro</v>
          </cell>
          <cell r="Q213">
            <v>2</v>
          </cell>
          <cell r="R213">
            <v>28</v>
          </cell>
        </row>
        <row r="214">
          <cell r="A214" t="str">
            <v>womens</v>
          </cell>
          <cell r="B214">
            <v>43541</v>
          </cell>
          <cell r="C214">
            <v>0</v>
          </cell>
          <cell r="D214">
            <v>1</v>
          </cell>
          <cell r="E214">
            <v>0.89973872414300005</v>
          </cell>
          <cell r="F214">
            <v>0.69935466445200001</v>
          </cell>
          <cell r="G214">
            <v>0.104923602455</v>
          </cell>
          <cell r="H214">
            <v>6.1141033807999998E-2</v>
          </cell>
          <cell r="I214">
            <v>1.7728376192999998E-2</v>
          </cell>
          <cell r="J214">
            <v>3.5087136320000002E-3</v>
          </cell>
          <cell r="K214">
            <v>1</v>
          </cell>
          <cell r="L214">
            <v>1</v>
          </cell>
          <cell r="M214">
            <v>2579</v>
          </cell>
          <cell r="N214" t="str">
            <v>South Carolina</v>
          </cell>
          <cell r="O214">
            <v>91.2</v>
          </cell>
          <cell r="P214" t="str">
            <v>Greensboro</v>
          </cell>
          <cell r="Q214">
            <v>4</v>
          </cell>
          <cell r="R214">
            <v>12</v>
          </cell>
        </row>
        <row r="215">
          <cell r="A215" t="str">
            <v>womens</v>
          </cell>
          <cell r="B215">
            <v>43541</v>
          </cell>
          <cell r="C215">
            <v>0</v>
          </cell>
          <cell r="D215">
            <v>1</v>
          </cell>
          <cell r="E215">
            <v>0.93554172757599996</v>
          </cell>
          <cell r="F215">
            <v>0.71591730728000003</v>
          </cell>
          <cell r="G215">
            <v>0.39907927522999997</v>
          </cell>
          <cell r="H215">
            <v>7.4927233874999999E-2</v>
          </cell>
          <cell r="I215">
            <v>1.8279496776999998E-2</v>
          </cell>
          <cell r="J215">
            <v>3.0008727839999998E-3</v>
          </cell>
          <cell r="K215">
            <v>1</v>
          </cell>
          <cell r="L215">
            <v>1</v>
          </cell>
          <cell r="M215">
            <v>152</v>
          </cell>
          <cell r="N215" t="str">
            <v>North Carolina State</v>
          </cell>
          <cell r="O215">
            <v>90.16</v>
          </cell>
          <cell r="P215" t="str">
            <v>Greensboro</v>
          </cell>
          <cell r="Q215">
            <v>3</v>
          </cell>
          <cell r="R215">
            <v>20</v>
          </cell>
        </row>
        <row r="216">
          <cell r="A216" t="str">
            <v>womens</v>
          </cell>
          <cell r="B216">
            <v>43541</v>
          </cell>
          <cell r="C216">
            <v>0</v>
          </cell>
          <cell r="D216">
            <v>1</v>
          </cell>
          <cell r="E216">
            <v>0.85761299753099995</v>
          </cell>
          <cell r="F216">
            <v>0.43591094435200001</v>
          </cell>
          <cell r="G216">
            <v>5.9282984774E-2</v>
          </cell>
          <cell r="H216">
            <v>3.6631378375000002E-2</v>
          </cell>
          <cell r="I216">
            <v>8.5125508470000003E-3</v>
          </cell>
          <cell r="J216">
            <v>2.0561906439999999E-3</v>
          </cell>
          <cell r="K216">
            <v>1</v>
          </cell>
          <cell r="L216">
            <v>1</v>
          </cell>
          <cell r="M216">
            <v>269</v>
          </cell>
          <cell r="N216" t="str">
            <v>Marquette</v>
          </cell>
          <cell r="O216">
            <v>92.27</v>
          </cell>
          <cell r="P216" t="str">
            <v>Chicago</v>
          </cell>
          <cell r="Q216">
            <v>5</v>
          </cell>
          <cell r="R216">
            <v>104</v>
          </cell>
        </row>
        <row r="217">
          <cell r="A217" t="str">
            <v>womens</v>
          </cell>
          <cell r="B217">
            <v>43541</v>
          </cell>
          <cell r="C217">
            <v>0</v>
          </cell>
          <cell r="D217">
            <v>1</v>
          </cell>
          <cell r="E217">
            <v>0.97739508992599999</v>
          </cell>
          <cell r="F217">
            <v>0.75607422845500005</v>
          </cell>
          <cell r="G217">
            <v>9.6538981908000004E-2</v>
          </cell>
          <cell r="H217">
            <v>3.5431588155999998E-2</v>
          </cell>
          <cell r="I217">
            <v>7.3279696620000001E-3</v>
          </cell>
          <cell r="J217">
            <v>1.6599729560000001E-3</v>
          </cell>
          <cell r="K217">
            <v>1</v>
          </cell>
          <cell r="L217">
            <v>1</v>
          </cell>
          <cell r="M217">
            <v>120</v>
          </cell>
          <cell r="N217" t="str">
            <v>Maryland</v>
          </cell>
          <cell r="O217">
            <v>91.47</v>
          </cell>
          <cell r="P217" t="str">
            <v>Albany</v>
          </cell>
          <cell r="Q217">
            <v>3</v>
          </cell>
          <cell r="R217">
            <v>84</v>
          </cell>
        </row>
        <row r="218">
          <cell r="A218" t="str">
            <v>womens</v>
          </cell>
          <cell r="B218">
            <v>43541</v>
          </cell>
          <cell r="C218">
            <v>0</v>
          </cell>
          <cell r="D218">
            <v>1</v>
          </cell>
          <cell r="E218">
            <v>0.95987598316900002</v>
          </cell>
          <cell r="F218">
            <v>0.83486701958300003</v>
          </cell>
          <cell r="G218">
            <v>0.20736556839799999</v>
          </cell>
          <cell r="H218">
            <v>3.0958529607000001E-2</v>
          </cell>
          <cell r="I218">
            <v>6.2771353360000001E-3</v>
          </cell>
          <cell r="J218">
            <v>1.3935504420000001E-3</v>
          </cell>
          <cell r="K218">
            <v>1</v>
          </cell>
          <cell r="L218">
            <v>1</v>
          </cell>
          <cell r="M218">
            <v>204</v>
          </cell>
          <cell r="N218" t="str">
            <v>Oregon State</v>
          </cell>
          <cell r="O218">
            <v>93.35</v>
          </cell>
          <cell r="P218" t="str">
            <v>Albany</v>
          </cell>
          <cell r="Q218">
            <v>4</v>
          </cell>
          <cell r="R218">
            <v>76</v>
          </cell>
        </row>
        <row r="219">
          <cell r="A219" t="str">
            <v>womens</v>
          </cell>
          <cell r="B219">
            <v>43541</v>
          </cell>
          <cell r="C219">
            <v>0</v>
          </cell>
          <cell r="D219">
            <v>1</v>
          </cell>
          <cell r="E219">
            <v>0.82919112600800005</v>
          </cell>
          <cell r="F219">
            <v>0.34106363558199998</v>
          </cell>
          <cell r="G219">
            <v>0.173705263557</v>
          </cell>
          <cell r="H219">
            <v>2.4693318052999999E-2</v>
          </cell>
          <cell r="I219">
            <v>4.0526916310000003E-3</v>
          </cell>
          <cell r="J219">
            <v>7.1102310399999999E-4</v>
          </cell>
          <cell r="K219">
            <v>1</v>
          </cell>
          <cell r="L219">
            <v>1</v>
          </cell>
          <cell r="M219">
            <v>305</v>
          </cell>
          <cell r="N219" t="str">
            <v>DePaul</v>
          </cell>
          <cell r="O219">
            <v>88.87</v>
          </cell>
          <cell r="P219" t="str">
            <v>Chicago</v>
          </cell>
          <cell r="Q219">
            <v>6</v>
          </cell>
          <cell r="R219">
            <v>112</v>
          </cell>
        </row>
        <row r="220">
          <cell r="A220" t="str">
            <v>womens</v>
          </cell>
          <cell r="B220">
            <v>43541</v>
          </cell>
          <cell r="C220">
            <v>0</v>
          </cell>
          <cell r="D220">
            <v>1</v>
          </cell>
          <cell r="E220">
            <v>0.98369197215100002</v>
          </cell>
          <cell r="F220">
            <v>0.63211233159799995</v>
          </cell>
          <cell r="G220">
            <v>0.24555881996199999</v>
          </cell>
          <cell r="H220">
            <v>2.3559575054000002E-2</v>
          </cell>
          <cell r="I220">
            <v>3.449860943E-3</v>
          </cell>
          <cell r="J220">
            <v>5.4368910000000001E-4</v>
          </cell>
          <cell r="K220">
            <v>1</v>
          </cell>
          <cell r="L220">
            <v>1</v>
          </cell>
          <cell r="M220">
            <v>66</v>
          </cell>
          <cell r="N220" t="str">
            <v>Iowa State</v>
          </cell>
          <cell r="O220">
            <v>88.45</v>
          </cell>
          <cell r="P220" t="str">
            <v>Chicago</v>
          </cell>
          <cell r="Q220">
            <v>3</v>
          </cell>
          <cell r="R220">
            <v>116</v>
          </cell>
        </row>
        <row r="221">
          <cell r="A221" t="str">
            <v>womens</v>
          </cell>
          <cell r="B221">
            <v>43541</v>
          </cell>
          <cell r="C221">
            <v>0</v>
          </cell>
          <cell r="D221">
            <v>1</v>
          </cell>
          <cell r="E221">
            <v>0.90779765938400003</v>
          </cell>
          <cell r="F221">
            <v>0.68956337289299996</v>
          </cell>
          <cell r="G221">
            <v>8.0499082101E-2</v>
          </cell>
          <cell r="H221">
            <v>1.4859242793000001E-2</v>
          </cell>
          <cell r="I221">
            <v>2.5941058750000002E-3</v>
          </cell>
          <cell r="J221">
            <v>3.5202885599999999E-4</v>
          </cell>
          <cell r="K221">
            <v>1</v>
          </cell>
          <cell r="L221">
            <v>1</v>
          </cell>
          <cell r="M221">
            <v>183</v>
          </cell>
          <cell r="N221" t="str">
            <v>Syracuse</v>
          </cell>
          <cell r="O221">
            <v>88.67</v>
          </cell>
          <cell r="P221" t="str">
            <v>Portland</v>
          </cell>
          <cell r="Q221">
            <v>3</v>
          </cell>
          <cell r="R221">
            <v>52</v>
          </cell>
        </row>
        <row r="222">
          <cell r="A222" t="str">
            <v>womens</v>
          </cell>
          <cell r="B222">
            <v>43541</v>
          </cell>
          <cell r="C222">
            <v>0</v>
          </cell>
          <cell r="D222">
            <v>1</v>
          </cell>
          <cell r="E222">
            <v>0.82146970962599997</v>
          </cell>
          <cell r="F222">
            <v>0.59825923677299997</v>
          </cell>
          <cell r="G222">
            <v>6.7096433913999998E-2</v>
          </cell>
          <cell r="H222">
            <v>1.0072987538000001E-2</v>
          </cell>
          <cell r="I222">
            <v>2.0759363090000001E-3</v>
          </cell>
          <cell r="J222">
            <v>3.3996114299999998E-4</v>
          </cell>
          <cell r="K222">
            <v>1</v>
          </cell>
          <cell r="L222">
            <v>1</v>
          </cell>
          <cell r="M222">
            <v>2390</v>
          </cell>
          <cell r="N222" t="str">
            <v>Miami (FL)</v>
          </cell>
          <cell r="O222">
            <v>87.82</v>
          </cell>
          <cell r="P222" t="str">
            <v>Portland</v>
          </cell>
          <cell r="Q222">
            <v>4</v>
          </cell>
          <cell r="R222">
            <v>44</v>
          </cell>
        </row>
        <row r="223">
          <cell r="A223" t="str">
            <v>womens</v>
          </cell>
          <cell r="B223">
            <v>43541</v>
          </cell>
          <cell r="C223">
            <v>0</v>
          </cell>
          <cell r="D223">
            <v>1</v>
          </cell>
          <cell r="E223">
            <v>0.76330604796299995</v>
          </cell>
          <cell r="F223">
            <v>6.7077621663999998E-2</v>
          </cell>
          <cell r="G223">
            <v>4.2233719094999997E-2</v>
          </cell>
          <cell r="H223">
            <v>9.7247264359999995E-3</v>
          </cell>
          <cell r="I223">
            <v>2.03454978E-3</v>
          </cell>
          <cell r="J223">
            <v>3.3948606800000001E-4</v>
          </cell>
          <cell r="K223">
            <v>1</v>
          </cell>
          <cell r="L223">
            <v>1</v>
          </cell>
          <cell r="M223">
            <v>251</v>
          </cell>
          <cell r="N223" t="str">
            <v>Texas</v>
          </cell>
          <cell r="O223">
            <v>89.55</v>
          </cell>
          <cell r="P223" t="str">
            <v>Portland</v>
          </cell>
          <cell r="Q223">
            <v>7</v>
          </cell>
          <cell r="R223">
            <v>56</v>
          </cell>
        </row>
        <row r="224">
          <cell r="A224" t="str">
            <v>womens</v>
          </cell>
          <cell r="B224">
            <v>43541</v>
          </cell>
          <cell r="C224">
            <v>0</v>
          </cell>
          <cell r="D224">
            <v>1</v>
          </cell>
          <cell r="E224">
            <v>0.84005540459399997</v>
          </cell>
          <cell r="F224">
            <v>0.25025792460500002</v>
          </cell>
          <cell r="G224">
            <v>2.0886870046000001E-2</v>
          </cell>
          <cell r="H224">
            <v>8.8905218459999994E-3</v>
          </cell>
          <cell r="I224">
            <v>2.065246804E-3</v>
          </cell>
          <cell r="J224">
            <v>3.2511280699999999E-4</v>
          </cell>
          <cell r="K224">
            <v>1</v>
          </cell>
          <cell r="L224">
            <v>1</v>
          </cell>
          <cell r="M224">
            <v>52</v>
          </cell>
          <cell r="N224" t="str">
            <v>Florida State</v>
          </cell>
          <cell r="O224">
            <v>87.07</v>
          </cell>
          <cell r="P224" t="str">
            <v>Greensboro</v>
          </cell>
          <cell r="Q224">
            <v>5</v>
          </cell>
          <cell r="R224">
            <v>8</v>
          </cell>
        </row>
        <row r="225">
          <cell r="A225" t="str">
            <v>womens</v>
          </cell>
          <cell r="B225">
            <v>43541</v>
          </cell>
          <cell r="C225">
            <v>0</v>
          </cell>
          <cell r="D225">
            <v>1</v>
          </cell>
          <cell r="E225">
            <v>0.92492304871499997</v>
          </cell>
          <cell r="F225">
            <v>0.52661930840799998</v>
          </cell>
          <cell r="G225">
            <v>2.9631063634000001E-2</v>
          </cell>
          <cell r="H225">
            <v>1.1301823899E-2</v>
          </cell>
          <cell r="I225">
            <v>1.80704521E-3</v>
          </cell>
          <cell r="J225">
            <v>3.0978501099999999E-4</v>
          </cell>
          <cell r="K225">
            <v>1</v>
          </cell>
          <cell r="L225">
            <v>1</v>
          </cell>
          <cell r="M225">
            <v>245</v>
          </cell>
          <cell r="N225" t="str">
            <v>Texas A&amp;M</v>
          </cell>
          <cell r="O225">
            <v>88.25</v>
          </cell>
          <cell r="P225" t="str">
            <v>Chicago</v>
          </cell>
          <cell r="Q225">
            <v>4</v>
          </cell>
          <cell r="R225">
            <v>108</v>
          </cell>
        </row>
        <row r="226">
          <cell r="A226" t="str">
            <v>womens</v>
          </cell>
          <cell r="B226">
            <v>43541</v>
          </cell>
          <cell r="C226">
            <v>0</v>
          </cell>
          <cell r="D226">
            <v>1</v>
          </cell>
          <cell r="E226">
            <v>0.66428144123599997</v>
          </cell>
          <cell r="F226">
            <v>0.17436442848100001</v>
          </cell>
          <cell r="G226">
            <v>7.3329619540000002E-2</v>
          </cell>
          <cell r="H226">
            <v>8.7993057550000003E-3</v>
          </cell>
          <cell r="I226">
            <v>1.762476336E-3</v>
          </cell>
          <cell r="J226">
            <v>2.3764354700000001E-4</v>
          </cell>
          <cell r="K226">
            <v>1</v>
          </cell>
          <cell r="L226">
            <v>1</v>
          </cell>
          <cell r="M226">
            <v>142</v>
          </cell>
          <cell r="N226" t="str">
            <v>Missouri</v>
          </cell>
          <cell r="O226">
            <v>87.4</v>
          </cell>
          <cell r="P226" t="str">
            <v>Greensboro</v>
          </cell>
          <cell r="Q226">
            <v>7</v>
          </cell>
          <cell r="R226">
            <v>24</v>
          </cell>
        </row>
        <row r="227">
          <cell r="A227" t="str">
            <v>womens</v>
          </cell>
          <cell r="B227">
            <v>43541</v>
          </cell>
          <cell r="C227">
            <v>0</v>
          </cell>
          <cell r="D227">
            <v>1</v>
          </cell>
          <cell r="E227">
            <v>0.68835212626499998</v>
          </cell>
          <cell r="F227">
            <v>0.25535070358700002</v>
          </cell>
          <cell r="G227">
            <v>4.1718481536000003E-2</v>
          </cell>
          <cell r="H227">
            <v>8.5794620340000002E-3</v>
          </cell>
          <cell r="I227">
            <v>1.427738321E-3</v>
          </cell>
          <cell r="J227">
            <v>1.8472087500000001E-4</v>
          </cell>
          <cell r="K227">
            <v>1</v>
          </cell>
          <cell r="L227">
            <v>1</v>
          </cell>
          <cell r="M227">
            <v>9</v>
          </cell>
          <cell r="N227" t="str">
            <v>Arizona State</v>
          </cell>
          <cell r="O227">
            <v>88.31</v>
          </cell>
          <cell r="P227" t="str">
            <v>Portland</v>
          </cell>
          <cell r="Q227">
            <v>5</v>
          </cell>
          <cell r="R227">
            <v>40</v>
          </cell>
        </row>
        <row r="228">
          <cell r="A228" t="str">
            <v>womens</v>
          </cell>
          <cell r="B228">
            <v>43541</v>
          </cell>
          <cell r="C228">
            <v>0</v>
          </cell>
          <cell r="D228">
            <v>1</v>
          </cell>
          <cell r="E228">
            <v>0.68441668054100002</v>
          </cell>
          <cell r="F228">
            <v>0.20865345012700001</v>
          </cell>
          <cell r="G228">
            <v>7.7426482764999999E-2</v>
          </cell>
          <cell r="H228">
            <v>8.1390797319999993E-3</v>
          </cell>
          <cell r="I228">
            <v>1.3130500299999999E-3</v>
          </cell>
          <cell r="J228">
            <v>1.4142421900000001E-4</v>
          </cell>
          <cell r="K228">
            <v>1</v>
          </cell>
          <cell r="L228">
            <v>1</v>
          </cell>
          <cell r="M228">
            <v>96</v>
          </cell>
          <cell r="N228" t="str">
            <v>Kentucky</v>
          </cell>
          <cell r="O228">
            <v>85.21</v>
          </cell>
          <cell r="P228" t="str">
            <v>Greensboro</v>
          </cell>
          <cell r="Q228">
            <v>6</v>
          </cell>
          <cell r="R228">
            <v>16</v>
          </cell>
        </row>
        <row r="229">
          <cell r="A229" t="str">
            <v>womens</v>
          </cell>
          <cell r="B229">
            <v>43541</v>
          </cell>
          <cell r="C229">
            <v>0</v>
          </cell>
          <cell r="D229">
            <v>1</v>
          </cell>
          <cell r="E229">
            <v>0.55735294812400005</v>
          </cell>
          <cell r="F229">
            <v>0.14309247735200001</v>
          </cell>
          <cell r="G229">
            <v>1.1238524453E-2</v>
          </cell>
          <cell r="H229">
            <v>2.941565903E-3</v>
          </cell>
          <cell r="I229">
            <v>5.0378267199999995E-4</v>
          </cell>
          <cell r="J229">
            <v>9.5586533999999997E-5</v>
          </cell>
          <cell r="K229">
            <v>1</v>
          </cell>
          <cell r="L229">
            <v>1</v>
          </cell>
          <cell r="M229">
            <v>26</v>
          </cell>
          <cell r="N229" t="str">
            <v>UCLA</v>
          </cell>
          <cell r="O229">
            <v>89.59</v>
          </cell>
          <cell r="P229" t="str">
            <v>Albany</v>
          </cell>
          <cell r="Q229">
            <v>6</v>
          </cell>
          <cell r="R229">
            <v>80</v>
          </cell>
        </row>
        <row r="230">
          <cell r="A230" t="str">
            <v>womens</v>
          </cell>
          <cell r="B230">
            <v>43541</v>
          </cell>
          <cell r="C230">
            <v>0</v>
          </cell>
          <cell r="D230">
            <v>1</v>
          </cell>
          <cell r="E230">
            <v>0.64827027458499997</v>
          </cell>
          <cell r="F230">
            <v>0.20545226661900001</v>
          </cell>
          <cell r="G230">
            <v>2.4017025848000001E-2</v>
          </cell>
          <cell r="H230">
            <v>4.4648397230000001E-3</v>
          </cell>
          <cell r="I230">
            <v>6.6849065499999998E-4</v>
          </cell>
          <cell r="J230">
            <v>7.7114231000000006E-5</v>
          </cell>
          <cell r="K230">
            <v>1</v>
          </cell>
          <cell r="L230">
            <v>1</v>
          </cell>
          <cell r="M230">
            <v>2571</v>
          </cell>
          <cell r="N230" t="str">
            <v>South Dakota State</v>
          </cell>
          <cell r="O230">
            <v>86.59</v>
          </cell>
          <cell r="P230" t="str">
            <v>Portland</v>
          </cell>
          <cell r="Q230">
            <v>6</v>
          </cell>
          <cell r="R230">
            <v>48</v>
          </cell>
        </row>
        <row r="231">
          <cell r="A231" t="str">
            <v>womens</v>
          </cell>
          <cell r="B231">
            <v>43541</v>
          </cell>
          <cell r="C231">
            <v>0</v>
          </cell>
          <cell r="D231">
            <v>1</v>
          </cell>
          <cell r="E231">
            <v>0.59657598699299996</v>
          </cell>
          <cell r="F231">
            <v>1.9550073046999999E-2</v>
          </cell>
          <cell r="G231">
            <v>9.1495980730000002E-3</v>
          </cell>
          <cell r="H231">
            <v>3.7934162419999999E-3</v>
          </cell>
          <cell r="I231">
            <v>5.1490437899999995E-4</v>
          </cell>
          <cell r="J231">
            <v>7.6456990999999999E-5</v>
          </cell>
          <cell r="K231">
            <v>1</v>
          </cell>
          <cell r="L231">
            <v>1</v>
          </cell>
          <cell r="M231">
            <v>2117</v>
          </cell>
          <cell r="N231" t="str">
            <v>Central Michigan</v>
          </cell>
          <cell r="O231">
            <v>86.21</v>
          </cell>
          <cell r="P231" t="str">
            <v>Chicago</v>
          </cell>
          <cell r="Q231">
            <v>8</v>
          </cell>
          <cell r="R231">
            <v>100</v>
          </cell>
        </row>
        <row r="232">
          <cell r="A232" t="str">
            <v>womens</v>
          </cell>
          <cell r="B232">
            <v>43541</v>
          </cell>
          <cell r="C232">
            <v>0</v>
          </cell>
          <cell r="D232">
            <v>1</v>
          </cell>
          <cell r="E232">
            <v>0.44264705187600001</v>
          </cell>
          <cell r="F232">
            <v>9.8368954539000006E-2</v>
          </cell>
          <cell r="G232">
            <v>6.0648165349999998E-3</v>
          </cell>
          <cell r="H232">
            <v>1.326886064E-3</v>
          </cell>
          <cell r="I232">
            <v>1.90936129E-4</v>
          </cell>
          <cell r="J232">
            <v>3.0555493999999999E-5</v>
          </cell>
          <cell r="K232">
            <v>1</v>
          </cell>
          <cell r="L232">
            <v>1</v>
          </cell>
          <cell r="M232">
            <v>2633</v>
          </cell>
          <cell r="N232" t="str">
            <v>Tennessee</v>
          </cell>
          <cell r="O232">
            <v>85.4</v>
          </cell>
          <cell r="P232" t="str">
            <v>Albany</v>
          </cell>
          <cell r="Q232">
            <v>11</v>
          </cell>
          <cell r="R232">
            <v>82</v>
          </cell>
        </row>
        <row r="233">
          <cell r="A233" t="str">
            <v>womens</v>
          </cell>
          <cell r="B233">
            <v>43541</v>
          </cell>
          <cell r="C233">
            <v>0</v>
          </cell>
          <cell r="D233">
            <v>1</v>
          </cell>
          <cell r="E233">
            <v>0.66632462030299999</v>
          </cell>
          <cell r="F233">
            <v>4.5079992462E-2</v>
          </cell>
          <cell r="G233">
            <v>1.8051930564999999E-2</v>
          </cell>
          <cell r="H233">
            <v>1.6257196010000001E-3</v>
          </cell>
          <cell r="I233">
            <v>1.9209467299999999E-4</v>
          </cell>
          <cell r="J233">
            <v>2.5230447E-5</v>
          </cell>
          <cell r="K233">
            <v>1</v>
          </cell>
          <cell r="L233">
            <v>1</v>
          </cell>
          <cell r="M233">
            <v>130</v>
          </cell>
          <cell r="N233" t="str">
            <v>Michigan</v>
          </cell>
          <cell r="O233">
            <v>84.84</v>
          </cell>
          <cell r="P233" t="str">
            <v>Albany</v>
          </cell>
          <cell r="Q233">
            <v>8</v>
          </cell>
          <cell r="R233">
            <v>68</v>
          </cell>
        </row>
        <row r="234">
          <cell r="A234" t="str">
            <v>womens</v>
          </cell>
          <cell r="B234">
            <v>43541</v>
          </cell>
          <cell r="C234">
            <v>0</v>
          </cell>
          <cell r="D234">
            <v>1</v>
          </cell>
          <cell r="E234">
            <v>0.50876896963499996</v>
          </cell>
          <cell r="F234">
            <v>1.4714616134E-2</v>
          </cell>
          <cell r="G234">
            <v>5.4252463149999999E-3</v>
          </cell>
          <cell r="H234">
            <v>1.207932092E-3</v>
          </cell>
          <cell r="I234">
            <v>1.4036161000000001E-4</v>
          </cell>
          <cell r="J234">
            <v>1.8179419999999999E-5</v>
          </cell>
          <cell r="K234">
            <v>1</v>
          </cell>
          <cell r="L234">
            <v>1</v>
          </cell>
          <cell r="M234">
            <v>2084</v>
          </cell>
          <cell r="N234" t="str">
            <v>Buffalo</v>
          </cell>
          <cell r="O234">
            <v>84.43</v>
          </cell>
          <cell r="P234" t="str">
            <v>Albany</v>
          </cell>
          <cell r="Q234">
            <v>10</v>
          </cell>
          <cell r="R234">
            <v>90</v>
          </cell>
        </row>
        <row r="235">
          <cell r="A235" t="str">
            <v>womens</v>
          </cell>
          <cell r="B235">
            <v>43541</v>
          </cell>
          <cell r="C235">
            <v>0</v>
          </cell>
          <cell r="D235">
            <v>1</v>
          </cell>
          <cell r="E235">
            <v>0.40342401300699998</v>
          </cell>
          <cell r="F235">
            <v>9.0739621020000001E-3</v>
          </cell>
          <cell r="G235">
            <v>3.5031895489999998E-3</v>
          </cell>
          <cell r="H235">
            <v>1.1811299390000001E-3</v>
          </cell>
          <cell r="I235">
            <v>1.1780182699999999E-4</v>
          </cell>
          <cell r="J235">
            <v>1.3235538E-5</v>
          </cell>
          <cell r="K235">
            <v>1</v>
          </cell>
          <cell r="L235">
            <v>1</v>
          </cell>
          <cell r="M235">
            <v>127</v>
          </cell>
          <cell r="N235" t="str">
            <v>Michigan State</v>
          </cell>
          <cell r="O235">
            <v>83.02</v>
          </cell>
          <cell r="P235" t="str">
            <v>Chicago</v>
          </cell>
          <cell r="Q235">
            <v>9</v>
          </cell>
          <cell r="R235">
            <v>102</v>
          </cell>
        </row>
        <row r="236">
          <cell r="A236" t="str">
            <v>womens</v>
          </cell>
          <cell r="B236">
            <v>43541</v>
          </cell>
          <cell r="C236">
            <v>0</v>
          </cell>
          <cell r="D236">
            <v>1</v>
          </cell>
          <cell r="E236">
            <v>0.49123103036499999</v>
          </cell>
          <cell r="F236">
            <v>1.3752399472E-2</v>
          </cell>
          <cell r="G236">
            <v>4.8343219170000002E-3</v>
          </cell>
          <cell r="H236">
            <v>1.021268835E-3</v>
          </cell>
          <cell r="I236">
            <v>1.04823308E-4</v>
          </cell>
          <cell r="J236">
            <v>1.2012949000000001E-5</v>
          </cell>
          <cell r="K236">
            <v>1</v>
          </cell>
          <cell r="L236">
            <v>1</v>
          </cell>
          <cell r="M236">
            <v>164</v>
          </cell>
          <cell r="N236" t="str">
            <v>Rutgers</v>
          </cell>
          <cell r="O236">
            <v>83.22</v>
          </cell>
          <cell r="P236" t="str">
            <v>Albany</v>
          </cell>
          <cell r="Q236">
            <v>7</v>
          </cell>
          <cell r="R236">
            <v>88</v>
          </cell>
        </row>
        <row r="237">
          <cell r="A237" t="str">
            <v>womens</v>
          </cell>
          <cell r="B237">
            <v>43541</v>
          </cell>
          <cell r="C237">
            <v>0</v>
          </cell>
          <cell r="D237">
            <v>1</v>
          </cell>
          <cell r="E237">
            <v>0.87433972881400002</v>
          </cell>
          <cell r="F237">
            <v>0.14799918760899999</v>
          </cell>
          <cell r="G237">
            <v>1.5772590364E-2</v>
          </cell>
          <cell r="H237">
            <v>1.0048899390000001E-3</v>
          </cell>
          <cell r="I237">
            <v>9.5573109999999995E-5</v>
          </cell>
          <cell r="J237">
            <v>1.0112444E-5</v>
          </cell>
          <cell r="K237">
            <v>1</v>
          </cell>
          <cell r="L237">
            <v>1</v>
          </cell>
          <cell r="M237">
            <v>2250</v>
          </cell>
          <cell r="N237" t="str">
            <v>Gonzaga</v>
          </cell>
          <cell r="O237">
            <v>84.76</v>
          </cell>
          <cell r="P237" t="str">
            <v>Albany</v>
          </cell>
          <cell r="Q237">
            <v>5</v>
          </cell>
          <cell r="R237">
            <v>72</v>
          </cell>
        </row>
        <row r="238">
          <cell r="A238" t="str">
            <v>womens</v>
          </cell>
          <cell r="B238">
            <v>43541</v>
          </cell>
          <cell r="C238">
            <v>0</v>
          </cell>
          <cell r="D238">
            <v>1</v>
          </cell>
          <cell r="E238">
            <v>0.63816803686000001</v>
          </cell>
          <cell r="F238">
            <v>1.0814270511E-2</v>
          </cell>
          <cell r="G238">
            <v>3.0130142960000002E-3</v>
          </cell>
          <cell r="H238">
            <v>8.6581024900000004E-4</v>
          </cell>
          <cell r="I238">
            <v>1.13977253E-4</v>
          </cell>
          <cell r="J238">
            <v>1.0054475E-5</v>
          </cell>
          <cell r="K238">
            <v>1</v>
          </cell>
          <cell r="L238">
            <v>1</v>
          </cell>
          <cell r="M238">
            <v>25</v>
          </cell>
          <cell r="N238" t="str">
            <v>California</v>
          </cell>
          <cell r="O238">
            <v>84.29</v>
          </cell>
          <cell r="P238" t="str">
            <v>Greensboro</v>
          </cell>
          <cell r="Q238">
            <v>8</v>
          </cell>
          <cell r="R238">
            <v>4</v>
          </cell>
        </row>
        <row r="239">
          <cell r="A239" t="str">
            <v>womens</v>
          </cell>
          <cell r="B239">
            <v>43541</v>
          </cell>
          <cell r="C239">
            <v>0</v>
          </cell>
          <cell r="D239">
            <v>1</v>
          </cell>
          <cell r="E239">
            <v>0.33571855876399997</v>
          </cell>
          <cell r="F239">
            <v>5.6692459429000003E-2</v>
          </cell>
          <cell r="G239">
            <v>1.4985731869000001E-2</v>
          </cell>
          <cell r="H239">
            <v>9.6975308199999995E-4</v>
          </cell>
          <cell r="I239">
            <v>1.0910451799999999E-4</v>
          </cell>
          <cell r="J239">
            <v>8.2073789999999996E-6</v>
          </cell>
          <cell r="K239">
            <v>1</v>
          </cell>
          <cell r="L239">
            <v>1</v>
          </cell>
          <cell r="M239">
            <v>2181</v>
          </cell>
          <cell r="N239" t="str">
            <v>Drake</v>
          </cell>
          <cell r="O239">
            <v>81.87</v>
          </cell>
          <cell r="P239" t="str">
            <v>Greensboro</v>
          </cell>
          <cell r="Q239">
            <v>10</v>
          </cell>
          <cell r="R239">
            <v>26</v>
          </cell>
        </row>
        <row r="240">
          <cell r="A240" t="str">
            <v>womens</v>
          </cell>
          <cell r="B240">
            <v>43541</v>
          </cell>
          <cell r="C240">
            <v>0</v>
          </cell>
          <cell r="D240">
            <v>1</v>
          </cell>
          <cell r="E240">
            <v>0.69780587572200004</v>
          </cell>
          <cell r="F240">
            <v>1.8905598692000002E-2</v>
          </cell>
          <cell r="G240">
            <v>8.4034305109999992E-3</v>
          </cell>
          <cell r="H240">
            <v>9.7104862399999996E-4</v>
          </cell>
          <cell r="I240">
            <v>1.02039751E-4</v>
          </cell>
          <cell r="J240">
            <v>8.0334699999999998E-6</v>
          </cell>
          <cell r="K240">
            <v>1</v>
          </cell>
          <cell r="L240">
            <v>1</v>
          </cell>
          <cell r="M240">
            <v>233</v>
          </cell>
          <cell r="N240" t="str">
            <v>South Dakota</v>
          </cell>
          <cell r="O240">
            <v>82.9</v>
          </cell>
          <cell r="P240" t="str">
            <v>Portland</v>
          </cell>
          <cell r="Q240">
            <v>8</v>
          </cell>
          <cell r="R240">
            <v>36</v>
          </cell>
        </row>
        <row r="241">
          <cell r="A241" t="str">
            <v>womens</v>
          </cell>
          <cell r="B241">
            <v>43541</v>
          </cell>
          <cell r="C241">
            <v>0</v>
          </cell>
          <cell r="D241">
            <v>1</v>
          </cell>
          <cell r="E241">
            <v>0.31558331945899998</v>
          </cell>
          <cell r="F241">
            <v>6.0118333037000003E-2</v>
          </cell>
          <cell r="G241">
            <v>1.4063818345E-2</v>
          </cell>
          <cell r="H241">
            <v>8.3388365599999998E-4</v>
          </cell>
          <cell r="I241">
            <v>7.8812132000000005E-5</v>
          </cell>
          <cell r="J241">
            <v>4.9755220000000002E-6</v>
          </cell>
          <cell r="K241">
            <v>1</v>
          </cell>
          <cell r="L241">
            <v>1</v>
          </cell>
          <cell r="M241">
            <v>163</v>
          </cell>
          <cell r="N241" t="str">
            <v>Princeton</v>
          </cell>
          <cell r="O241">
            <v>80.23</v>
          </cell>
          <cell r="P241" t="str">
            <v>Greensboro</v>
          </cell>
          <cell r="Q241">
            <v>11</v>
          </cell>
          <cell r="R241">
            <v>18</v>
          </cell>
        </row>
        <row r="242">
          <cell r="A242" t="str">
            <v>womens</v>
          </cell>
          <cell r="B242">
            <v>43541</v>
          </cell>
          <cell r="C242">
            <v>0</v>
          </cell>
          <cell r="D242">
            <v>1</v>
          </cell>
          <cell r="E242">
            <v>0.236693952037</v>
          </cell>
          <cell r="F242">
            <v>7.7352666380000002E-3</v>
          </cell>
          <cell r="G242">
            <v>3.0062702629999999E-3</v>
          </cell>
          <cell r="H242">
            <v>3.3878241300000001E-4</v>
          </cell>
          <cell r="I242">
            <v>3.8071846999999999E-5</v>
          </cell>
          <cell r="J242">
            <v>3.242099E-6</v>
          </cell>
          <cell r="K242">
            <v>1</v>
          </cell>
          <cell r="L242">
            <v>1</v>
          </cell>
          <cell r="M242">
            <v>84</v>
          </cell>
          <cell r="N242" t="str">
            <v>Indiana</v>
          </cell>
          <cell r="O242">
            <v>81.96</v>
          </cell>
          <cell r="P242" t="str">
            <v>Portland</v>
          </cell>
          <cell r="Q242">
            <v>10</v>
          </cell>
          <cell r="R242">
            <v>58</v>
          </cell>
        </row>
        <row r="243">
          <cell r="A243" t="str">
            <v>womens</v>
          </cell>
          <cell r="B243">
            <v>43541</v>
          </cell>
          <cell r="C243">
            <v>0</v>
          </cell>
          <cell r="D243">
            <v>1</v>
          </cell>
          <cell r="E243">
            <v>0.36183196313999999</v>
          </cell>
          <cell r="F243">
            <v>3.4808283709999999E-3</v>
          </cell>
          <cell r="G243">
            <v>1.056443822E-3</v>
          </cell>
          <cell r="H243">
            <v>3.3045292799999999E-4</v>
          </cell>
          <cell r="I243">
            <v>3.6936040000000003E-5</v>
          </cell>
          <cell r="J243">
            <v>2.7706109999999999E-6</v>
          </cell>
          <cell r="K243">
            <v>1</v>
          </cell>
          <cell r="L243">
            <v>1</v>
          </cell>
          <cell r="M243">
            <v>153</v>
          </cell>
          <cell r="N243" t="str">
            <v>North Carolina</v>
          </cell>
          <cell r="O243">
            <v>80.36</v>
          </cell>
          <cell r="P243" t="str">
            <v>Greensboro</v>
          </cell>
          <cell r="Q243">
            <v>9</v>
          </cell>
          <cell r="R243">
            <v>6</v>
          </cell>
        </row>
        <row r="244">
          <cell r="A244" t="str">
            <v>womens</v>
          </cell>
          <cell r="B244">
            <v>43541</v>
          </cell>
          <cell r="C244">
            <v>0</v>
          </cell>
          <cell r="D244">
            <v>1</v>
          </cell>
          <cell r="E244">
            <v>0.54603915284799998</v>
          </cell>
          <cell r="F244">
            <v>3.2222930662999999E-2</v>
          </cell>
          <cell r="G244">
            <v>7.6334382520000001E-3</v>
          </cell>
          <cell r="H244">
            <v>3.0261237199999999E-4</v>
          </cell>
          <cell r="I244">
            <v>2.6975185000000001E-5</v>
          </cell>
          <cell r="J244">
            <v>2.7359579999999998E-6</v>
          </cell>
          <cell r="K244">
            <v>1</v>
          </cell>
          <cell r="L244">
            <v>1</v>
          </cell>
          <cell r="M244">
            <v>2</v>
          </cell>
          <cell r="N244" t="str">
            <v>Auburn</v>
          </cell>
          <cell r="O244">
            <v>80.680000000000007</v>
          </cell>
          <cell r="P244" t="str">
            <v>Chicago</v>
          </cell>
          <cell r="Q244">
            <v>10</v>
          </cell>
          <cell r="R244">
            <v>122</v>
          </cell>
        </row>
        <row r="245">
          <cell r="A245" t="str">
            <v>womens</v>
          </cell>
          <cell r="B245">
            <v>43541</v>
          </cell>
          <cell r="C245">
            <v>0</v>
          </cell>
          <cell r="D245">
            <v>1</v>
          </cell>
          <cell r="E245">
            <v>0.100261275857</v>
          </cell>
          <cell r="F245">
            <v>3.4884834444E-2</v>
          </cell>
          <cell r="G245">
            <v>1.3100026910000001E-3</v>
          </cell>
          <cell r="H245">
            <v>3.36019233E-4</v>
          </cell>
          <cell r="I245">
            <v>3.5991705999999999E-5</v>
          </cell>
          <cell r="J245">
            <v>2.5889630000000002E-6</v>
          </cell>
          <cell r="K245">
            <v>1</v>
          </cell>
          <cell r="L245">
            <v>1</v>
          </cell>
          <cell r="M245">
            <v>2057</v>
          </cell>
          <cell r="N245" t="str">
            <v>Belmont</v>
          </cell>
          <cell r="O245">
            <v>79.97</v>
          </cell>
          <cell r="P245" t="str">
            <v>Greensboro</v>
          </cell>
          <cell r="Q245">
            <v>13</v>
          </cell>
          <cell r="R245">
            <v>14</v>
          </cell>
        </row>
        <row r="246">
          <cell r="A246" t="str">
            <v>womens</v>
          </cell>
          <cell r="B246">
            <v>43541</v>
          </cell>
          <cell r="C246">
            <v>0</v>
          </cell>
          <cell r="D246">
            <v>1</v>
          </cell>
          <cell r="E246">
            <v>0.31164787373500002</v>
          </cell>
          <cell r="F246">
            <v>7.3067187347000004E-2</v>
          </cell>
          <cell r="G246">
            <v>3.4204378299999998E-3</v>
          </cell>
          <cell r="H246">
            <v>2.4799794800000002E-4</v>
          </cell>
          <cell r="I246">
            <v>2.9042665E-5</v>
          </cell>
          <cell r="J246">
            <v>2.5884129999999998E-6</v>
          </cell>
          <cell r="K246">
            <v>1</v>
          </cell>
          <cell r="L246">
            <v>1</v>
          </cell>
          <cell r="M246">
            <v>2116</v>
          </cell>
          <cell r="N246" t="str">
            <v>Central Florida</v>
          </cell>
          <cell r="O246">
            <v>79.89</v>
          </cell>
          <cell r="P246" t="str">
            <v>Portland</v>
          </cell>
          <cell r="Q246">
            <v>12</v>
          </cell>
          <cell r="R246">
            <v>42</v>
          </cell>
        </row>
        <row r="247">
          <cell r="A247" t="str">
            <v>womens</v>
          </cell>
          <cell r="B247">
            <v>43541</v>
          </cell>
          <cell r="C247">
            <v>0</v>
          </cell>
          <cell r="D247">
            <v>1</v>
          </cell>
          <cell r="E247">
            <v>0.17853029037400001</v>
          </cell>
          <cell r="F247">
            <v>7.3322872292999997E-2</v>
          </cell>
          <cell r="G247">
            <v>3.3973462039999999E-3</v>
          </cell>
          <cell r="H247">
            <v>2.4422048399999998E-4</v>
          </cell>
          <cell r="I247">
            <v>2.8035895999999999E-5</v>
          </cell>
          <cell r="J247">
            <v>2.4459889999999999E-6</v>
          </cell>
          <cell r="K247">
            <v>1</v>
          </cell>
          <cell r="L247">
            <v>1</v>
          </cell>
          <cell r="M247">
            <v>526</v>
          </cell>
          <cell r="N247" t="str">
            <v>Florida Gulf Coast</v>
          </cell>
          <cell r="O247">
            <v>79.84</v>
          </cell>
          <cell r="P247" t="str">
            <v>Portland</v>
          </cell>
          <cell r="Q247">
            <v>13</v>
          </cell>
          <cell r="R247">
            <v>46</v>
          </cell>
        </row>
        <row r="248">
          <cell r="A248" t="str">
            <v>womens</v>
          </cell>
          <cell r="B248">
            <v>43541</v>
          </cell>
          <cell r="C248">
            <v>0</v>
          </cell>
          <cell r="D248">
            <v>1</v>
          </cell>
          <cell r="E248">
            <v>0.35172972541500003</v>
          </cell>
          <cell r="F248">
            <v>7.7956459694000002E-2</v>
          </cell>
          <cell r="G248">
            <v>3.6502327E-3</v>
          </cell>
          <cell r="H248">
            <v>3.1301671600000001E-4</v>
          </cell>
          <cell r="I248">
            <v>2.7594112E-5</v>
          </cell>
          <cell r="J248">
            <v>1.808096E-6</v>
          </cell>
          <cell r="K248">
            <v>1</v>
          </cell>
          <cell r="L248">
            <v>1</v>
          </cell>
          <cell r="M248">
            <v>2514</v>
          </cell>
          <cell r="N248" t="str">
            <v>Quinnipiac</v>
          </cell>
          <cell r="O248">
            <v>80.5</v>
          </cell>
          <cell r="P248" t="str">
            <v>Portland</v>
          </cell>
          <cell r="Q248">
            <v>11</v>
          </cell>
          <cell r="R248">
            <v>50</v>
          </cell>
        </row>
        <row r="249">
          <cell r="A249" t="str">
            <v>womens</v>
          </cell>
          <cell r="B249">
            <v>43541</v>
          </cell>
          <cell r="C249">
            <v>0</v>
          </cell>
          <cell r="D249">
            <v>1</v>
          </cell>
          <cell r="E249">
            <v>0.33367537969700001</v>
          </cell>
          <cell r="F249">
            <v>1.2266915022000001E-2</v>
          </cell>
          <cell r="G249">
            <v>3.249390555E-3</v>
          </cell>
          <cell r="H249">
            <v>1.68856176E-4</v>
          </cell>
          <cell r="I249">
            <v>1.4043138999999999E-5</v>
          </cell>
          <cell r="J249">
            <v>1.313882E-6</v>
          </cell>
          <cell r="K249">
            <v>1</v>
          </cell>
          <cell r="L249">
            <v>1</v>
          </cell>
          <cell r="M249">
            <v>2306</v>
          </cell>
          <cell r="N249" t="str">
            <v>Kansas State</v>
          </cell>
          <cell r="O249">
            <v>81.06</v>
          </cell>
          <cell r="P249" t="str">
            <v>Albany</v>
          </cell>
          <cell r="Q249">
            <v>9</v>
          </cell>
          <cell r="R249">
            <v>70</v>
          </cell>
        </row>
        <row r="250">
          <cell r="A250" t="str">
            <v>womens</v>
          </cell>
          <cell r="B250">
            <v>43541</v>
          </cell>
          <cell r="C250">
            <v>0</v>
          </cell>
          <cell r="D250">
            <v>1</v>
          </cell>
          <cell r="E250">
            <v>0.17080887399200001</v>
          </cell>
          <cell r="F250">
            <v>2.5941252129E-2</v>
          </cell>
          <cell r="G250">
            <v>4.3608138009999997E-3</v>
          </cell>
          <cell r="H250">
            <v>1.45812703E-4</v>
          </cell>
          <cell r="I250">
            <v>8.7683500000000005E-6</v>
          </cell>
          <cell r="J250">
            <v>6.2224699999999997E-7</v>
          </cell>
          <cell r="K250">
            <v>1</v>
          </cell>
          <cell r="L250">
            <v>1</v>
          </cell>
          <cell r="M250">
            <v>2623</v>
          </cell>
          <cell r="N250" t="str">
            <v>Missouri State</v>
          </cell>
          <cell r="O250">
            <v>78.39</v>
          </cell>
          <cell r="P250" t="str">
            <v>Chicago</v>
          </cell>
          <cell r="Q250">
            <v>11</v>
          </cell>
          <cell r="R250">
            <v>114</v>
          </cell>
        </row>
        <row r="251">
          <cell r="A251" t="str">
            <v>womens</v>
          </cell>
          <cell r="B251">
            <v>43541</v>
          </cell>
          <cell r="C251">
            <v>0</v>
          </cell>
          <cell r="D251">
            <v>1</v>
          </cell>
          <cell r="E251">
            <v>0.14238700246899999</v>
          </cell>
          <cell r="F251">
            <v>2.6990183364000001E-2</v>
          </cell>
          <cell r="G251">
            <v>4.1474017199999999E-4</v>
          </cell>
          <cell r="H251">
            <v>6.4537063000000001E-5</v>
          </cell>
          <cell r="I251">
            <v>3.7525760000000001E-6</v>
          </cell>
          <cell r="J251">
            <v>2.58901E-7</v>
          </cell>
          <cell r="K251">
            <v>1</v>
          </cell>
          <cell r="L251">
            <v>1</v>
          </cell>
          <cell r="M251">
            <v>242</v>
          </cell>
          <cell r="N251" t="str">
            <v>Rice</v>
          </cell>
          <cell r="O251">
            <v>77.62</v>
          </cell>
          <cell r="P251" t="str">
            <v>Chicago</v>
          </cell>
          <cell r="Q251">
            <v>12</v>
          </cell>
          <cell r="R251">
            <v>106</v>
          </cell>
        </row>
        <row r="252">
          <cell r="A252" t="str">
            <v>womens</v>
          </cell>
          <cell r="B252">
            <v>43541</v>
          </cell>
          <cell r="C252">
            <v>0</v>
          </cell>
          <cell r="D252">
            <v>1</v>
          </cell>
          <cell r="E252">
            <v>0.15994459540600001</v>
          </cell>
          <cell r="F252">
            <v>1.5502576499E-2</v>
          </cell>
          <cell r="G252">
            <v>3.6804745500000001E-4</v>
          </cell>
          <cell r="H252">
            <v>6.8238449999999997E-5</v>
          </cell>
          <cell r="I252">
            <v>4.5879620000000002E-6</v>
          </cell>
          <cell r="J252">
            <v>2.08104E-7</v>
          </cell>
          <cell r="K252">
            <v>1</v>
          </cell>
          <cell r="L252">
            <v>1</v>
          </cell>
          <cell r="M252">
            <v>2083</v>
          </cell>
          <cell r="N252" t="str">
            <v>Bucknell</v>
          </cell>
          <cell r="O252">
            <v>76.599999999999994</v>
          </cell>
          <cell r="P252" t="str">
            <v>Greensboro</v>
          </cell>
          <cell r="Q252">
            <v>12</v>
          </cell>
          <cell r="R252">
            <v>10</v>
          </cell>
        </row>
        <row r="253">
          <cell r="A253" t="str">
            <v>womens</v>
          </cell>
          <cell r="B253">
            <v>43541</v>
          </cell>
          <cell r="C253">
            <v>0</v>
          </cell>
          <cell r="D253">
            <v>1</v>
          </cell>
          <cell r="E253">
            <v>0.45396084715200002</v>
          </cell>
          <cell r="F253">
            <v>2.3124046376999999E-2</v>
          </cell>
          <cell r="G253">
            <v>3.3539660490000001E-3</v>
          </cell>
          <cell r="H253">
            <v>7.5501313000000004E-5</v>
          </cell>
          <cell r="I253">
            <v>3.1934030000000001E-6</v>
          </cell>
          <cell r="J253">
            <v>1.6376400000000001E-7</v>
          </cell>
          <cell r="K253">
            <v>1</v>
          </cell>
          <cell r="L253">
            <v>1</v>
          </cell>
          <cell r="M253">
            <v>252</v>
          </cell>
          <cell r="N253" t="str">
            <v>Brigham Young</v>
          </cell>
          <cell r="O253">
            <v>77.39</v>
          </cell>
          <cell r="P253" t="str">
            <v>Chicago</v>
          </cell>
          <cell r="Q253">
            <v>7</v>
          </cell>
          <cell r="R253">
            <v>120</v>
          </cell>
        </row>
        <row r="254">
          <cell r="A254" t="str">
            <v>womens</v>
          </cell>
          <cell r="B254">
            <v>43541</v>
          </cell>
          <cell r="C254">
            <v>0</v>
          </cell>
          <cell r="D254">
            <v>1</v>
          </cell>
          <cell r="E254">
            <v>0.30219412427800002</v>
          </cell>
          <cell r="F254">
            <v>3.5799530260000002E-3</v>
          </cell>
          <cell r="G254">
            <v>8.5207561900000001E-4</v>
          </cell>
          <cell r="H254">
            <v>4.4153499000000001E-5</v>
          </cell>
          <cell r="I254">
            <v>3.107318E-6</v>
          </cell>
          <cell r="J254">
            <v>1.61326E-7</v>
          </cell>
          <cell r="K254">
            <v>1</v>
          </cell>
          <cell r="L254">
            <v>1</v>
          </cell>
          <cell r="M254">
            <v>228</v>
          </cell>
          <cell r="N254" t="str">
            <v>Clemson</v>
          </cell>
          <cell r="O254">
            <v>76.62</v>
          </cell>
          <cell r="P254" t="str">
            <v>Portland</v>
          </cell>
          <cell r="Q254">
            <v>9</v>
          </cell>
          <cell r="R254">
            <v>38</v>
          </cell>
        </row>
        <row r="255">
          <cell r="A255" t="str">
            <v>womens</v>
          </cell>
          <cell r="B255">
            <v>43541</v>
          </cell>
          <cell r="C255">
            <v>0</v>
          </cell>
          <cell r="D255">
            <v>1</v>
          </cell>
          <cell r="E255">
            <v>6.4458272423999999E-2</v>
          </cell>
          <cell r="F255">
            <v>1.5310909556999999E-2</v>
          </cell>
          <cell r="G255">
            <v>2.0149922019999998E-3</v>
          </cell>
          <cell r="H255">
            <v>6.2027752999999994E-5</v>
          </cell>
          <cell r="I255">
            <v>3.3755889999999998E-6</v>
          </cell>
          <cell r="J255">
            <v>1.2428900000000001E-7</v>
          </cell>
          <cell r="K255">
            <v>1</v>
          </cell>
          <cell r="L255">
            <v>1</v>
          </cell>
          <cell r="M255">
            <v>311</v>
          </cell>
          <cell r="N255" t="str">
            <v>Maine</v>
          </cell>
          <cell r="O255">
            <v>75.680000000000007</v>
          </cell>
          <cell r="P255" t="str">
            <v>Greensboro</v>
          </cell>
          <cell r="Q255">
            <v>14</v>
          </cell>
          <cell r="R255">
            <v>22</v>
          </cell>
        </row>
        <row r="256">
          <cell r="A256" t="str">
            <v>womens</v>
          </cell>
          <cell r="B256">
            <v>43541</v>
          </cell>
          <cell r="C256">
            <v>0</v>
          </cell>
          <cell r="D256">
            <v>1</v>
          </cell>
          <cell r="E256">
            <v>4.0236219012000002E-2</v>
          </cell>
          <cell r="F256">
            <v>2.3008406772000001E-2</v>
          </cell>
          <cell r="G256">
            <v>2.9203705670000002E-3</v>
          </cell>
          <cell r="H256">
            <v>5.6771526999999997E-5</v>
          </cell>
          <cell r="I256">
            <v>2.1515940000000001E-6</v>
          </cell>
          <cell r="J256">
            <v>9.9987999999999995E-8</v>
          </cell>
          <cell r="K256">
            <v>1</v>
          </cell>
          <cell r="L256">
            <v>1</v>
          </cell>
          <cell r="M256">
            <v>302</v>
          </cell>
          <cell r="N256" t="str">
            <v>UC-Davis</v>
          </cell>
          <cell r="O256">
            <v>76.81</v>
          </cell>
          <cell r="P256" t="str">
            <v>Chicago</v>
          </cell>
          <cell r="Q256">
            <v>15</v>
          </cell>
          <cell r="R256">
            <v>126</v>
          </cell>
        </row>
        <row r="257">
          <cell r="A257" t="str">
            <v>womens</v>
          </cell>
          <cell r="B257">
            <v>43541</v>
          </cell>
          <cell r="C257">
            <v>0</v>
          </cell>
          <cell r="D257">
            <v>1</v>
          </cell>
          <cell r="E257">
            <v>9.2202340615999995E-2</v>
          </cell>
          <cell r="F257">
            <v>2.7027900794000002E-2</v>
          </cell>
          <cell r="G257">
            <v>7.3292267300000002E-4</v>
          </cell>
          <cell r="H257">
            <v>3.9336262999999997E-5</v>
          </cell>
          <cell r="I257">
            <v>2.2666980000000002E-6</v>
          </cell>
          <cell r="J257">
            <v>9.5362000000000004E-8</v>
          </cell>
          <cell r="K257">
            <v>1</v>
          </cell>
          <cell r="L257">
            <v>1</v>
          </cell>
          <cell r="M257">
            <v>2230</v>
          </cell>
          <cell r="N257" t="str">
            <v>Fordham</v>
          </cell>
          <cell r="O257">
            <v>76.209999999999994</v>
          </cell>
          <cell r="P257" t="str">
            <v>Portland</v>
          </cell>
          <cell r="Q257">
            <v>14</v>
          </cell>
          <cell r="R257">
            <v>54</v>
          </cell>
        </row>
        <row r="258">
          <cell r="A258" t="str">
            <v>womens</v>
          </cell>
          <cell r="B258">
            <v>43541</v>
          </cell>
          <cell r="C258">
            <v>0</v>
          </cell>
          <cell r="D258">
            <v>1</v>
          </cell>
          <cell r="E258">
            <v>7.5076951284999999E-2</v>
          </cell>
          <cell r="F258">
            <v>1.0479563876000001E-2</v>
          </cell>
          <cell r="G258">
            <v>1.8282801900000001E-4</v>
          </cell>
          <cell r="H258">
            <v>3.1406616999999998E-5</v>
          </cell>
          <cell r="I258">
            <v>1.5748430000000001E-6</v>
          </cell>
          <cell r="J258">
            <v>9.5107000000000006E-8</v>
          </cell>
          <cell r="K258">
            <v>1</v>
          </cell>
          <cell r="L258">
            <v>1</v>
          </cell>
          <cell r="M258">
            <v>2750</v>
          </cell>
          <cell r="N258" t="str">
            <v>Wright State</v>
          </cell>
          <cell r="O258">
            <v>76.28</v>
          </cell>
          <cell r="P258" t="str">
            <v>Chicago</v>
          </cell>
          <cell r="Q258">
            <v>13</v>
          </cell>
          <cell r="R258">
            <v>110</v>
          </cell>
        </row>
        <row r="259">
          <cell r="A259" t="str">
            <v>womens</v>
          </cell>
          <cell r="B259">
            <v>43541</v>
          </cell>
          <cell r="C259">
            <v>0</v>
          </cell>
          <cell r="D259">
            <v>1</v>
          </cell>
          <cell r="E259">
            <v>3.1463978995000003E-2</v>
          </cell>
          <cell r="F259">
            <v>4.9519664700000002E-3</v>
          </cell>
          <cell r="G259">
            <v>7.2057356799999997E-4</v>
          </cell>
          <cell r="H259">
            <v>2.2901284E-5</v>
          </cell>
          <cell r="I259">
            <v>1.432482E-6</v>
          </cell>
          <cell r="J259">
            <v>6.0767000000000004E-8</v>
          </cell>
          <cell r="K259">
            <v>1</v>
          </cell>
          <cell r="L259">
            <v>1</v>
          </cell>
          <cell r="M259">
            <v>2382</v>
          </cell>
          <cell r="N259" t="str">
            <v>Mercer</v>
          </cell>
          <cell r="O259">
            <v>74.209999999999994</v>
          </cell>
          <cell r="P259" t="str">
            <v>Greensboro</v>
          </cell>
          <cell r="Q259">
            <v>15</v>
          </cell>
          <cell r="R259">
            <v>30</v>
          </cell>
        </row>
        <row r="260">
          <cell r="A260" t="str">
            <v>womens</v>
          </cell>
          <cell r="B260">
            <v>43541</v>
          </cell>
          <cell r="C260">
            <v>0</v>
          </cell>
          <cell r="D260">
            <v>1</v>
          </cell>
          <cell r="E260">
            <v>4.0124016831000003E-2</v>
          </cell>
          <cell r="F260">
            <v>1.2373217307000001E-2</v>
          </cell>
          <cell r="G260">
            <v>4.76995154E-4</v>
          </cell>
          <cell r="H260">
            <v>1.1317225000000001E-5</v>
          </cell>
          <cell r="I260">
            <v>4.5880000000000001E-7</v>
          </cell>
          <cell r="J260">
            <v>2.1322000000000001E-8</v>
          </cell>
          <cell r="K260">
            <v>1</v>
          </cell>
          <cell r="L260">
            <v>1</v>
          </cell>
          <cell r="M260">
            <v>68</v>
          </cell>
          <cell r="N260" t="str">
            <v>Boise State</v>
          </cell>
          <cell r="O260">
            <v>75.97</v>
          </cell>
          <cell r="P260" t="str">
            <v>Albany</v>
          </cell>
          <cell r="Q260">
            <v>13</v>
          </cell>
          <cell r="R260">
            <v>78</v>
          </cell>
        </row>
        <row r="261">
          <cell r="A261" t="str">
            <v>womens</v>
          </cell>
          <cell r="B261">
            <v>43541</v>
          </cell>
          <cell r="C261">
            <v>0</v>
          </cell>
          <cell r="D261">
            <v>1</v>
          </cell>
          <cell r="E261">
            <v>7.9627296409999996E-3</v>
          </cell>
          <cell r="F261">
            <v>1.4941945959999999E-3</v>
          </cell>
          <cell r="G261">
            <v>4.1113926799999999E-4</v>
          </cell>
          <cell r="H261">
            <v>3.0068757000000002E-5</v>
          </cell>
          <cell r="I261">
            <v>7.8264600000000003E-7</v>
          </cell>
          <cell r="J261">
            <v>1.447E-8</v>
          </cell>
          <cell r="K261">
            <v>1</v>
          </cell>
          <cell r="L261">
            <v>1</v>
          </cell>
          <cell r="M261">
            <v>2502</v>
          </cell>
          <cell r="N261" t="str">
            <v>Portland State</v>
          </cell>
          <cell r="O261">
            <v>72.17</v>
          </cell>
          <cell r="P261" t="str">
            <v>Portland</v>
          </cell>
          <cell r="Q261">
            <v>15</v>
          </cell>
          <cell r="R261">
            <v>62</v>
          </cell>
        </row>
        <row r="262">
          <cell r="A262" t="str">
            <v>womens</v>
          </cell>
          <cell r="B262">
            <v>43541</v>
          </cell>
          <cell r="C262">
            <v>0</v>
          </cell>
          <cell r="D262">
            <v>1</v>
          </cell>
          <cell r="E262">
            <v>0.12566027118600001</v>
          </cell>
          <cell r="F262">
            <v>4.7605755009999997E-3</v>
          </cell>
          <cell r="G262">
            <v>1.7336662499999999E-4</v>
          </cell>
          <cell r="H262">
            <v>3.8995380000000003E-6</v>
          </cell>
          <cell r="I262">
            <v>1.66908E-7</v>
          </cell>
          <cell r="J262">
            <v>8.2030000000000007E-9</v>
          </cell>
          <cell r="K262">
            <v>1</v>
          </cell>
          <cell r="L262">
            <v>1</v>
          </cell>
          <cell r="M262">
            <v>2031</v>
          </cell>
          <cell r="N262" t="str">
            <v>Arkansas-Little Rock</v>
          </cell>
          <cell r="O262">
            <v>74.2</v>
          </cell>
          <cell r="P262" t="str">
            <v>Albany</v>
          </cell>
          <cell r="Q262">
            <v>12</v>
          </cell>
          <cell r="R262">
            <v>74</v>
          </cell>
        </row>
        <row r="263">
          <cell r="A263" t="str">
            <v>womens</v>
          </cell>
          <cell r="B263">
            <v>43541</v>
          </cell>
          <cell r="C263">
            <v>0</v>
          </cell>
          <cell r="D263">
            <v>1</v>
          </cell>
          <cell r="E263">
            <v>2.2604910073999999E-2</v>
          </cell>
          <cell r="F263">
            <v>2.4643396529999998E-3</v>
          </cell>
          <cell r="G263">
            <v>2.0725096000000002E-5</v>
          </cell>
          <cell r="H263">
            <v>8.8962499999999997E-7</v>
          </cell>
          <cell r="I263">
            <v>2.4406E-8</v>
          </cell>
          <cell r="J263">
            <v>7.8199999999999999E-10</v>
          </cell>
          <cell r="K263">
            <v>1</v>
          </cell>
          <cell r="L263">
            <v>1</v>
          </cell>
          <cell r="M263">
            <v>2515</v>
          </cell>
          <cell r="N263" t="str">
            <v>Radford</v>
          </cell>
          <cell r="O263">
            <v>70.150000000000006</v>
          </cell>
          <cell r="P263" t="str">
            <v>Albany</v>
          </cell>
          <cell r="Q263">
            <v>14</v>
          </cell>
          <cell r="R263">
            <v>86</v>
          </cell>
        </row>
        <row r="264">
          <cell r="A264" t="str">
            <v>womens</v>
          </cell>
          <cell r="B264">
            <v>43541</v>
          </cell>
          <cell r="C264">
            <v>0</v>
          </cell>
          <cell r="D264">
            <v>1</v>
          </cell>
          <cell r="E264">
            <v>1.0365808020000001E-3</v>
          </cell>
          <cell r="F264">
            <v>9.8753904000000001E-5</v>
          </cell>
          <cell r="G264">
            <v>5.3180160000000002E-6</v>
          </cell>
          <cell r="H264">
            <v>1.6868E-7</v>
          </cell>
          <cell r="I264">
            <v>2.8929999999999998E-9</v>
          </cell>
          <cell r="J264">
            <v>5.9000000000000003E-11</v>
          </cell>
          <cell r="K264">
            <v>1</v>
          </cell>
          <cell r="L264">
            <v>1</v>
          </cell>
          <cell r="M264">
            <v>119</v>
          </cell>
          <cell r="N264" t="str">
            <v>Towson</v>
          </cell>
          <cell r="O264">
            <v>66.569999999999993</v>
          </cell>
          <cell r="P264" t="str">
            <v>Albany</v>
          </cell>
          <cell r="Q264">
            <v>15</v>
          </cell>
          <cell r="R264">
            <v>94</v>
          </cell>
        </row>
        <row r="265">
          <cell r="A265" t="str">
            <v>womens</v>
          </cell>
          <cell r="B265">
            <v>43541</v>
          </cell>
          <cell r="C265">
            <v>0</v>
          </cell>
          <cell r="D265">
            <v>1</v>
          </cell>
          <cell r="E265">
            <v>2.8250261529999998E-3</v>
          </cell>
          <cell r="F265">
            <v>3.0696997699999998E-4</v>
          </cell>
          <cell r="G265">
            <v>1.8342232999999999E-5</v>
          </cell>
          <cell r="H265">
            <v>1.7161299999999999E-7</v>
          </cell>
          <cell r="I265">
            <v>2.8200000000000002E-9</v>
          </cell>
          <cell r="J265">
            <v>5.4999999999999997E-11</v>
          </cell>
          <cell r="K265">
            <v>1</v>
          </cell>
          <cell r="L265">
            <v>1</v>
          </cell>
          <cell r="M265">
            <v>2523</v>
          </cell>
          <cell r="N265" t="str">
            <v>Robert Morris</v>
          </cell>
          <cell r="O265">
            <v>66.86</v>
          </cell>
          <cell r="P265" t="str">
            <v>Albany</v>
          </cell>
          <cell r="Q265">
            <v>16</v>
          </cell>
          <cell r="R265">
            <v>66</v>
          </cell>
        </row>
        <row r="266">
          <cell r="A266" t="str">
            <v>womens</v>
          </cell>
          <cell r="B266">
            <v>43541</v>
          </cell>
          <cell r="C266">
            <v>0</v>
          </cell>
          <cell r="D266">
            <v>1</v>
          </cell>
          <cell r="E266">
            <v>1.6308027849000001E-2</v>
          </cell>
          <cell r="F266">
            <v>8.8278069199999995E-4</v>
          </cell>
          <cell r="G266">
            <v>3.2062167000000003E-5</v>
          </cell>
          <cell r="H266">
            <v>1.91905E-7</v>
          </cell>
          <cell r="I266">
            <v>2.4819999999999999E-9</v>
          </cell>
          <cell r="J266">
            <v>4.4000000000000003E-11</v>
          </cell>
          <cell r="K266">
            <v>1</v>
          </cell>
          <cell r="L266">
            <v>1</v>
          </cell>
          <cell r="M266">
            <v>166</v>
          </cell>
          <cell r="N266" t="str">
            <v>New Mexico State</v>
          </cell>
          <cell r="O266">
            <v>66.98</v>
          </cell>
          <cell r="P266" t="str">
            <v>Chicago</v>
          </cell>
          <cell r="Q266">
            <v>14</v>
          </cell>
          <cell r="R266">
            <v>118</v>
          </cell>
        </row>
        <row r="267">
          <cell r="A267" t="str">
            <v>womens</v>
          </cell>
          <cell r="B267">
            <v>43541</v>
          </cell>
          <cell r="C267">
            <v>0</v>
          </cell>
          <cell r="D267">
            <v>1</v>
          </cell>
          <cell r="E267">
            <v>6.6926013699999997E-4</v>
          </cell>
          <cell r="F267">
            <v>8.8214602999999995E-5</v>
          </cell>
          <cell r="G267">
            <v>3.039856E-6</v>
          </cell>
          <cell r="H267">
            <v>1.2277200000000001E-7</v>
          </cell>
          <cell r="I267">
            <v>2.0580000000000001E-9</v>
          </cell>
          <cell r="J267">
            <v>2.5000000000000001E-11</v>
          </cell>
          <cell r="K267">
            <v>1</v>
          </cell>
          <cell r="L267">
            <v>1</v>
          </cell>
          <cell r="M267">
            <v>2000</v>
          </cell>
          <cell r="N267" t="str">
            <v>Abilene Christian</v>
          </cell>
          <cell r="O267">
            <v>65.11</v>
          </cell>
          <cell r="P267" t="str">
            <v>Greensboro</v>
          </cell>
          <cell r="Q267">
            <v>16</v>
          </cell>
          <cell r="R267">
            <v>2</v>
          </cell>
        </row>
        <row r="268">
          <cell r="A268" t="str">
            <v>womens</v>
          </cell>
          <cell r="B268">
            <v>43541</v>
          </cell>
          <cell r="C268">
            <v>0</v>
          </cell>
          <cell r="D268">
            <v>1</v>
          </cell>
          <cell r="E268">
            <v>3.0148202300000001E-4</v>
          </cell>
          <cell r="F268">
            <v>1.2071126999999999E-5</v>
          </cell>
          <cell r="G268">
            <v>4.4415600000000002E-7</v>
          </cell>
          <cell r="H268">
            <v>1.4246000000000001E-8</v>
          </cell>
          <cell r="I268">
            <v>2.2799999999999999E-10</v>
          </cell>
          <cell r="J268">
            <v>4.9999999999999997E-12</v>
          </cell>
          <cell r="K268">
            <v>1</v>
          </cell>
          <cell r="L268">
            <v>1</v>
          </cell>
          <cell r="M268">
            <v>2065</v>
          </cell>
          <cell r="N268" t="str">
            <v>Bethune-Cookman</v>
          </cell>
          <cell r="O268">
            <v>63.54</v>
          </cell>
          <cell r="P268" t="str">
            <v>Chicago</v>
          </cell>
          <cell r="Q268">
            <v>16</v>
          </cell>
          <cell r="R268">
            <v>98</v>
          </cell>
        </row>
        <row r="269">
          <cell r="A269" t="str">
            <v>womens</v>
          </cell>
          <cell r="B269">
            <v>43541</v>
          </cell>
          <cell r="C269">
            <v>0</v>
          </cell>
          <cell r="D269">
            <v>1</v>
          </cell>
          <cell r="E269">
            <v>6.7375920599999995E-4</v>
          </cell>
          <cell r="F269">
            <v>6.4425805000000003E-5</v>
          </cell>
          <cell r="G269">
            <v>2.8009280000000001E-6</v>
          </cell>
          <cell r="H269">
            <v>2.2811000000000002E-8</v>
          </cell>
          <cell r="I269">
            <v>2.8000000000000002E-10</v>
          </cell>
          <cell r="J269">
            <v>2E-12</v>
          </cell>
          <cell r="K269">
            <v>1</v>
          </cell>
          <cell r="L269">
            <v>1</v>
          </cell>
          <cell r="M269">
            <v>2582</v>
          </cell>
          <cell r="N269" t="str">
            <v>Southern</v>
          </cell>
          <cell r="O269">
            <v>61.9</v>
          </cell>
          <cell r="P269" t="str">
            <v>Portland</v>
          </cell>
          <cell r="Q269">
            <v>16</v>
          </cell>
          <cell r="R26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3B00-52F7-4CD0-BC36-9B85CE5A5288}">
  <dimension ref="A1:N62"/>
  <sheetViews>
    <sheetView tabSelected="1" topLeftCell="A42" workbookViewId="0">
      <selection activeCell="K61" sqref="K61"/>
    </sheetView>
  </sheetViews>
  <sheetFormatPr defaultRowHeight="14.5" x14ac:dyDescent="0.35"/>
  <cols>
    <col min="1" max="1" width="20.90625" bestFit="1" customWidth="1"/>
    <col min="2" max="2" width="16.7265625" bestFit="1" customWidth="1"/>
    <col min="3" max="4" width="10.90625" customWidth="1"/>
    <col min="5" max="5" width="13.08984375" customWidth="1"/>
    <col min="6" max="8" width="8.7265625" customWidth="1"/>
    <col min="9" max="9" width="14.6328125" customWidth="1"/>
    <col min="10" max="10" width="14.7265625" customWidth="1"/>
    <col min="11" max="11" width="13.81640625" customWidth="1"/>
    <col min="13" max="13" width="14.26953125" bestFit="1" customWidth="1"/>
    <col min="14" max="14" width="21.81640625" bestFit="1" customWidth="1"/>
  </cols>
  <sheetData>
    <row r="1" spans="1:14" x14ac:dyDescent="0.35">
      <c r="C1" t="s">
        <v>64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t="s">
        <v>0</v>
      </c>
      <c r="B2" t="s">
        <v>1</v>
      </c>
      <c r="C2">
        <f>INDEX([1]fivethirtyeight_ncaa_forecasts!$1:$1048576, MATCH($A2, [1]fivethirtyeight_ncaa_forecasts!$N:$N, 0), MATCH("team_rating", [1]fivethirtyeight_ncaa_forecasts!$1:$1, 0))</f>
        <v>85.9</v>
      </c>
      <c r="D2">
        <f>INDEX([1]fivethirtyeight_ncaa_forecasts!$1:$1048576, MATCH($B2, [1]fivethirtyeight_ncaa_forecasts!$N:$N, 0), MATCH("team_rating", [1]fivethirtyeight_ncaa_forecasts!$1:$1, 0))</f>
        <v>80.84</v>
      </c>
      <c r="E2">
        <f>1/(1+10^(-(C2-D2)*30.464/400))</f>
        <v>0.70834223785234829</v>
      </c>
      <c r="F2" s="1">
        <v>0.67491710000000005</v>
      </c>
      <c r="G2" s="1">
        <f>E2-F2</f>
        <v>3.3425137852348241E-2</v>
      </c>
      <c r="H2">
        <v>0</v>
      </c>
      <c r="I2">
        <f t="shared" ref="I2:I34" si="0">IF(ISBLANK($H2), 0, $H2*E2+ABS($H2-1)*(1-E2))</f>
        <v>0.29165776214765171</v>
      </c>
      <c r="J2">
        <f t="shared" ref="J2:J34" si="1">IF(ISBLANK($H2), 0, $H2*F2+ABS($H2-1)*(1-F2))</f>
        <v>0.32508289999999995</v>
      </c>
      <c r="K2">
        <v>-10</v>
      </c>
      <c r="L2">
        <v>5</v>
      </c>
      <c r="M2">
        <f>IF(K2&lt;L2, 1, 0)</f>
        <v>1</v>
      </c>
      <c r="N2">
        <f>IF(G2&gt;0, 1, 0)</f>
        <v>1</v>
      </c>
    </row>
    <row r="3" spans="1:14" x14ac:dyDescent="0.35">
      <c r="A3" t="s">
        <v>2</v>
      </c>
      <c r="B3" t="s">
        <v>3</v>
      </c>
      <c r="C3">
        <f>INDEX([1]fivethirtyeight_ncaa_forecasts!$1:$1048576, MATCH($A3, [1]fivethirtyeight_ncaa_forecasts!$N:$N, 0), MATCH("team_rating", [1]fivethirtyeight_ncaa_forecasts!$1:$1, 0))</f>
        <v>86.37</v>
      </c>
      <c r="D3">
        <f>INDEX([1]fivethirtyeight_ncaa_forecasts!$1:$1048576, MATCH($B3, [1]fivethirtyeight_ncaa_forecasts!$N:$N, 0), MATCH("team_rating", [1]fivethirtyeight_ncaa_forecasts!$1:$1, 0))</f>
        <v>77.11</v>
      </c>
      <c r="E3">
        <f t="shared" ref="E3:E18" si="2">1/(1+10^(-(C3-D3)*30.464/400))</f>
        <v>0.835329368626057</v>
      </c>
      <c r="F3" s="1">
        <v>0.5863294</v>
      </c>
      <c r="G3" s="1">
        <f t="shared" ref="G3:G33" si="3">E3-F3</f>
        <v>0.248999968626057</v>
      </c>
      <c r="H3">
        <v>1</v>
      </c>
      <c r="I3">
        <f t="shared" si="0"/>
        <v>0.835329368626057</v>
      </c>
      <c r="J3">
        <f t="shared" si="1"/>
        <v>0.5863294</v>
      </c>
      <c r="K3">
        <v>5</v>
      </c>
      <c r="L3">
        <v>7</v>
      </c>
      <c r="M3">
        <f t="shared" ref="M3:M32" si="4">IF(K3&lt;L3, 1, 0)</f>
        <v>1</v>
      </c>
      <c r="N3">
        <f t="shared" ref="N3:N32" si="5">IF(G3&gt;0, 1, 0)</f>
        <v>1</v>
      </c>
    </row>
    <row r="4" spans="1:14" x14ac:dyDescent="0.35">
      <c r="A4" t="s">
        <v>4</v>
      </c>
      <c r="B4" t="s">
        <v>5</v>
      </c>
      <c r="C4">
        <f>INDEX([1]fivethirtyeight_ncaa_forecasts!$1:$1048576, MATCH($A4, [1]fivethirtyeight_ncaa_forecasts!$N:$N, 0), MATCH("team_rating", [1]fivethirtyeight_ncaa_forecasts!$1:$1, 0))</f>
        <v>89.02</v>
      </c>
      <c r="D4">
        <f>INDEX([1]fivethirtyeight_ncaa_forecasts!$1:$1048576, MATCH($B4, [1]fivethirtyeight_ncaa_forecasts!$N:$N, 0), MATCH("team_rating", [1]fivethirtyeight_ncaa_forecasts!$1:$1, 0))</f>
        <v>80.91</v>
      </c>
      <c r="E4">
        <f t="shared" si="2"/>
        <v>0.80568451290246335</v>
      </c>
      <c r="F4" s="1">
        <v>0.67559270000000005</v>
      </c>
      <c r="G4" s="1">
        <f t="shared" si="3"/>
        <v>0.1300918129024633</v>
      </c>
      <c r="H4">
        <v>1</v>
      </c>
      <c r="I4">
        <f t="shared" si="0"/>
        <v>0.80568451290246335</v>
      </c>
      <c r="J4">
        <f t="shared" si="1"/>
        <v>0.67559270000000005</v>
      </c>
      <c r="K4">
        <v>1</v>
      </c>
      <c r="L4">
        <v>6</v>
      </c>
      <c r="M4">
        <f t="shared" si="4"/>
        <v>1</v>
      </c>
      <c r="N4">
        <f t="shared" si="5"/>
        <v>1</v>
      </c>
    </row>
    <row r="5" spans="1:14" x14ac:dyDescent="0.35">
      <c r="A5" t="s">
        <v>6</v>
      </c>
      <c r="B5" t="s">
        <v>7</v>
      </c>
      <c r="C5">
        <f>INDEX([1]fivethirtyeight_ncaa_forecasts!$1:$1048576, MATCH($A5, [1]fivethirtyeight_ncaa_forecasts!$N:$N, 0), MATCH("team_rating", [1]fivethirtyeight_ncaa_forecasts!$1:$1, 0))</f>
        <v>88.44</v>
      </c>
      <c r="D5">
        <f>INDEX([1]fivethirtyeight_ncaa_forecasts!$1:$1048576, MATCH($B5, [1]fivethirtyeight_ncaa_forecasts!$N:$N, 0), MATCH("team_rating", [1]fivethirtyeight_ncaa_forecasts!$1:$1, 0))</f>
        <v>79.290000000000006</v>
      </c>
      <c r="E5">
        <f t="shared" si="2"/>
        <v>0.8326587366987156</v>
      </c>
      <c r="F5" s="1">
        <v>0.72134469999999995</v>
      </c>
      <c r="G5" s="1">
        <f t="shared" si="3"/>
        <v>0.11131403669871565</v>
      </c>
      <c r="H5">
        <v>1</v>
      </c>
      <c r="I5">
        <f t="shared" si="0"/>
        <v>0.8326587366987156</v>
      </c>
      <c r="J5">
        <f t="shared" si="1"/>
        <v>0.72134469999999995</v>
      </c>
      <c r="K5">
        <v>7</v>
      </c>
      <c r="L5">
        <v>8.5</v>
      </c>
      <c r="M5">
        <f t="shared" si="4"/>
        <v>1</v>
      </c>
      <c r="N5">
        <f t="shared" si="5"/>
        <v>1</v>
      </c>
    </row>
    <row r="6" spans="1:14" x14ac:dyDescent="0.35">
      <c r="A6" t="s">
        <v>8</v>
      </c>
      <c r="B6" t="s">
        <v>9</v>
      </c>
      <c r="C6">
        <f>INDEX([1]fivethirtyeight_ncaa_forecasts!$1:$1048576, MATCH($A6, [1]fivethirtyeight_ncaa_forecasts!$N:$N, 0), MATCH("team_rating", [1]fivethirtyeight_ncaa_forecasts!$1:$1, 0))</f>
        <v>92.28</v>
      </c>
      <c r="D6">
        <f>INDEX([1]fivethirtyeight_ncaa_forecasts!$1:$1048576, MATCH($B6, [1]fivethirtyeight_ncaa_forecasts!$N:$N, 0), MATCH("team_rating", [1]fivethirtyeight_ncaa_forecasts!$1:$1, 0))</f>
        <v>72.91</v>
      </c>
      <c r="E6">
        <f t="shared" si="2"/>
        <v>0.96760493362800493</v>
      </c>
      <c r="F6" s="1">
        <v>0.80776150000000002</v>
      </c>
      <c r="G6" s="1">
        <f t="shared" si="3"/>
        <v>0.15984343362800491</v>
      </c>
      <c r="H6">
        <v>1</v>
      </c>
      <c r="I6">
        <f t="shared" si="0"/>
        <v>0.96760493362800493</v>
      </c>
      <c r="J6">
        <f t="shared" si="1"/>
        <v>0.80776150000000002</v>
      </c>
      <c r="K6">
        <v>11</v>
      </c>
      <c r="L6">
        <v>17.5</v>
      </c>
      <c r="M6">
        <f t="shared" si="4"/>
        <v>1</v>
      </c>
      <c r="N6">
        <f t="shared" si="5"/>
        <v>1</v>
      </c>
    </row>
    <row r="7" spans="1:14" x14ac:dyDescent="0.35">
      <c r="A7" t="s">
        <v>10</v>
      </c>
      <c r="B7" t="s">
        <v>11</v>
      </c>
      <c r="C7">
        <f>INDEX([1]fivethirtyeight_ncaa_forecasts!$1:$1048576, MATCH($A7, [1]fivethirtyeight_ncaa_forecasts!$N:$N, 0), MATCH("team_rating", [1]fivethirtyeight_ncaa_forecasts!$1:$1, 0))</f>
        <v>84.82</v>
      </c>
      <c r="D7">
        <f>INDEX([1]fivethirtyeight_ncaa_forecasts!$1:$1048576, MATCH($B7, [1]fivethirtyeight_ncaa_forecasts!$N:$N, 0), MATCH("team_rating", [1]fivethirtyeight_ncaa_forecasts!$1:$1, 0))</f>
        <v>81.739999999999995</v>
      </c>
      <c r="E7">
        <f t="shared" si="2"/>
        <v>0.63184122386186881</v>
      </c>
      <c r="F7" s="1">
        <v>0.4943109</v>
      </c>
      <c r="G7" s="1">
        <f t="shared" si="3"/>
        <v>0.13753032386186881</v>
      </c>
      <c r="H7">
        <v>1</v>
      </c>
      <c r="I7">
        <f t="shared" si="0"/>
        <v>0.63184122386186881</v>
      </c>
      <c r="J7">
        <f t="shared" si="1"/>
        <v>0.4943109</v>
      </c>
      <c r="K7">
        <v>2</v>
      </c>
      <c r="L7">
        <v>3.5</v>
      </c>
      <c r="M7">
        <f t="shared" si="4"/>
        <v>1</v>
      </c>
      <c r="N7">
        <f t="shared" si="5"/>
        <v>1</v>
      </c>
    </row>
    <row r="8" spans="1:14" x14ac:dyDescent="0.35">
      <c r="A8" t="s">
        <v>12</v>
      </c>
      <c r="B8" t="s">
        <v>13</v>
      </c>
      <c r="C8">
        <f>INDEX([1]fivethirtyeight_ncaa_forecasts!$1:$1048576, MATCH($A8, [1]fivethirtyeight_ncaa_forecasts!$N:$N, 0), MATCH("team_rating", [1]fivethirtyeight_ncaa_forecasts!$1:$1, 0))</f>
        <v>86.3</v>
      </c>
      <c r="D8">
        <f>INDEX([1]fivethirtyeight_ncaa_forecasts!$1:$1048576, MATCH($B8, [1]fivethirtyeight_ncaa_forecasts!$N:$N, 0), MATCH("team_rating", [1]fivethirtyeight_ncaa_forecasts!$1:$1, 0))</f>
        <v>78.58</v>
      </c>
      <c r="E8">
        <f t="shared" si="2"/>
        <v>0.7947529406594287</v>
      </c>
      <c r="F8" s="1">
        <v>0.8019693</v>
      </c>
      <c r="G8" s="1">
        <f t="shared" si="3"/>
        <v>-7.2163593405712989E-3</v>
      </c>
      <c r="H8">
        <v>1</v>
      </c>
      <c r="I8">
        <f t="shared" si="0"/>
        <v>0.7947529406594287</v>
      </c>
      <c r="J8">
        <f t="shared" si="1"/>
        <v>0.8019693</v>
      </c>
      <c r="K8">
        <v>34</v>
      </c>
      <c r="L8">
        <v>6.5</v>
      </c>
      <c r="M8">
        <f t="shared" si="4"/>
        <v>0</v>
      </c>
      <c r="N8">
        <f t="shared" si="5"/>
        <v>0</v>
      </c>
    </row>
    <row r="9" spans="1:14" x14ac:dyDescent="0.35">
      <c r="A9" t="s">
        <v>14</v>
      </c>
      <c r="B9" t="s">
        <v>15</v>
      </c>
      <c r="C9">
        <f>INDEX([1]fivethirtyeight_ncaa_forecasts!$1:$1048576, MATCH($A9, [1]fivethirtyeight_ncaa_forecasts!$N:$N, 0), MATCH("team_rating", [1]fivethirtyeight_ncaa_forecasts!$1:$1, 0))</f>
        <v>84.41</v>
      </c>
      <c r="D9">
        <f>INDEX([1]fivethirtyeight_ncaa_forecasts!$1:$1048576, MATCH($B9, [1]fivethirtyeight_ncaa_forecasts!$N:$N, 0), MATCH("team_rating", [1]fivethirtyeight_ncaa_forecasts!$1:$1, 0))</f>
        <v>81.290000000000006</v>
      </c>
      <c r="E9">
        <f t="shared" si="2"/>
        <v>0.63347142989481053</v>
      </c>
      <c r="F9" s="1">
        <v>0.59840260000000001</v>
      </c>
      <c r="G9" s="1">
        <f t="shared" si="3"/>
        <v>3.5068829894810527E-2</v>
      </c>
      <c r="H9">
        <v>0</v>
      </c>
      <c r="I9">
        <f t="shared" si="0"/>
        <v>0.36652857010518947</v>
      </c>
      <c r="J9">
        <f t="shared" si="1"/>
        <v>0.40159739999999999</v>
      </c>
      <c r="K9">
        <v>-19</v>
      </c>
      <c r="L9">
        <v>3</v>
      </c>
      <c r="M9">
        <f t="shared" si="4"/>
        <v>1</v>
      </c>
      <c r="N9">
        <f t="shared" si="5"/>
        <v>1</v>
      </c>
    </row>
    <row r="10" spans="1:14" x14ac:dyDescent="0.35">
      <c r="A10" t="s">
        <v>16</v>
      </c>
      <c r="B10" t="s">
        <v>17</v>
      </c>
      <c r="C10">
        <f>INDEX([1]fivethirtyeight_ncaa_forecasts!$1:$1048576, MATCH($A10, [1]fivethirtyeight_ncaa_forecasts!$N:$N, 0), MATCH("team_rating", [1]fivethirtyeight_ncaa_forecasts!$1:$1, 0))</f>
        <v>86.11</v>
      </c>
      <c r="D10">
        <f>INDEX([1]fivethirtyeight_ncaa_forecasts!$1:$1048576, MATCH($B10, [1]fivethirtyeight_ncaa_forecasts!$N:$N, 0), MATCH("team_rating", [1]fivethirtyeight_ncaa_forecasts!$1:$1, 0))</f>
        <v>83.95</v>
      </c>
      <c r="E10">
        <f t="shared" si="2"/>
        <v>0.59358078436753803</v>
      </c>
      <c r="F10" s="1">
        <v>0.59243250000000003</v>
      </c>
      <c r="G10" s="1">
        <f t="shared" si="3"/>
        <v>1.1482843675379995E-3</v>
      </c>
      <c r="H10">
        <v>0</v>
      </c>
      <c r="I10">
        <f t="shared" si="0"/>
        <v>0.40641921563246197</v>
      </c>
      <c r="J10">
        <f t="shared" si="1"/>
        <v>0.40756749999999997</v>
      </c>
      <c r="K10">
        <v>-9</v>
      </c>
      <c r="L10">
        <v>2.5</v>
      </c>
      <c r="M10">
        <f t="shared" si="4"/>
        <v>1</v>
      </c>
      <c r="N10">
        <f t="shared" si="5"/>
        <v>1</v>
      </c>
    </row>
    <row r="11" spans="1:14" x14ac:dyDescent="0.35">
      <c r="A11" t="s">
        <v>18</v>
      </c>
      <c r="B11" t="s">
        <v>19</v>
      </c>
      <c r="C11">
        <f>INDEX([1]fivethirtyeight_ncaa_forecasts!$1:$1048576, MATCH($A11, [1]fivethirtyeight_ncaa_forecasts!$N:$N, 0), MATCH("team_rating", [1]fivethirtyeight_ncaa_forecasts!$1:$1, 0))</f>
        <v>91.24</v>
      </c>
      <c r="D11">
        <f>INDEX([1]fivethirtyeight_ncaa_forecasts!$1:$1048576, MATCH($B11, [1]fivethirtyeight_ncaa_forecasts!$N:$N, 0), MATCH("team_rating", [1]fivethirtyeight_ncaa_forecasts!$1:$1, 0))</f>
        <v>72.33</v>
      </c>
      <c r="E11">
        <f t="shared" si="2"/>
        <v>0.96497871057647755</v>
      </c>
      <c r="F11" s="1">
        <v>0.77879330000000002</v>
      </c>
      <c r="G11" s="1">
        <f t="shared" si="3"/>
        <v>0.18618541057647753</v>
      </c>
      <c r="H11">
        <v>1</v>
      </c>
      <c r="I11">
        <f t="shared" si="0"/>
        <v>0.96497871057647755</v>
      </c>
      <c r="J11">
        <f t="shared" si="1"/>
        <v>0.77879330000000002</v>
      </c>
      <c r="K11">
        <v>35</v>
      </c>
      <c r="L11">
        <v>20.5</v>
      </c>
      <c r="M11">
        <f t="shared" si="4"/>
        <v>0</v>
      </c>
      <c r="N11">
        <f t="shared" si="5"/>
        <v>1</v>
      </c>
    </row>
    <row r="12" spans="1:14" x14ac:dyDescent="0.35">
      <c r="A12" t="s">
        <v>20</v>
      </c>
      <c r="B12" t="s">
        <v>21</v>
      </c>
      <c r="C12">
        <f>INDEX([1]fivethirtyeight_ncaa_forecasts!$1:$1048576, MATCH($A12, [1]fivethirtyeight_ncaa_forecasts!$N:$N, 0), MATCH("team_rating", [1]fivethirtyeight_ncaa_forecasts!$1:$1, 0))</f>
        <v>86.96</v>
      </c>
      <c r="D12">
        <f>INDEX([1]fivethirtyeight_ncaa_forecasts!$1:$1048576, MATCH($B12, [1]fivethirtyeight_ncaa_forecasts!$N:$N, 0), MATCH("team_rating", [1]fivethirtyeight_ncaa_forecasts!$1:$1, 0))</f>
        <v>83.58</v>
      </c>
      <c r="E12">
        <f t="shared" si="2"/>
        <v>0.64399204483286554</v>
      </c>
      <c r="F12" s="1">
        <v>0.7045825</v>
      </c>
      <c r="G12" s="1">
        <f t="shared" si="3"/>
        <v>-6.059045516713446E-2</v>
      </c>
      <c r="H12">
        <v>1</v>
      </c>
      <c r="I12">
        <f t="shared" si="0"/>
        <v>0.64399204483286554</v>
      </c>
      <c r="J12">
        <f t="shared" si="1"/>
        <v>0.7045825</v>
      </c>
      <c r="K12">
        <v>4</v>
      </c>
      <c r="L12">
        <v>4</v>
      </c>
      <c r="M12">
        <f t="shared" si="4"/>
        <v>0</v>
      </c>
      <c r="N12">
        <f t="shared" si="5"/>
        <v>0</v>
      </c>
    </row>
    <row r="13" spans="1:14" x14ac:dyDescent="0.35">
      <c r="A13" t="s">
        <v>22</v>
      </c>
      <c r="B13" t="s">
        <v>23</v>
      </c>
      <c r="C13">
        <f>INDEX([1]fivethirtyeight_ncaa_forecasts!$1:$1048576, MATCH($A13, [1]fivethirtyeight_ncaa_forecasts!$N:$N, 0), MATCH("team_rating", [1]fivethirtyeight_ncaa_forecasts!$1:$1, 0))</f>
        <v>95.02</v>
      </c>
      <c r="D13">
        <f>INDEX([1]fivethirtyeight_ncaa_forecasts!$1:$1048576, MATCH($B13, [1]fivethirtyeight_ncaa_forecasts!$N:$N, 0), MATCH("team_rating", [1]fivethirtyeight_ncaa_forecasts!$1:$1, 0))</f>
        <v>70.86</v>
      </c>
      <c r="E13">
        <f t="shared" si="2"/>
        <v>0.98575238288405154</v>
      </c>
      <c r="F13" s="1">
        <v>0.90761804000000001</v>
      </c>
      <c r="G13" s="1">
        <f t="shared" si="3"/>
        <v>7.8134342884051522E-2</v>
      </c>
      <c r="H13">
        <v>1</v>
      </c>
      <c r="I13">
        <f t="shared" si="0"/>
        <v>0.98575238288405154</v>
      </c>
      <c r="J13">
        <f t="shared" si="1"/>
        <v>0.90761804000000001</v>
      </c>
      <c r="K13">
        <v>38</v>
      </c>
      <c r="L13">
        <v>28</v>
      </c>
      <c r="M13">
        <f t="shared" si="4"/>
        <v>0</v>
      </c>
      <c r="N13">
        <f t="shared" si="5"/>
        <v>1</v>
      </c>
    </row>
    <row r="14" spans="1:14" x14ac:dyDescent="0.35">
      <c r="A14" t="s">
        <v>24</v>
      </c>
      <c r="B14" t="s">
        <v>25</v>
      </c>
      <c r="C14">
        <f>INDEX([1]fivethirtyeight_ncaa_forecasts!$1:$1048576, MATCH($A14, [1]fivethirtyeight_ncaa_forecasts!$N:$N, 0), MATCH("team_rating", [1]fivethirtyeight_ncaa_forecasts!$1:$1, 0))</f>
        <v>91.04</v>
      </c>
      <c r="D14">
        <f>INDEX([1]fivethirtyeight_ncaa_forecasts!$1:$1048576, MATCH($B14, [1]fivethirtyeight_ncaa_forecasts!$N:$N, 0), MATCH("team_rating", [1]fivethirtyeight_ncaa_forecasts!$1:$1, 0))</f>
        <v>76.17</v>
      </c>
      <c r="E14">
        <f t="shared" si="2"/>
        <v>0.93135394874967992</v>
      </c>
      <c r="F14" s="1">
        <v>0.86641500000000005</v>
      </c>
      <c r="G14" s="1">
        <f t="shared" si="3"/>
        <v>6.493894874967987E-2</v>
      </c>
      <c r="H14">
        <v>1</v>
      </c>
      <c r="I14">
        <f t="shared" si="0"/>
        <v>0.93135394874967992</v>
      </c>
      <c r="J14">
        <f t="shared" si="1"/>
        <v>0.86641500000000005</v>
      </c>
      <c r="K14">
        <v>19</v>
      </c>
      <c r="L14">
        <v>15</v>
      </c>
      <c r="M14">
        <f t="shared" si="4"/>
        <v>0</v>
      </c>
      <c r="N14">
        <f t="shared" si="5"/>
        <v>1</v>
      </c>
    </row>
    <row r="15" spans="1:14" x14ac:dyDescent="0.35">
      <c r="A15" t="s">
        <v>26</v>
      </c>
      <c r="B15" t="s">
        <v>27</v>
      </c>
      <c r="C15">
        <f>INDEX([1]fivethirtyeight_ncaa_forecasts!$1:$1048576, MATCH($A15, [1]fivethirtyeight_ncaa_forecasts!$N:$N, 0), MATCH("team_rating", [1]fivethirtyeight_ncaa_forecasts!$1:$1, 0))</f>
        <v>84.38</v>
      </c>
      <c r="D15">
        <f>INDEX([1]fivethirtyeight_ncaa_forecasts!$1:$1048576, MATCH($B15, [1]fivethirtyeight_ncaa_forecasts!$N:$N, 0), MATCH("team_rating", [1]fivethirtyeight_ncaa_forecasts!$1:$1, 0))</f>
        <v>82.2</v>
      </c>
      <c r="E15">
        <f t="shared" si="2"/>
        <v>0.59442661560976884</v>
      </c>
      <c r="F15" s="1">
        <v>0.84573609999999999</v>
      </c>
      <c r="G15" s="1">
        <f t="shared" si="3"/>
        <v>-0.25130948439023115</v>
      </c>
      <c r="H15">
        <v>1</v>
      </c>
      <c r="I15">
        <f t="shared" si="0"/>
        <v>0.59442661560976884</v>
      </c>
      <c r="J15">
        <f t="shared" si="1"/>
        <v>0.84573609999999999</v>
      </c>
      <c r="K15">
        <v>16</v>
      </c>
      <c r="L15">
        <v>2.5</v>
      </c>
      <c r="M15">
        <f t="shared" si="4"/>
        <v>0</v>
      </c>
      <c r="N15">
        <f t="shared" si="5"/>
        <v>0</v>
      </c>
    </row>
    <row r="16" spans="1:14" x14ac:dyDescent="0.35">
      <c r="A16" t="s">
        <v>28</v>
      </c>
      <c r="B16" t="s">
        <v>29</v>
      </c>
      <c r="C16">
        <f>INDEX([1]fivethirtyeight_ncaa_forecasts!$1:$1048576, MATCH($A16, [1]fivethirtyeight_ncaa_forecasts!$N:$N, 0), MATCH("team_rating", [1]fivethirtyeight_ncaa_forecasts!$1:$1, 0))</f>
        <v>89.04</v>
      </c>
      <c r="D16">
        <f>INDEX([1]fivethirtyeight_ncaa_forecasts!$1:$1048576, MATCH($B16, [1]fivethirtyeight_ncaa_forecasts!$N:$N, 0), MATCH("team_rating", [1]fivethirtyeight_ncaa_forecasts!$1:$1, 0))</f>
        <v>76.98</v>
      </c>
      <c r="E16">
        <f t="shared" si="2"/>
        <v>0.89234301157189155</v>
      </c>
      <c r="F16" s="1">
        <v>0.70206460000000004</v>
      </c>
      <c r="G16" s="1">
        <f t="shared" si="3"/>
        <v>0.19027841157189151</v>
      </c>
      <c r="H16">
        <v>1</v>
      </c>
      <c r="I16">
        <f t="shared" si="0"/>
        <v>0.89234301157189155</v>
      </c>
      <c r="J16">
        <f t="shared" si="1"/>
        <v>0.70206460000000004</v>
      </c>
      <c r="K16">
        <v>13</v>
      </c>
      <c r="L16">
        <v>12.5</v>
      </c>
      <c r="M16">
        <f t="shared" si="4"/>
        <v>0</v>
      </c>
      <c r="N16">
        <f t="shared" si="5"/>
        <v>1</v>
      </c>
    </row>
    <row r="17" spans="1:14" x14ac:dyDescent="0.35">
      <c r="A17" t="s">
        <v>30</v>
      </c>
      <c r="B17" t="s">
        <v>31</v>
      </c>
      <c r="C17">
        <f>INDEX([1]fivethirtyeight_ncaa_forecasts!$1:$1048576, MATCH($A17, [1]fivethirtyeight_ncaa_forecasts!$N:$N, 0), MATCH("team_rating", [1]fivethirtyeight_ncaa_forecasts!$1:$1, 0))</f>
        <v>83.92</v>
      </c>
      <c r="D17">
        <f>INDEX([1]fivethirtyeight_ncaa_forecasts!$1:$1048576, MATCH($B17, [1]fivethirtyeight_ncaa_forecasts!$N:$N, 0), MATCH("team_rating", [1]fivethirtyeight_ncaa_forecasts!$1:$1, 0))</f>
        <v>80.760000000000005</v>
      </c>
      <c r="E17">
        <f t="shared" si="2"/>
        <v>0.6350985862410653</v>
      </c>
      <c r="F17" s="1">
        <v>0.72131279999999998</v>
      </c>
      <c r="G17" s="1">
        <f t="shared" si="3"/>
        <v>-8.6214213758934677E-2</v>
      </c>
      <c r="H17">
        <v>0</v>
      </c>
      <c r="I17">
        <f t="shared" si="0"/>
        <v>0.3649014137589347</v>
      </c>
      <c r="J17">
        <f t="shared" si="1"/>
        <v>0.27868720000000002</v>
      </c>
      <c r="K17">
        <v>-9</v>
      </c>
      <c r="L17">
        <v>2</v>
      </c>
      <c r="M17">
        <f t="shared" si="4"/>
        <v>1</v>
      </c>
      <c r="N17">
        <f t="shared" si="5"/>
        <v>0</v>
      </c>
    </row>
    <row r="18" spans="1:14" x14ac:dyDescent="0.35">
      <c r="A18" t="s">
        <v>32</v>
      </c>
      <c r="B18" t="s">
        <v>33</v>
      </c>
      <c r="C18">
        <f>INDEX([1]fivethirtyeight_ncaa_forecasts!$1:$1048576, MATCH($A18, [1]fivethirtyeight_ncaa_forecasts!$N:$N, 0), MATCH("team_rating", [1]fivethirtyeight_ncaa_forecasts!$1:$1, 0))</f>
        <v>85.44</v>
      </c>
      <c r="D18">
        <f>INDEX([1]fivethirtyeight_ncaa_forecasts!$1:$1048576, MATCH($B18, [1]fivethirtyeight_ncaa_forecasts!$N:$N, 0), MATCH("team_rating", [1]fivethirtyeight_ncaa_forecasts!$1:$1, 0))</f>
        <v>82.36</v>
      </c>
      <c r="E18">
        <f t="shared" si="2"/>
        <v>0.63184122386186881</v>
      </c>
      <c r="F18" s="1">
        <v>0.79657789999999995</v>
      </c>
      <c r="G18" s="1">
        <f t="shared" si="3"/>
        <v>-0.16473667613813114</v>
      </c>
      <c r="H18">
        <v>0</v>
      </c>
      <c r="I18">
        <f t="shared" si="0"/>
        <v>0.36815877613813119</v>
      </c>
      <c r="J18">
        <f t="shared" si="1"/>
        <v>0.20342210000000005</v>
      </c>
      <c r="K18">
        <v>-7</v>
      </c>
      <c r="L18">
        <v>3.5</v>
      </c>
      <c r="M18">
        <f t="shared" si="4"/>
        <v>1</v>
      </c>
      <c r="N18">
        <f t="shared" si="5"/>
        <v>0</v>
      </c>
    </row>
    <row r="19" spans="1:14" x14ac:dyDescent="0.35">
      <c r="A19" t="s">
        <v>34</v>
      </c>
      <c r="B19" t="s">
        <v>35</v>
      </c>
      <c r="C19">
        <f>INDEX([1]fivethirtyeight_ncaa_forecasts!$1:$1048576, MATCH($A19, [1]fivethirtyeight_ncaa_forecasts!$N:$N, 0), MATCH("team_rating", [1]fivethirtyeight_ncaa_forecasts!$1:$1, 0))</f>
        <v>81.64</v>
      </c>
      <c r="D19">
        <f>INDEX([1]fivethirtyeight_ncaa_forecasts!$1:$1048576, MATCH($B19, [1]fivethirtyeight_ncaa_forecasts!$N:$N, 0), MATCH("team_rating", [1]fivethirtyeight_ncaa_forecasts!$1:$1, 0))</f>
        <v>83.01</v>
      </c>
      <c r="E19">
        <f t="shared" ref="E19:E33" si="6">1/(1+10^(-(C19-D19)*30.464/400))</f>
        <v>0.44022477104365854</v>
      </c>
      <c r="F19" s="1">
        <v>0.62005399999999999</v>
      </c>
      <c r="G19" s="1">
        <f t="shared" si="3"/>
        <v>-0.17982922895634146</v>
      </c>
      <c r="H19">
        <v>0</v>
      </c>
      <c r="I19">
        <f t="shared" si="0"/>
        <v>0.55977522895634146</v>
      </c>
      <c r="J19">
        <f t="shared" si="1"/>
        <v>0.37994600000000001</v>
      </c>
      <c r="K19">
        <v>-23</v>
      </c>
      <c r="L19">
        <v>1</v>
      </c>
      <c r="M19">
        <f t="shared" si="4"/>
        <v>1</v>
      </c>
      <c r="N19">
        <f t="shared" si="5"/>
        <v>0</v>
      </c>
    </row>
    <row r="20" spans="1:14" x14ac:dyDescent="0.35">
      <c r="A20" t="s">
        <v>36</v>
      </c>
      <c r="B20" t="s">
        <v>37</v>
      </c>
      <c r="C20">
        <f>INDEX([1]fivethirtyeight_ncaa_forecasts!$1:$1048576, MATCH($A20, [1]fivethirtyeight_ncaa_forecasts!$N:$N, 0), MATCH("team_rating", [1]fivethirtyeight_ncaa_forecasts!$1:$1, 0))</f>
        <v>89.65</v>
      </c>
      <c r="D20">
        <f>INDEX([1]fivethirtyeight_ncaa_forecasts!$1:$1048576, MATCH($B20, [1]fivethirtyeight_ncaa_forecasts!$N:$N, 0), MATCH("team_rating", [1]fivethirtyeight_ncaa_forecasts!$1:$1, 0))</f>
        <v>77.27</v>
      </c>
      <c r="E20">
        <f t="shared" si="6"/>
        <v>0.89761648830150575</v>
      </c>
      <c r="F20" s="1">
        <v>0.83277749999999995</v>
      </c>
      <c r="G20" s="1">
        <f t="shared" si="3"/>
        <v>6.4838988301505807E-2</v>
      </c>
      <c r="H20">
        <v>1</v>
      </c>
      <c r="I20">
        <f t="shared" si="0"/>
        <v>0.89761648830150575</v>
      </c>
      <c r="J20">
        <f t="shared" si="1"/>
        <v>0.83277749999999995</v>
      </c>
      <c r="K20">
        <v>15</v>
      </c>
      <c r="L20">
        <v>13</v>
      </c>
      <c r="M20">
        <f t="shared" si="4"/>
        <v>0</v>
      </c>
      <c r="N20">
        <f t="shared" si="5"/>
        <v>1</v>
      </c>
    </row>
    <row r="21" spans="1:14" x14ac:dyDescent="0.35">
      <c r="A21" t="s">
        <v>38</v>
      </c>
      <c r="B21" t="s">
        <v>39</v>
      </c>
      <c r="C21">
        <f>INDEX([1]fivethirtyeight_ncaa_forecasts!$1:$1048576, MATCH($A21, [1]fivethirtyeight_ncaa_forecasts!$N:$N, 0), MATCH("team_rating", [1]fivethirtyeight_ncaa_forecasts!$1:$1, 0))</f>
        <v>86.65</v>
      </c>
      <c r="D21">
        <f>INDEX([1]fivethirtyeight_ncaa_forecasts!$1:$1048576, MATCH($B21, [1]fivethirtyeight_ncaa_forecasts!$N:$N, 0), MATCH("team_rating", [1]fivethirtyeight_ncaa_forecasts!$1:$1, 0))</f>
        <v>78.36</v>
      </c>
      <c r="E21">
        <f t="shared" si="6"/>
        <v>0.81057870900830031</v>
      </c>
      <c r="F21" s="1">
        <v>0.67040339999999998</v>
      </c>
      <c r="G21" s="1">
        <f t="shared" si="3"/>
        <v>0.14017530900830033</v>
      </c>
      <c r="H21">
        <v>0</v>
      </c>
      <c r="I21">
        <f t="shared" si="0"/>
        <v>0.18942129099169969</v>
      </c>
      <c r="J21">
        <f t="shared" si="1"/>
        <v>0.32959660000000002</v>
      </c>
      <c r="K21">
        <v>-6</v>
      </c>
      <c r="L21">
        <v>4.5</v>
      </c>
      <c r="M21">
        <f t="shared" si="4"/>
        <v>1</v>
      </c>
      <c r="N21">
        <f t="shared" si="5"/>
        <v>1</v>
      </c>
    </row>
    <row r="22" spans="1:14" x14ac:dyDescent="0.35">
      <c r="A22" t="s">
        <v>40</v>
      </c>
      <c r="B22" t="s">
        <v>41</v>
      </c>
      <c r="C22">
        <f>INDEX([1]fivethirtyeight_ncaa_forecasts!$1:$1048576, MATCH($A22, [1]fivethirtyeight_ncaa_forecasts!$N:$N, 0), MATCH("team_rating", [1]fivethirtyeight_ncaa_forecasts!$1:$1, 0))</f>
        <v>91.34</v>
      </c>
      <c r="D22">
        <f>INDEX([1]fivethirtyeight_ncaa_forecasts!$1:$1048576, MATCH($B22, [1]fivethirtyeight_ncaa_forecasts!$N:$N, 0), MATCH("team_rating", [1]fivethirtyeight_ncaa_forecasts!$1:$1, 0))</f>
        <v>74.95</v>
      </c>
      <c r="E22">
        <f t="shared" si="6"/>
        <v>0.94655775217365246</v>
      </c>
      <c r="F22" s="1">
        <v>0.90277795999999999</v>
      </c>
      <c r="G22" s="1">
        <f t="shared" si="3"/>
        <v>4.3779792173652465E-2</v>
      </c>
      <c r="H22">
        <v>1</v>
      </c>
      <c r="I22">
        <f t="shared" si="0"/>
        <v>0.94655775217365246</v>
      </c>
      <c r="J22">
        <f t="shared" si="1"/>
        <v>0.90277795999999999</v>
      </c>
      <c r="K22">
        <v>7</v>
      </c>
      <c r="L22">
        <v>17.5</v>
      </c>
      <c r="M22">
        <f t="shared" si="4"/>
        <v>1</v>
      </c>
      <c r="N22">
        <f t="shared" si="5"/>
        <v>1</v>
      </c>
    </row>
    <row r="23" spans="1:14" x14ac:dyDescent="0.35">
      <c r="A23" t="s">
        <v>42</v>
      </c>
      <c r="B23" t="s">
        <v>43</v>
      </c>
      <c r="C23">
        <f>INDEX([1]fivethirtyeight_ncaa_forecasts!$1:$1048576, MATCH($A23, [1]fivethirtyeight_ncaa_forecasts!$N:$N, 0), MATCH("team_rating", [1]fivethirtyeight_ncaa_forecasts!$1:$1, 0))</f>
        <v>95.22</v>
      </c>
      <c r="D23">
        <f>INDEX([1]fivethirtyeight_ncaa_forecasts!$1:$1048576, MATCH($B23, [1]fivethirtyeight_ncaa_forecasts!$N:$N, 0), MATCH("team_rating", [1]fivethirtyeight_ncaa_forecasts!$1:$1, 0))</f>
        <v>71.739999999999995</v>
      </c>
      <c r="E23">
        <f t="shared" si="6"/>
        <v>0.98397684337172708</v>
      </c>
      <c r="F23" s="1">
        <v>0.87469750000000002</v>
      </c>
      <c r="G23" s="1">
        <f t="shared" si="3"/>
        <v>0.10927934337172707</v>
      </c>
      <c r="H23">
        <v>1</v>
      </c>
      <c r="I23">
        <f t="shared" si="0"/>
        <v>0.98397684337172708</v>
      </c>
      <c r="J23">
        <f t="shared" si="1"/>
        <v>0.87469750000000002</v>
      </c>
      <c r="K23">
        <v>15</v>
      </c>
      <c r="L23">
        <v>22</v>
      </c>
      <c r="M23">
        <f t="shared" si="4"/>
        <v>1</v>
      </c>
      <c r="N23">
        <f t="shared" si="5"/>
        <v>1</v>
      </c>
    </row>
    <row r="24" spans="1:14" x14ac:dyDescent="0.35">
      <c r="A24" t="s">
        <v>44</v>
      </c>
      <c r="B24" t="s">
        <v>45</v>
      </c>
      <c r="C24">
        <f>INDEX([1]fivethirtyeight_ncaa_forecasts!$1:$1048576, MATCH($A24, [1]fivethirtyeight_ncaa_forecasts!$N:$N, 0), MATCH("team_rating", [1]fivethirtyeight_ncaa_forecasts!$1:$1, 0))</f>
        <v>85.74</v>
      </c>
      <c r="D24">
        <f>INDEX([1]fivethirtyeight_ncaa_forecasts!$1:$1048576, MATCH($B24, [1]fivethirtyeight_ncaa_forecasts!$N:$N, 0), MATCH("team_rating", [1]fivethirtyeight_ncaa_forecasts!$1:$1, 0))</f>
        <v>81.94</v>
      </c>
      <c r="E24">
        <f t="shared" si="6"/>
        <v>0.66069357495403158</v>
      </c>
      <c r="F24" s="1">
        <v>0.66099839999999999</v>
      </c>
      <c r="G24" s="1">
        <f t="shared" si="3"/>
        <v>-3.0482504596840432E-4</v>
      </c>
      <c r="H24">
        <v>1</v>
      </c>
      <c r="I24">
        <f t="shared" si="0"/>
        <v>0.66069357495403158</v>
      </c>
      <c r="J24">
        <f t="shared" si="1"/>
        <v>0.66099839999999999</v>
      </c>
      <c r="K24">
        <v>17</v>
      </c>
      <c r="L24">
        <v>5</v>
      </c>
      <c r="M24">
        <f t="shared" si="4"/>
        <v>0</v>
      </c>
      <c r="N24">
        <f t="shared" si="5"/>
        <v>0</v>
      </c>
    </row>
    <row r="25" spans="1:14" x14ac:dyDescent="0.35">
      <c r="A25" t="s">
        <v>46</v>
      </c>
      <c r="B25" t="s">
        <v>47</v>
      </c>
      <c r="C25">
        <f>INDEX([1]fivethirtyeight_ncaa_forecasts!$1:$1048576, MATCH($A25, [1]fivethirtyeight_ncaa_forecasts!$N:$N, 0), MATCH("team_rating", [1]fivethirtyeight_ncaa_forecasts!$1:$1, 0))</f>
        <v>86.54</v>
      </c>
      <c r="D25">
        <f>INDEX([1]fivethirtyeight_ncaa_forecasts!$1:$1048576, MATCH($B25, [1]fivethirtyeight_ncaa_forecasts!$N:$N, 0), MATCH("team_rating", [1]fivethirtyeight_ncaa_forecasts!$1:$1, 0))</f>
        <v>82.64</v>
      </c>
      <c r="E25">
        <f t="shared" si="6"/>
        <v>0.6646137149021446</v>
      </c>
      <c r="F25" s="1">
        <v>0.55572869999999996</v>
      </c>
      <c r="G25" s="1">
        <f t="shared" si="3"/>
        <v>0.10888501490214464</v>
      </c>
      <c r="H25">
        <v>0</v>
      </c>
      <c r="I25">
        <f t="shared" si="0"/>
        <v>0.3353862850978554</v>
      </c>
      <c r="J25">
        <f t="shared" si="1"/>
        <v>0.44427130000000004</v>
      </c>
      <c r="K25">
        <v>-18</v>
      </c>
      <c r="L25">
        <v>2</v>
      </c>
      <c r="M25">
        <f t="shared" si="4"/>
        <v>1</v>
      </c>
      <c r="N25">
        <f t="shared" si="5"/>
        <v>1</v>
      </c>
    </row>
    <row r="26" spans="1:14" x14ac:dyDescent="0.35">
      <c r="A26" t="s">
        <v>48</v>
      </c>
      <c r="B26" t="s">
        <v>49</v>
      </c>
      <c r="C26">
        <f>INDEX([1]fivethirtyeight_ncaa_forecasts!$1:$1048576, MATCH($A26, [1]fivethirtyeight_ncaa_forecasts!$N:$N, 0), MATCH("team_rating", [1]fivethirtyeight_ncaa_forecasts!$1:$1, 0))</f>
        <v>82.26</v>
      </c>
      <c r="D26">
        <f>INDEX([1]fivethirtyeight_ncaa_forecasts!$1:$1048576, MATCH($B26, [1]fivethirtyeight_ncaa_forecasts!$N:$N, 0), MATCH("team_rating", [1]fivethirtyeight_ncaa_forecasts!$1:$1, 0))</f>
        <v>82.55</v>
      </c>
      <c r="E26">
        <f t="shared" si="6"/>
        <v>0.48728878563170447</v>
      </c>
      <c r="F26" s="1">
        <v>0.309583</v>
      </c>
      <c r="G26" s="1">
        <f t="shared" si="3"/>
        <v>0.17770578563170447</v>
      </c>
      <c r="H26">
        <v>0</v>
      </c>
      <c r="I26">
        <f t="shared" si="0"/>
        <v>0.51271121436829548</v>
      </c>
      <c r="J26">
        <f t="shared" si="1"/>
        <v>0.69041700000000006</v>
      </c>
      <c r="K26">
        <v>-17</v>
      </c>
      <c r="L26">
        <v>3</v>
      </c>
      <c r="M26">
        <f t="shared" si="4"/>
        <v>1</v>
      </c>
      <c r="N26">
        <f t="shared" si="5"/>
        <v>1</v>
      </c>
    </row>
    <row r="27" spans="1:14" x14ac:dyDescent="0.35">
      <c r="A27" t="s">
        <v>50</v>
      </c>
      <c r="B27" t="s">
        <v>51</v>
      </c>
      <c r="C27">
        <f>INDEX([1]fivethirtyeight_ncaa_forecasts!$1:$1048576, MATCH($A27, [1]fivethirtyeight_ncaa_forecasts!$N:$N, 0), MATCH("team_rating", [1]fivethirtyeight_ncaa_forecasts!$1:$1, 0))</f>
        <v>96.3</v>
      </c>
      <c r="D27">
        <f>INDEX([1]fivethirtyeight_ncaa_forecasts!$1:$1048576, MATCH($B27, [1]fivethirtyeight_ncaa_forecasts!$N:$N, 0), MATCH("team_rating", [1]fivethirtyeight_ncaa_forecasts!$1:$1, 0))</f>
        <v>70.790000000000006</v>
      </c>
      <c r="E27">
        <f t="shared" si="6"/>
        <v>0.98872198697024005</v>
      </c>
      <c r="F27" s="1">
        <v>0.92824983999999999</v>
      </c>
      <c r="G27" s="1">
        <f t="shared" si="3"/>
        <v>6.0472146970240059E-2</v>
      </c>
      <c r="H27">
        <v>1</v>
      </c>
      <c r="I27">
        <f t="shared" si="0"/>
        <v>0.98872198697024005</v>
      </c>
      <c r="J27">
        <f t="shared" si="1"/>
        <v>0.92824983999999999</v>
      </c>
      <c r="K27">
        <v>23</v>
      </c>
      <c r="L27">
        <v>27</v>
      </c>
      <c r="M27">
        <f t="shared" si="4"/>
        <v>1</v>
      </c>
      <c r="N27">
        <f t="shared" si="5"/>
        <v>1</v>
      </c>
    </row>
    <row r="28" spans="1:14" x14ac:dyDescent="0.35">
      <c r="A28" t="s">
        <v>52</v>
      </c>
      <c r="B28" t="s">
        <v>53</v>
      </c>
      <c r="C28">
        <f>INDEX([1]fivethirtyeight_ncaa_forecasts!$1:$1048576, MATCH($A28, [1]fivethirtyeight_ncaa_forecasts!$N:$N, 0), MATCH("team_rating", [1]fivethirtyeight_ncaa_forecasts!$1:$1, 0))</f>
        <v>87.89</v>
      </c>
      <c r="D28">
        <f>INDEX([1]fivethirtyeight_ncaa_forecasts!$1:$1048576, MATCH($B28, [1]fivethirtyeight_ncaa_forecasts!$N:$N, 0), MATCH("team_rating", [1]fivethirtyeight_ncaa_forecasts!$1:$1, 0))</f>
        <v>76.3</v>
      </c>
      <c r="E28">
        <f t="shared" si="6"/>
        <v>0.88416520842177748</v>
      </c>
      <c r="F28" s="1">
        <v>0.72780690000000003</v>
      </c>
      <c r="G28" s="1">
        <f t="shared" si="3"/>
        <v>0.15635830842177745</v>
      </c>
      <c r="H28">
        <v>1</v>
      </c>
      <c r="I28">
        <f t="shared" si="0"/>
        <v>0.88416520842177748</v>
      </c>
      <c r="J28">
        <f t="shared" si="1"/>
        <v>0.72780690000000003</v>
      </c>
      <c r="K28">
        <v>29</v>
      </c>
      <c r="L28">
        <v>12</v>
      </c>
      <c r="M28">
        <f t="shared" si="4"/>
        <v>0</v>
      </c>
      <c r="N28">
        <f t="shared" si="5"/>
        <v>1</v>
      </c>
    </row>
    <row r="29" spans="1:14" x14ac:dyDescent="0.35">
      <c r="A29" t="s">
        <v>54</v>
      </c>
      <c r="B29" t="s">
        <v>55</v>
      </c>
      <c r="C29">
        <f>INDEX([1]fivethirtyeight_ncaa_forecasts!$1:$1048576, MATCH($A29, [1]fivethirtyeight_ncaa_forecasts!$N:$N, 0), MATCH("team_rating", [1]fivethirtyeight_ncaa_forecasts!$1:$1, 0))</f>
        <v>85.11</v>
      </c>
      <c r="D29">
        <f>INDEX([1]fivethirtyeight_ncaa_forecasts!$1:$1048576, MATCH($B29, [1]fivethirtyeight_ncaa_forecasts!$N:$N, 0), MATCH("team_rating", [1]fivethirtyeight_ncaa_forecasts!$1:$1, 0))</f>
        <v>78.02</v>
      </c>
      <c r="E29">
        <f t="shared" si="6"/>
        <v>0.77614433394563676</v>
      </c>
      <c r="F29" s="1">
        <v>0.59740950000000004</v>
      </c>
      <c r="G29" s="1">
        <f t="shared" si="3"/>
        <v>0.17873483394563672</v>
      </c>
      <c r="H29">
        <v>0</v>
      </c>
      <c r="I29">
        <f t="shared" si="0"/>
        <v>0.22385566605436324</v>
      </c>
      <c r="J29">
        <f t="shared" si="1"/>
        <v>0.40259049999999996</v>
      </c>
      <c r="K29">
        <v>-4</v>
      </c>
      <c r="L29">
        <v>6.5</v>
      </c>
      <c r="M29">
        <f t="shared" si="4"/>
        <v>1</v>
      </c>
      <c r="N29">
        <f t="shared" si="5"/>
        <v>1</v>
      </c>
    </row>
    <row r="30" spans="1:14" x14ac:dyDescent="0.35">
      <c r="A30" t="s">
        <v>56</v>
      </c>
      <c r="B30" t="s">
        <v>57</v>
      </c>
      <c r="C30">
        <f>INDEX([1]fivethirtyeight_ncaa_forecasts!$1:$1048576, MATCH($A30, [1]fivethirtyeight_ncaa_forecasts!$N:$N, 0), MATCH("team_rating", [1]fivethirtyeight_ncaa_forecasts!$1:$1, 0))</f>
        <v>93.24</v>
      </c>
      <c r="D30">
        <f>INDEX([1]fivethirtyeight_ncaa_forecasts!$1:$1048576, MATCH($B30, [1]fivethirtyeight_ncaa_forecasts!$N:$N, 0), MATCH("team_rating", [1]fivethirtyeight_ncaa_forecasts!$1:$1, 0))</f>
        <v>71.88</v>
      </c>
      <c r="E30">
        <f t="shared" si="6"/>
        <v>0.97692801483418656</v>
      </c>
      <c r="F30" s="1">
        <v>0.83446980000000004</v>
      </c>
      <c r="G30" s="1">
        <f t="shared" si="3"/>
        <v>0.14245821483418653</v>
      </c>
      <c r="H30">
        <v>1</v>
      </c>
      <c r="I30">
        <f t="shared" si="0"/>
        <v>0.97692801483418656</v>
      </c>
      <c r="J30">
        <f t="shared" si="1"/>
        <v>0.83446980000000004</v>
      </c>
      <c r="K30">
        <v>15</v>
      </c>
      <c r="L30">
        <v>23</v>
      </c>
      <c r="M30">
        <f t="shared" si="4"/>
        <v>1</v>
      </c>
      <c r="N30">
        <f t="shared" si="5"/>
        <v>1</v>
      </c>
    </row>
    <row r="31" spans="1:14" x14ac:dyDescent="0.35">
      <c r="A31" t="s">
        <v>58</v>
      </c>
      <c r="B31" t="s">
        <v>59</v>
      </c>
      <c r="C31">
        <f>INDEX([1]fivethirtyeight_ncaa_forecasts!$1:$1048576, MATCH($A31, [1]fivethirtyeight_ncaa_forecasts!$N:$N, 0), MATCH("team_rating", [1]fivethirtyeight_ncaa_forecasts!$1:$1, 0))</f>
        <v>81.7</v>
      </c>
      <c r="D31">
        <f>INDEX([1]fivethirtyeight_ncaa_forecasts!$1:$1048576, MATCH($B31, [1]fivethirtyeight_ncaa_forecasts!$N:$N, 0), MATCH("team_rating", [1]fivethirtyeight_ncaa_forecasts!$1:$1, 0))</f>
        <v>81.72</v>
      </c>
      <c r="E31">
        <f t="shared" si="6"/>
        <v>0.49912317649541493</v>
      </c>
      <c r="F31" s="1">
        <v>0.61868889999999999</v>
      </c>
      <c r="G31" s="1">
        <f t="shared" si="3"/>
        <v>-0.11956572350458505</v>
      </c>
      <c r="H31">
        <v>0</v>
      </c>
      <c r="I31">
        <f t="shared" si="0"/>
        <v>0.50087682350458507</v>
      </c>
      <c r="J31">
        <f t="shared" si="1"/>
        <v>0.38131110000000001</v>
      </c>
      <c r="K31">
        <v>-15</v>
      </c>
      <c r="L31">
        <v>1</v>
      </c>
      <c r="M31">
        <f t="shared" si="4"/>
        <v>1</v>
      </c>
      <c r="N31">
        <f t="shared" si="5"/>
        <v>0</v>
      </c>
    </row>
    <row r="32" spans="1:14" x14ac:dyDescent="0.35">
      <c r="A32" t="s">
        <v>60</v>
      </c>
      <c r="B32" t="s">
        <v>61</v>
      </c>
      <c r="C32">
        <f>INDEX([1]fivethirtyeight_ncaa_forecasts!$1:$1048576, MATCH($A32, [1]fivethirtyeight_ncaa_forecasts!$N:$N, 0), MATCH("team_rating", [1]fivethirtyeight_ncaa_forecasts!$1:$1, 0))</f>
        <v>86.12</v>
      </c>
      <c r="D32">
        <f>INDEX([1]fivethirtyeight_ncaa_forecasts!$1:$1048576, MATCH($B32, [1]fivethirtyeight_ncaa_forecasts!$N:$N, 0), MATCH("team_rating", [1]fivethirtyeight_ncaa_forecasts!$1:$1, 0))</f>
        <v>82.59</v>
      </c>
      <c r="E32">
        <f t="shared" si="6"/>
        <v>0.64999973164157643</v>
      </c>
      <c r="F32" s="1">
        <v>0.73038250000000005</v>
      </c>
      <c r="G32" s="1">
        <f t="shared" si="3"/>
        <v>-8.0382768358423617E-2</v>
      </c>
      <c r="H32">
        <v>0</v>
      </c>
      <c r="I32">
        <f t="shared" si="0"/>
        <v>0.35000026835842357</v>
      </c>
      <c r="J32">
        <f t="shared" si="1"/>
        <v>0.26961749999999995</v>
      </c>
      <c r="K32">
        <v>-3</v>
      </c>
      <c r="L32">
        <v>5.5</v>
      </c>
      <c r="M32">
        <f t="shared" si="4"/>
        <v>1</v>
      </c>
      <c r="N32">
        <f t="shared" si="5"/>
        <v>0</v>
      </c>
    </row>
    <row r="33" spans="1:14" x14ac:dyDescent="0.35">
      <c r="A33" t="s">
        <v>62</v>
      </c>
      <c r="B33" t="s">
        <v>63</v>
      </c>
      <c r="C33">
        <f>INDEX([1]fivethirtyeight_ncaa_forecasts!$1:$1048576, MATCH($A33, [1]fivethirtyeight_ncaa_forecasts!$N:$N, 0), MATCH("team_rating", [1]fivethirtyeight_ncaa_forecasts!$1:$1, 0))</f>
        <v>89.26</v>
      </c>
      <c r="D33">
        <f>INDEX([1]fivethirtyeight_ncaa_forecasts!$1:$1048576, MATCH($B33, [1]fivethirtyeight_ncaa_forecasts!$N:$N, 0), MATCH("team_rating", [1]fivethirtyeight_ncaa_forecasts!$1:$1, 0))</f>
        <v>77.010000000000005</v>
      </c>
      <c r="E33">
        <f t="shared" si="6"/>
        <v>0.89550230562010202</v>
      </c>
      <c r="F33" s="1">
        <v>0.69313389999999997</v>
      </c>
      <c r="G33" s="1">
        <f t="shared" si="3"/>
        <v>0.20236840562010205</v>
      </c>
      <c r="H33">
        <v>1</v>
      </c>
      <c r="I33">
        <f t="shared" si="0"/>
        <v>0.89550230562010202</v>
      </c>
      <c r="J33">
        <f t="shared" si="1"/>
        <v>0.69313389999999997</v>
      </c>
      <c r="K33">
        <v>13</v>
      </c>
      <c r="L33">
        <v>10.5</v>
      </c>
      <c r="M33">
        <f>IF(ISBLANK(K33), 0, IF(K33&lt;L33, 1, 0))</f>
        <v>0</v>
      </c>
      <c r="N33">
        <f>IF(G33&gt;0, 1, 0)</f>
        <v>1</v>
      </c>
    </row>
    <row r="34" spans="1:14" x14ac:dyDescent="0.35">
      <c r="A34" t="s">
        <v>2</v>
      </c>
      <c r="B34" t="s">
        <v>10</v>
      </c>
      <c r="C34">
        <f>INDEX([1]fivethirtyeight_ncaa_forecasts!$1:$1048576, MATCH($A34, [1]fivethirtyeight_ncaa_forecasts!$N:$N, 0), MATCH("team_rating", [1]fivethirtyeight_ncaa_forecasts!$1:$1, 0))</f>
        <v>86.37</v>
      </c>
      <c r="D34">
        <f>INDEX([1]fivethirtyeight_ncaa_forecasts!$1:$1048576, MATCH($B34, [1]fivethirtyeight_ncaa_forecasts!$N:$N, 0), MATCH("team_rating", [1]fivethirtyeight_ncaa_forecasts!$1:$1, 0))</f>
        <v>84.82</v>
      </c>
      <c r="E34">
        <f t="shared" ref="E34" si="7">1/(1+10^(-(C34-D34)*30.464/400))</f>
        <v>0.56753856913077394</v>
      </c>
      <c r="F34" s="1">
        <v>0.70114849999999995</v>
      </c>
      <c r="G34" s="1">
        <f t="shared" ref="G34" si="8">E34-F34</f>
        <v>-0.13360993086922601</v>
      </c>
      <c r="H34">
        <v>1</v>
      </c>
      <c r="I34">
        <f t="shared" si="0"/>
        <v>0.56753856913077394</v>
      </c>
      <c r="J34">
        <f t="shared" si="1"/>
        <v>0.70114849999999995</v>
      </c>
      <c r="K34">
        <v>2</v>
      </c>
      <c r="L34">
        <v>3</v>
      </c>
      <c r="M34">
        <f t="shared" ref="M34:M49" si="9">IF(ISBLANK(K34), 0, IF(K34&lt;L34, 1, 0))</f>
        <v>1</v>
      </c>
      <c r="N34">
        <f t="shared" ref="N34:N49" si="10">IF(G34&gt;0, 1, 0)</f>
        <v>0</v>
      </c>
    </row>
    <row r="35" spans="1:14" x14ac:dyDescent="0.35">
      <c r="A35" t="s">
        <v>18</v>
      </c>
      <c r="B35" t="s">
        <v>26</v>
      </c>
      <c r="C35">
        <f>INDEX([1]fivethirtyeight_ncaa_forecasts!$1:$1048576, MATCH($A35, [1]fivethirtyeight_ncaa_forecasts!$N:$N, 0), MATCH("team_rating", [1]fivethirtyeight_ncaa_forecasts!$1:$1, 0))</f>
        <v>91.24</v>
      </c>
      <c r="D35">
        <f>INDEX([1]fivethirtyeight_ncaa_forecasts!$1:$1048576, MATCH($B35, [1]fivethirtyeight_ncaa_forecasts!$N:$N, 0), MATCH("team_rating", [1]fivethirtyeight_ncaa_forecasts!$1:$1, 0))</f>
        <v>84.38</v>
      </c>
      <c r="E35">
        <f t="shared" ref="E35:E49" si="11">1/(1+10^(-(C35-D35)*30.464/400))</f>
        <v>0.7690585841404024</v>
      </c>
      <c r="F35" s="1">
        <v>0.55168439999999996</v>
      </c>
      <c r="G35" s="1">
        <f t="shared" ref="G35:G61" si="12">E35-F35</f>
        <v>0.21737418414040244</v>
      </c>
      <c r="H35">
        <v>1</v>
      </c>
      <c r="I35">
        <f t="shared" ref="I35:I49" si="13">IF(ISBLANK($H35), 0, $H35*E35+ABS($H35-1)*(1-E35))</f>
        <v>0.7690585841404024</v>
      </c>
      <c r="J35">
        <f t="shared" ref="J35:J49" si="14">IF(ISBLANK($H35), 0, $H35*F35+ABS($H35-1)*(1-F35))</f>
        <v>0.55168439999999996</v>
      </c>
      <c r="K35">
        <v>6</v>
      </c>
      <c r="L35">
        <v>5.5</v>
      </c>
      <c r="M35">
        <f t="shared" si="9"/>
        <v>0</v>
      </c>
      <c r="N35">
        <f t="shared" si="10"/>
        <v>1</v>
      </c>
    </row>
    <row r="36" spans="1:14" x14ac:dyDescent="0.35">
      <c r="A36" t="s">
        <v>24</v>
      </c>
      <c r="B36" t="s">
        <v>17</v>
      </c>
      <c r="C36">
        <f>INDEX([1]fivethirtyeight_ncaa_forecasts!$1:$1048576, MATCH($A36, [1]fivethirtyeight_ncaa_forecasts!$N:$N, 0), MATCH("team_rating", [1]fivethirtyeight_ncaa_forecasts!$1:$1, 0))</f>
        <v>91.04</v>
      </c>
      <c r="D36">
        <f>INDEX([1]fivethirtyeight_ncaa_forecasts!$1:$1048576, MATCH($B36, [1]fivethirtyeight_ncaa_forecasts!$N:$N, 0), MATCH("team_rating", [1]fivethirtyeight_ncaa_forecasts!$1:$1, 0))</f>
        <v>83.95</v>
      </c>
      <c r="E36">
        <f t="shared" si="11"/>
        <v>0.77614433394563676</v>
      </c>
      <c r="F36" s="1">
        <v>0.59881459999999997</v>
      </c>
      <c r="G36" s="1">
        <f t="shared" si="12"/>
        <v>0.17732973394563678</v>
      </c>
      <c r="H36">
        <v>1</v>
      </c>
      <c r="I36">
        <f t="shared" si="13"/>
        <v>0.77614433394563676</v>
      </c>
      <c r="J36">
        <f t="shared" si="14"/>
        <v>0.59881459999999997</v>
      </c>
      <c r="K36">
        <v>15</v>
      </c>
      <c r="L36">
        <v>6</v>
      </c>
      <c r="M36">
        <f t="shared" si="9"/>
        <v>0</v>
      </c>
      <c r="N36">
        <f t="shared" si="10"/>
        <v>1</v>
      </c>
    </row>
    <row r="37" spans="1:14" x14ac:dyDescent="0.35">
      <c r="A37" t="s">
        <v>6</v>
      </c>
      <c r="B37" t="s">
        <v>15</v>
      </c>
      <c r="C37">
        <f>INDEX([1]fivethirtyeight_ncaa_forecasts!$1:$1048576, MATCH($A37, [1]fivethirtyeight_ncaa_forecasts!$N:$N, 0), MATCH("team_rating", [1]fivethirtyeight_ncaa_forecasts!$1:$1, 0))</f>
        <v>88.44</v>
      </c>
      <c r="D37">
        <f>INDEX([1]fivethirtyeight_ncaa_forecasts!$1:$1048576, MATCH($B37, [1]fivethirtyeight_ncaa_forecasts!$N:$N, 0), MATCH("team_rating", [1]fivethirtyeight_ncaa_forecasts!$1:$1, 0))</f>
        <v>81.290000000000006</v>
      </c>
      <c r="E37">
        <f t="shared" si="11"/>
        <v>0.7779671398330541</v>
      </c>
      <c r="F37" s="1">
        <v>0.78565819999999997</v>
      </c>
      <c r="G37" s="1">
        <f t="shared" si="12"/>
        <v>-7.6910601669458734E-3</v>
      </c>
      <c r="H37">
        <v>1</v>
      </c>
      <c r="I37">
        <f t="shared" si="13"/>
        <v>0.7779671398330541</v>
      </c>
      <c r="J37">
        <f t="shared" si="14"/>
        <v>0.78565819999999997</v>
      </c>
      <c r="K37">
        <v>28</v>
      </c>
      <c r="L37">
        <v>4.5</v>
      </c>
      <c r="M37">
        <f t="shared" si="9"/>
        <v>0</v>
      </c>
      <c r="N37">
        <f t="shared" si="10"/>
        <v>0</v>
      </c>
    </row>
    <row r="38" spans="1:14" x14ac:dyDescent="0.35">
      <c r="A38" t="s">
        <v>22</v>
      </c>
      <c r="B38" t="s">
        <v>31</v>
      </c>
      <c r="C38">
        <f>INDEX([1]fivethirtyeight_ncaa_forecasts!$1:$1048576, MATCH($A38, [1]fivethirtyeight_ncaa_forecasts!$N:$N, 0), MATCH("team_rating", [1]fivethirtyeight_ncaa_forecasts!$1:$1, 0))</f>
        <v>95.02</v>
      </c>
      <c r="D38">
        <f>INDEX([1]fivethirtyeight_ncaa_forecasts!$1:$1048576, MATCH($B38, [1]fivethirtyeight_ncaa_forecasts!$N:$N, 0), MATCH("team_rating", [1]fivethirtyeight_ncaa_forecasts!$1:$1, 0))</f>
        <v>80.760000000000005</v>
      </c>
      <c r="E38">
        <f t="shared" si="11"/>
        <v>0.92419110210855981</v>
      </c>
      <c r="F38" s="1">
        <v>0.87517670000000003</v>
      </c>
      <c r="G38" s="1">
        <f t="shared" si="12"/>
        <v>4.9014402108559785E-2</v>
      </c>
      <c r="H38">
        <v>1</v>
      </c>
      <c r="I38">
        <f t="shared" si="13"/>
        <v>0.92419110210855981</v>
      </c>
      <c r="J38">
        <f t="shared" si="14"/>
        <v>0.87517670000000003</v>
      </c>
      <c r="K38">
        <v>12</v>
      </c>
      <c r="L38">
        <v>14</v>
      </c>
      <c r="M38">
        <f t="shared" si="9"/>
        <v>1</v>
      </c>
      <c r="N38">
        <f t="shared" si="10"/>
        <v>1</v>
      </c>
    </row>
    <row r="39" spans="1:14" x14ac:dyDescent="0.35">
      <c r="A39" t="s">
        <v>8</v>
      </c>
      <c r="B39" t="s">
        <v>1</v>
      </c>
      <c r="C39">
        <f>INDEX([1]fivethirtyeight_ncaa_forecasts!$1:$1048576, MATCH($A39, [1]fivethirtyeight_ncaa_forecasts!$N:$N, 0), MATCH("team_rating", [1]fivethirtyeight_ncaa_forecasts!$1:$1, 0))</f>
        <v>92.28</v>
      </c>
      <c r="D39">
        <f>INDEX([1]fivethirtyeight_ncaa_forecasts!$1:$1048576, MATCH($B39, [1]fivethirtyeight_ncaa_forecasts!$N:$N, 0), MATCH("team_rating", [1]fivethirtyeight_ncaa_forecasts!$1:$1, 0))</f>
        <v>80.84</v>
      </c>
      <c r="E39">
        <f t="shared" si="11"/>
        <v>0.88144381044135445</v>
      </c>
      <c r="F39" s="1">
        <v>0.82468419999999998</v>
      </c>
      <c r="G39" s="1">
        <f t="shared" si="12"/>
        <v>5.6759610441354469E-2</v>
      </c>
      <c r="H39">
        <v>1</v>
      </c>
      <c r="I39">
        <f t="shared" si="13"/>
        <v>0.88144381044135445</v>
      </c>
      <c r="J39">
        <f t="shared" si="14"/>
        <v>0.82468419999999998</v>
      </c>
      <c r="K39">
        <v>20</v>
      </c>
      <c r="L39">
        <v>10.5</v>
      </c>
      <c r="M39">
        <f t="shared" si="9"/>
        <v>0</v>
      </c>
      <c r="N39">
        <f t="shared" si="10"/>
        <v>1</v>
      </c>
    </row>
    <row r="40" spans="1:14" x14ac:dyDescent="0.35">
      <c r="A40" t="s">
        <v>28</v>
      </c>
      <c r="B40" t="s">
        <v>20</v>
      </c>
      <c r="C40">
        <f>INDEX([1]fivethirtyeight_ncaa_forecasts!$1:$1048576, MATCH($A40, [1]fivethirtyeight_ncaa_forecasts!$N:$N, 0), MATCH("team_rating", [1]fivethirtyeight_ncaa_forecasts!$1:$1, 0))</f>
        <v>89.04</v>
      </c>
      <c r="D40">
        <f>INDEX([1]fivethirtyeight_ncaa_forecasts!$1:$1048576, MATCH($B40, [1]fivethirtyeight_ncaa_forecasts!$N:$N, 0), MATCH("team_rating", [1]fivethirtyeight_ncaa_forecasts!$1:$1, 0))</f>
        <v>86.96</v>
      </c>
      <c r="E40">
        <f t="shared" si="11"/>
        <v>0.5901919519804899</v>
      </c>
      <c r="F40" s="1">
        <v>0.59873770000000004</v>
      </c>
      <c r="G40" s="1">
        <f t="shared" si="12"/>
        <v>-8.5457480195101354E-3</v>
      </c>
      <c r="H40">
        <v>1</v>
      </c>
      <c r="I40">
        <f t="shared" si="13"/>
        <v>0.5901919519804899</v>
      </c>
      <c r="J40">
        <f t="shared" si="14"/>
        <v>0.59873770000000004</v>
      </c>
      <c r="K40">
        <v>26</v>
      </c>
      <c r="L40">
        <v>3.5</v>
      </c>
      <c r="M40">
        <f t="shared" si="9"/>
        <v>0</v>
      </c>
      <c r="N40">
        <f t="shared" si="10"/>
        <v>0</v>
      </c>
    </row>
    <row r="41" spans="1:14" x14ac:dyDescent="0.35">
      <c r="A41" t="s">
        <v>12</v>
      </c>
      <c r="B41" t="s">
        <v>4</v>
      </c>
      <c r="C41">
        <f>INDEX([1]fivethirtyeight_ncaa_forecasts!$1:$1048576, MATCH($A41, [1]fivethirtyeight_ncaa_forecasts!$N:$N, 0), MATCH("team_rating", [1]fivethirtyeight_ncaa_forecasts!$1:$1, 0))</f>
        <v>86.3</v>
      </c>
      <c r="D41">
        <f>INDEX([1]fivethirtyeight_ncaa_forecasts!$1:$1048576, MATCH($B41, [1]fivethirtyeight_ncaa_forecasts!$N:$N, 0), MATCH("team_rating", [1]fivethirtyeight_ncaa_forecasts!$1:$1, 0))</f>
        <v>89.02</v>
      </c>
      <c r="E41">
        <f t="shared" si="11"/>
        <v>0.38296255940644419</v>
      </c>
      <c r="F41" s="1">
        <v>0.47026440000000003</v>
      </c>
      <c r="G41" s="1">
        <f t="shared" si="12"/>
        <v>-8.7301840593555835E-2</v>
      </c>
      <c r="H41">
        <v>0</v>
      </c>
      <c r="I41">
        <f t="shared" si="13"/>
        <v>0.61703744059355581</v>
      </c>
      <c r="J41">
        <f t="shared" si="14"/>
        <v>0.52973559999999997</v>
      </c>
      <c r="K41">
        <v>-14</v>
      </c>
      <c r="L41">
        <v>-3</v>
      </c>
      <c r="M41">
        <f>IF(ISBLANK(K41), 0, IF(K41&lt;L41, 1, 0))</f>
        <v>1</v>
      </c>
      <c r="N41">
        <f>IF(G41&gt;0, 1, 0)</f>
        <v>0</v>
      </c>
    </row>
    <row r="42" spans="1:14" x14ac:dyDescent="0.35">
      <c r="A42" t="s">
        <v>40</v>
      </c>
      <c r="B42" t="s">
        <v>33</v>
      </c>
      <c r="C42">
        <f>INDEX([1]fivethirtyeight_ncaa_forecasts!$1:$1048576, MATCH($A42, [1]fivethirtyeight_ncaa_forecasts!$N:$N, 0), MATCH("team_rating", [1]fivethirtyeight_ncaa_forecasts!$1:$1, 0))</f>
        <v>91.34</v>
      </c>
      <c r="D42">
        <f>INDEX([1]fivethirtyeight_ncaa_forecasts!$1:$1048576, MATCH($B42, [1]fivethirtyeight_ncaa_forecasts!$N:$N, 0), MATCH("team_rating", [1]fivethirtyeight_ncaa_forecasts!$1:$1, 0))</f>
        <v>82.36</v>
      </c>
      <c r="E42">
        <f t="shared" si="11"/>
        <v>0.82846348864580455</v>
      </c>
      <c r="F42" s="1">
        <v>0.81038540000000003</v>
      </c>
      <c r="G42" s="1">
        <f t="shared" si="12"/>
        <v>1.8078088645804513E-2</v>
      </c>
      <c r="H42">
        <v>1</v>
      </c>
      <c r="I42">
        <f t="shared" si="13"/>
        <v>0.82846348864580455</v>
      </c>
      <c r="J42">
        <f t="shared" si="14"/>
        <v>0.81038540000000003</v>
      </c>
      <c r="K42">
        <v>6</v>
      </c>
      <c r="L42">
        <v>8</v>
      </c>
      <c r="M42">
        <f t="shared" si="9"/>
        <v>1</v>
      </c>
      <c r="N42">
        <f t="shared" si="10"/>
        <v>1</v>
      </c>
    </row>
    <row r="43" spans="1:14" x14ac:dyDescent="0.35">
      <c r="A43" t="s">
        <v>56</v>
      </c>
      <c r="B43" t="s">
        <v>49</v>
      </c>
      <c r="C43">
        <f>INDEX([1]fivethirtyeight_ncaa_forecasts!$1:$1048576, MATCH($A43, [1]fivethirtyeight_ncaa_forecasts!$N:$N, 0), MATCH("team_rating", [1]fivethirtyeight_ncaa_forecasts!$1:$1, 0))</f>
        <v>93.24</v>
      </c>
      <c r="D43">
        <f>INDEX([1]fivethirtyeight_ncaa_forecasts!$1:$1048576, MATCH($B43, [1]fivethirtyeight_ncaa_forecasts!$N:$N, 0), MATCH("team_rating", [1]fivethirtyeight_ncaa_forecasts!$1:$1, 0))</f>
        <v>82.55</v>
      </c>
      <c r="E43">
        <f t="shared" si="11"/>
        <v>0.86699547120317089</v>
      </c>
      <c r="F43" s="1">
        <v>0.80767169999999999</v>
      </c>
      <c r="G43" s="1">
        <f t="shared" si="12"/>
        <v>5.9323771203170894E-2</v>
      </c>
      <c r="H43">
        <v>1</v>
      </c>
      <c r="I43">
        <f t="shared" si="13"/>
        <v>0.86699547120317089</v>
      </c>
      <c r="J43">
        <f t="shared" si="14"/>
        <v>0.80767169999999999</v>
      </c>
      <c r="K43">
        <v>22</v>
      </c>
      <c r="L43">
        <v>11.5</v>
      </c>
      <c r="M43">
        <f t="shared" si="9"/>
        <v>0</v>
      </c>
      <c r="N43">
        <f t="shared" si="10"/>
        <v>1</v>
      </c>
    </row>
    <row r="44" spans="1:14" x14ac:dyDescent="0.35">
      <c r="A44" t="s">
        <v>50</v>
      </c>
      <c r="B44" t="s">
        <v>59</v>
      </c>
      <c r="C44">
        <f>INDEX([1]fivethirtyeight_ncaa_forecasts!$1:$1048576, MATCH($A44, [1]fivethirtyeight_ncaa_forecasts!$N:$N, 0), MATCH("team_rating", [1]fivethirtyeight_ncaa_forecasts!$1:$1, 0))</f>
        <v>96.3</v>
      </c>
      <c r="D44">
        <f>INDEX([1]fivethirtyeight_ncaa_forecasts!$1:$1048576, MATCH($B44, [1]fivethirtyeight_ncaa_forecasts!$N:$N, 0), MATCH("team_rating", [1]fivethirtyeight_ncaa_forecasts!$1:$1, 0))</f>
        <v>81.72</v>
      </c>
      <c r="E44">
        <f t="shared" si="11"/>
        <v>0.92803035171833725</v>
      </c>
      <c r="F44" s="1">
        <v>0.87543459999999995</v>
      </c>
      <c r="G44" s="1">
        <f t="shared" si="12"/>
        <v>5.2595751718337302E-2</v>
      </c>
      <c r="H44">
        <v>1</v>
      </c>
      <c r="I44">
        <f t="shared" si="13"/>
        <v>0.92803035171833725</v>
      </c>
      <c r="J44">
        <f t="shared" si="14"/>
        <v>0.87543459999999995</v>
      </c>
      <c r="K44">
        <v>1</v>
      </c>
      <c r="L44">
        <v>13.5</v>
      </c>
      <c r="M44">
        <f t="shared" si="9"/>
        <v>1</v>
      </c>
      <c r="N44">
        <f t="shared" si="10"/>
        <v>1</v>
      </c>
    </row>
    <row r="45" spans="1:14" x14ac:dyDescent="0.35">
      <c r="A45" t="s">
        <v>36</v>
      </c>
      <c r="B45" t="s">
        <v>44</v>
      </c>
      <c r="C45">
        <f>INDEX([1]fivethirtyeight_ncaa_forecasts!$1:$1048576, MATCH($A45, [1]fivethirtyeight_ncaa_forecasts!$N:$N, 0), MATCH("team_rating", [1]fivethirtyeight_ncaa_forecasts!$1:$1, 0))</f>
        <v>89.65</v>
      </c>
      <c r="D45">
        <f>INDEX([1]fivethirtyeight_ncaa_forecasts!$1:$1048576, MATCH($B45, [1]fivethirtyeight_ncaa_forecasts!$N:$N, 0), MATCH("team_rating", [1]fivethirtyeight_ncaa_forecasts!$1:$1, 0))</f>
        <v>85.74</v>
      </c>
      <c r="E45">
        <f t="shared" si="11"/>
        <v>0.66500449438990827</v>
      </c>
      <c r="F45" s="1">
        <v>0.62727929999999998</v>
      </c>
      <c r="G45" s="1">
        <f t="shared" si="12"/>
        <v>3.772519438990829E-2</v>
      </c>
      <c r="H45">
        <v>1</v>
      </c>
      <c r="I45">
        <f t="shared" si="13"/>
        <v>0.66500449438990827</v>
      </c>
      <c r="J45">
        <f t="shared" si="14"/>
        <v>0.62727929999999998</v>
      </c>
      <c r="K45">
        <v>20</v>
      </c>
      <c r="L45">
        <v>3.5</v>
      </c>
      <c r="M45">
        <f t="shared" si="9"/>
        <v>0</v>
      </c>
      <c r="N45">
        <f t="shared" si="10"/>
        <v>1</v>
      </c>
    </row>
    <row r="46" spans="1:14" x14ac:dyDescent="0.35">
      <c r="A46" t="s">
        <v>62</v>
      </c>
      <c r="B46" t="s">
        <v>55</v>
      </c>
      <c r="C46">
        <f>INDEX([1]fivethirtyeight_ncaa_forecasts!$1:$1048576, MATCH($A46, [1]fivethirtyeight_ncaa_forecasts!$N:$N, 0), MATCH("team_rating", [1]fivethirtyeight_ncaa_forecasts!$1:$1, 0))</f>
        <v>89.26</v>
      </c>
      <c r="D46">
        <f>INDEX([1]fivethirtyeight_ncaa_forecasts!$1:$1048576, MATCH($B46, [1]fivethirtyeight_ncaa_forecasts!$N:$N, 0), MATCH("team_rating", [1]fivethirtyeight_ncaa_forecasts!$1:$1, 0))</f>
        <v>78.02</v>
      </c>
      <c r="E46">
        <f t="shared" si="11"/>
        <v>0.87772935004349706</v>
      </c>
      <c r="F46" s="1">
        <v>0.74885089999999999</v>
      </c>
      <c r="G46" s="1">
        <f t="shared" si="12"/>
        <v>0.12887845004349707</v>
      </c>
      <c r="H46">
        <v>1</v>
      </c>
      <c r="I46">
        <f t="shared" si="13"/>
        <v>0.87772935004349706</v>
      </c>
      <c r="J46">
        <f t="shared" si="14"/>
        <v>0.74885089999999999</v>
      </c>
      <c r="K46">
        <v>9</v>
      </c>
      <c r="L46">
        <v>9</v>
      </c>
      <c r="M46">
        <f t="shared" si="9"/>
        <v>0</v>
      </c>
      <c r="N46">
        <f t="shared" si="10"/>
        <v>1</v>
      </c>
    </row>
    <row r="47" spans="1:14" x14ac:dyDescent="0.35">
      <c r="A47" t="s">
        <v>42</v>
      </c>
      <c r="B47" t="s">
        <v>35</v>
      </c>
      <c r="C47">
        <f>INDEX([1]fivethirtyeight_ncaa_forecasts!$1:$1048576, MATCH($A47, [1]fivethirtyeight_ncaa_forecasts!$N:$N, 0), MATCH("team_rating", [1]fivethirtyeight_ncaa_forecasts!$1:$1, 0))</f>
        <v>95.22</v>
      </c>
      <c r="D47">
        <f>INDEX([1]fivethirtyeight_ncaa_forecasts!$1:$1048576, MATCH($B47, [1]fivethirtyeight_ncaa_forecasts!$N:$N, 0), MATCH("team_rating", [1]fivethirtyeight_ncaa_forecasts!$1:$1, 0))</f>
        <v>83.01</v>
      </c>
      <c r="E47">
        <f t="shared" si="11"/>
        <v>0.89484407091122409</v>
      </c>
      <c r="F47" s="1">
        <v>0.7684569</v>
      </c>
      <c r="G47" s="1">
        <f t="shared" si="12"/>
        <v>0.12638717091122409</v>
      </c>
      <c r="H47">
        <v>1</v>
      </c>
      <c r="I47">
        <f t="shared" si="13"/>
        <v>0.89484407091122409</v>
      </c>
      <c r="J47">
        <f t="shared" si="14"/>
        <v>0.7684569</v>
      </c>
      <c r="K47">
        <v>12</v>
      </c>
      <c r="L47">
        <v>11.5</v>
      </c>
      <c r="M47">
        <f t="shared" si="9"/>
        <v>0</v>
      </c>
      <c r="N47">
        <f t="shared" si="10"/>
        <v>1</v>
      </c>
    </row>
    <row r="48" spans="1:14" x14ac:dyDescent="0.35">
      <c r="A48" t="s">
        <v>52</v>
      </c>
      <c r="B48" t="s">
        <v>61</v>
      </c>
      <c r="C48">
        <f>INDEX([1]fivethirtyeight_ncaa_forecasts!$1:$1048576, MATCH($A48, [1]fivethirtyeight_ncaa_forecasts!$N:$N, 0), MATCH("team_rating", [1]fivethirtyeight_ncaa_forecasts!$1:$1, 0))</f>
        <v>87.89</v>
      </c>
      <c r="D48">
        <f>INDEX([1]fivethirtyeight_ncaa_forecasts!$1:$1048576, MATCH($B48, [1]fivethirtyeight_ncaa_forecasts!$N:$N, 0), MATCH("team_rating", [1]fivethirtyeight_ncaa_forecasts!$1:$1, 0))</f>
        <v>82.59</v>
      </c>
      <c r="E48">
        <f t="shared" si="11"/>
        <v>0.71696041539223776</v>
      </c>
      <c r="F48" s="1">
        <v>0.76680910000000002</v>
      </c>
      <c r="G48" s="1">
        <f t="shared" si="12"/>
        <v>-4.9848684607762261E-2</v>
      </c>
      <c r="H48">
        <v>1</v>
      </c>
      <c r="I48">
        <f t="shared" si="13"/>
        <v>0.71696041539223776</v>
      </c>
      <c r="J48">
        <f t="shared" si="14"/>
        <v>0.76680910000000002</v>
      </c>
      <c r="K48">
        <v>15</v>
      </c>
      <c r="L48">
        <v>6</v>
      </c>
      <c r="M48">
        <f t="shared" si="9"/>
        <v>0</v>
      </c>
      <c r="N48">
        <f t="shared" si="10"/>
        <v>0</v>
      </c>
    </row>
    <row r="49" spans="1:14" x14ac:dyDescent="0.35">
      <c r="A49" t="s">
        <v>47</v>
      </c>
      <c r="B49" t="s">
        <v>39</v>
      </c>
      <c r="C49">
        <f>INDEX([1]fivethirtyeight_ncaa_forecasts!$1:$1048576, MATCH($A49, [1]fivethirtyeight_ncaa_forecasts!$N:$N, 0), MATCH("team_rating", [1]fivethirtyeight_ncaa_forecasts!$1:$1, 0))</f>
        <v>82.64</v>
      </c>
      <c r="D49">
        <f>INDEX([1]fivethirtyeight_ncaa_forecasts!$1:$1048576, MATCH($B49, [1]fivethirtyeight_ncaa_forecasts!$N:$N, 0), MATCH("team_rating", [1]fivethirtyeight_ncaa_forecasts!$1:$1, 0))</f>
        <v>78.36</v>
      </c>
      <c r="E49">
        <f t="shared" si="11"/>
        <v>0.67930107614686785</v>
      </c>
      <c r="F49" s="1">
        <v>0.62154849999999995</v>
      </c>
      <c r="G49" s="1">
        <f t="shared" si="12"/>
        <v>5.7752576146867907E-2</v>
      </c>
      <c r="H49">
        <v>1</v>
      </c>
      <c r="I49">
        <f t="shared" si="13"/>
        <v>0.67930107614686785</v>
      </c>
      <c r="J49">
        <f t="shared" si="14"/>
        <v>0.62154849999999995</v>
      </c>
      <c r="K49">
        <v>19</v>
      </c>
      <c r="L49">
        <v>5.5</v>
      </c>
      <c r="M49">
        <f t="shared" si="9"/>
        <v>0</v>
      </c>
      <c r="N49">
        <f t="shared" si="10"/>
        <v>1</v>
      </c>
    </row>
    <row r="50" spans="1:14" x14ac:dyDescent="0.35">
      <c r="A50" t="s">
        <v>22</v>
      </c>
      <c r="B50" t="s">
        <v>6</v>
      </c>
      <c r="C50">
        <f>INDEX([1]fivethirtyeight_ncaa_forecasts!$1:$1048576, MATCH($A50, [1]fivethirtyeight_ncaa_forecasts!$N:$N, 0), MATCH("team_rating", [1]fivethirtyeight_ncaa_forecasts!$1:$1, 0))</f>
        <v>95.02</v>
      </c>
      <c r="D50">
        <f>INDEX([1]fivethirtyeight_ncaa_forecasts!$1:$1048576, MATCH($B50, [1]fivethirtyeight_ncaa_forecasts!$N:$N, 0), MATCH("team_rating", [1]fivethirtyeight_ncaa_forecasts!$1:$1, 0))</f>
        <v>88.44</v>
      </c>
      <c r="E50">
        <f t="shared" ref="E50:E57" si="15">1/(1+10^(-(C50-D50)*30.464/400))</f>
        <v>0.76022271350947412</v>
      </c>
      <c r="F50" s="1">
        <v>0.85576669999999999</v>
      </c>
      <c r="G50" s="1">
        <f t="shared" si="12"/>
        <v>-9.5543986490525867E-2</v>
      </c>
      <c r="H50">
        <v>1</v>
      </c>
      <c r="I50">
        <f t="shared" ref="I50:I61" si="16">IF(ISBLANK($H50), 0, $H50*E50+ABS($H50-1)*(1-E50))</f>
        <v>0.76022271350947412</v>
      </c>
      <c r="J50">
        <f t="shared" ref="J50:J61" si="17">IF(ISBLANK($H50), 0, $H50*F50+ABS($H50-1)*(1-F50))</f>
        <v>0.85576669999999999</v>
      </c>
      <c r="M50">
        <f t="shared" ref="M50:M57" si="18">IF(ISBLANK(K50), 0, IF(K50&lt;L50, 1, 0))</f>
        <v>0</v>
      </c>
      <c r="N50">
        <f t="shared" ref="N50:N57" si="19">IF(G50&gt;0, 1, 0)</f>
        <v>0</v>
      </c>
    </row>
    <row r="51" spans="1:14" x14ac:dyDescent="0.35">
      <c r="A51" t="s">
        <v>40</v>
      </c>
      <c r="B51" t="s">
        <v>28</v>
      </c>
      <c r="C51">
        <f>INDEX([1]fivethirtyeight_ncaa_forecasts!$1:$1048576, MATCH($A51, [1]fivethirtyeight_ncaa_forecasts!$N:$N, 0), MATCH("team_rating", [1]fivethirtyeight_ncaa_forecasts!$1:$1, 0))</f>
        <v>91.34</v>
      </c>
      <c r="D51">
        <f>INDEX([1]fivethirtyeight_ncaa_forecasts!$1:$1048576, MATCH($B51, [1]fivethirtyeight_ncaa_forecasts!$N:$N, 0), MATCH("team_rating", [1]fivethirtyeight_ncaa_forecasts!$1:$1, 0))</f>
        <v>89.04</v>
      </c>
      <c r="E51">
        <f t="shared" si="15"/>
        <v>0.59948967989487389</v>
      </c>
      <c r="F51" s="1">
        <v>0.57449479999999997</v>
      </c>
      <c r="G51" s="1">
        <f t="shared" si="12"/>
        <v>2.4994879894873923E-2</v>
      </c>
      <c r="H51">
        <v>0</v>
      </c>
      <c r="I51">
        <f t="shared" si="16"/>
        <v>0.40051032010512611</v>
      </c>
      <c r="J51">
        <f t="shared" si="17"/>
        <v>0.42550520000000003</v>
      </c>
      <c r="M51">
        <f t="shared" si="18"/>
        <v>0</v>
      </c>
      <c r="N51">
        <f t="shared" si="19"/>
        <v>1</v>
      </c>
    </row>
    <row r="52" spans="1:14" x14ac:dyDescent="0.35">
      <c r="A52" t="s">
        <v>24</v>
      </c>
      <c r="B52" t="s">
        <v>36</v>
      </c>
      <c r="C52">
        <f>INDEX([1]fivethirtyeight_ncaa_forecasts!$1:$1048576, MATCH($A52, [1]fivethirtyeight_ncaa_forecasts!$N:$N, 0), MATCH("team_rating", [1]fivethirtyeight_ncaa_forecasts!$1:$1, 0))</f>
        <v>91.04</v>
      </c>
      <c r="D52">
        <f>INDEX([1]fivethirtyeight_ncaa_forecasts!$1:$1048576, MATCH($B52, [1]fivethirtyeight_ncaa_forecasts!$N:$N, 0), MATCH("team_rating", [1]fivethirtyeight_ncaa_forecasts!$1:$1, 0))</f>
        <v>89.65</v>
      </c>
      <c r="E52">
        <f t="shared" si="15"/>
        <v>0.56063933946567535</v>
      </c>
      <c r="F52" s="1">
        <v>0.62803319999999996</v>
      </c>
      <c r="G52" s="1">
        <f t="shared" si="12"/>
        <v>-6.7393860534324612E-2</v>
      </c>
      <c r="H52">
        <v>0</v>
      </c>
      <c r="I52">
        <f t="shared" si="16"/>
        <v>0.43936066053432465</v>
      </c>
      <c r="J52">
        <f t="shared" si="17"/>
        <v>0.37196680000000004</v>
      </c>
      <c r="M52">
        <f t="shared" si="18"/>
        <v>0</v>
      </c>
      <c r="N52">
        <f t="shared" si="19"/>
        <v>0</v>
      </c>
    </row>
    <row r="53" spans="1:14" x14ac:dyDescent="0.35">
      <c r="A53" t="s">
        <v>42</v>
      </c>
      <c r="B53" t="s">
        <v>47</v>
      </c>
      <c r="C53">
        <f>INDEX([1]fivethirtyeight_ncaa_forecasts!$1:$1048576, MATCH($A53, [1]fivethirtyeight_ncaa_forecasts!$N:$N, 0), MATCH("team_rating", [1]fivethirtyeight_ncaa_forecasts!$1:$1, 0))</f>
        <v>95.22</v>
      </c>
      <c r="D53">
        <f>INDEX([1]fivethirtyeight_ncaa_forecasts!$1:$1048576, MATCH($B53, [1]fivethirtyeight_ncaa_forecasts!$N:$N, 0), MATCH("team_rating", [1]fivethirtyeight_ncaa_forecasts!$1:$1, 0))</f>
        <v>82.64</v>
      </c>
      <c r="E53">
        <f t="shared" si="15"/>
        <v>0.90079508118507168</v>
      </c>
      <c r="F53" s="1">
        <v>0.58140150000000002</v>
      </c>
      <c r="G53" s="1">
        <f t="shared" si="12"/>
        <v>0.31939358118507166</v>
      </c>
      <c r="H53">
        <v>1</v>
      </c>
      <c r="I53">
        <f t="shared" si="16"/>
        <v>0.90079508118507168</v>
      </c>
      <c r="J53">
        <f t="shared" si="17"/>
        <v>0.58140150000000002</v>
      </c>
      <c r="M53">
        <f t="shared" si="18"/>
        <v>0</v>
      </c>
      <c r="N53">
        <f t="shared" si="19"/>
        <v>1</v>
      </c>
    </row>
    <row r="54" spans="1:14" x14ac:dyDescent="0.35">
      <c r="A54" t="s">
        <v>8</v>
      </c>
      <c r="B54" t="s">
        <v>2</v>
      </c>
      <c r="C54">
        <f>INDEX([1]fivethirtyeight_ncaa_forecasts!$1:$1048576, MATCH($A54, [1]fivethirtyeight_ncaa_forecasts!$N:$N, 0), MATCH("team_rating", [1]fivethirtyeight_ncaa_forecasts!$1:$1, 0))</f>
        <v>92.28</v>
      </c>
      <c r="D54">
        <f>INDEX([1]fivethirtyeight_ncaa_forecasts!$1:$1048576, MATCH($B54, [1]fivethirtyeight_ncaa_forecasts!$N:$N, 0), MATCH("team_rating", [1]fivethirtyeight_ncaa_forecasts!$1:$1, 0))</f>
        <v>86.37</v>
      </c>
      <c r="E54">
        <f t="shared" si="15"/>
        <v>0.73815603228536619</v>
      </c>
      <c r="F54" s="1">
        <v>0.78100250000000004</v>
      </c>
      <c r="G54" s="1">
        <f t="shared" si="12"/>
        <v>-4.2846467714633851E-2</v>
      </c>
      <c r="H54">
        <v>1</v>
      </c>
      <c r="I54">
        <f t="shared" si="16"/>
        <v>0.73815603228536619</v>
      </c>
      <c r="J54">
        <f t="shared" si="17"/>
        <v>0.78100250000000004</v>
      </c>
      <c r="M54">
        <f t="shared" si="18"/>
        <v>0</v>
      </c>
      <c r="N54">
        <f t="shared" si="19"/>
        <v>0</v>
      </c>
    </row>
    <row r="55" spans="1:14" x14ac:dyDescent="0.35">
      <c r="A55" t="s">
        <v>56</v>
      </c>
      <c r="B55" t="s">
        <v>4</v>
      </c>
      <c r="C55">
        <f>INDEX([1]fivethirtyeight_ncaa_forecasts!$1:$1048576, MATCH($A55, [1]fivethirtyeight_ncaa_forecasts!$N:$N, 0), MATCH("team_rating", [1]fivethirtyeight_ncaa_forecasts!$1:$1, 0))</f>
        <v>93.24</v>
      </c>
      <c r="D55">
        <f>INDEX([1]fivethirtyeight_ncaa_forecasts!$1:$1048576, MATCH($B55, [1]fivethirtyeight_ncaa_forecasts!$N:$N, 0), MATCH("team_rating", [1]fivethirtyeight_ncaa_forecasts!$1:$1, 0))</f>
        <v>89.02</v>
      </c>
      <c r="E55">
        <f t="shared" si="15"/>
        <v>0.67700455857164366</v>
      </c>
      <c r="F55" s="1">
        <v>0.65370539999999999</v>
      </c>
      <c r="G55" s="1">
        <f t="shared" si="12"/>
        <v>2.3299158571643663E-2</v>
      </c>
      <c r="H55">
        <v>0</v>
      </c>
      <c r="I55">
        <f t="shared" si="16"/>
        <v>0.32299544142835634</v>
      </c>
      <c r="J55">
        <f t="shared" si="17"/>
        <v>0.34629460000000001</v>
      </c>
      <c r="M55">
        <f t="shared" si="18"/>
        <v>0</v>
      </c>
      <c r="N55">
        <f t="shared" si="19"/>
        <v>1</v>
      </c>
    </row>
    <row r="56" spans="1:14" x14ac:dyDescent="0.35">
      <c r="A56" t="s">
        <v>50</v>
      </c>
      <c r="B56" t="s">
        <v>62</v>
      </c>
      <c r="C56">
        <f>INDEX([1]fivethirtyeight_ncaa_forecasts!$1:$1048576, MATCH($A56, [1]fivethirtyeight_ncaa_forecasts!$N:$N, 0), MATCH("team_rating", [1]fivethirtyeight_ncaa_forecasts!$1:$1, 0))</f>
        <v>96.3</v>
      </c>
      <c r="D56">
        <f>INDEX([1]fivethirtyeight_ncaa_forecasts!$1:$1048576, MATCH($B56, [1]fivethirtyeight_ncaa_forecasts!$N:$N, 0), MATCH("team_rating", [1]fivethirtyeight_ncaa_forecasts!$1:$1, 0))</f>
        <v>89.26</v>
      </c>
      <c r="E56">
        <f t="shared" si="15"/>
        <v>0.77461721363001224</v>
      </c>
      <c r="F56" s="1">
        <v>0.83932680000000004</v>
      </c>
      <c r="G56" s="1">
        <f t="shared" si="12"/>
        <v>-6.4709586369987804E-2</v>
      </c>
      <c r="H56">
        <v>1</v>
      </c>
      <c r="I56">
        <f t="shared" si="16"/>
        <v>0.77461721363001224</v>
      </c>
      <c r="J56">
        <f t="shared" si="17"/>
        <v>0.83932680000000004</v>
      </c>
      <c r="M56">
        <f t="shared" si="18"/>
        <v>0</v>
      </c>
      <c r="N56">
        <f t="shared" si="19"/>
        <v>0</v>
      </c>
    </row>
    <row r="57" spans="1:14" x14ac:dyDescent="0.35">
      <c r="A57" t="s">
        <v>18</v>
      </c>
      <c r="B57" t="s">
        <v>52</v>
      </c>
      <c r="C57">
        <f>INDEX([1]fivethirtyeight_ncaa_forecasts!$1:$1048576, MATCH($A57, [1]fivethirtyeight_ncaa_forecasts!$N:$N, 0), MATCH("team_rating", [1]fivethirtyeight_ncaa_forecasts!$1:$1, 0))</f>
        <v>91.24</v>
      </c>
      <c r="D57">
        <f>INDEX([1]fivethirtyeight_ncaa_forecasts!$1:$1048576, MATCH($B57, [1]fivethirtyeight_ncaa_forecasts!$N:$N, 0), MATCH("team_rating", [1]fivethirtyeight_ncaa_forecasts!$1:$1, 0))</f>
        <v>87.89</v>
      </c>
      <c r="E57">
        <f t="shared" si="15"/>
        <v>0.64278497554727609</v>
      </c>
      <c r="F57" s="1">
        <v>0.32439190000000001</v>
      </c>
      <c r="G57" s="1">
        <f t="shared" si="12"/>
        <v>0.31839307554727608</v>
      </c>
      <c r="H57">
        <v>1</v>
      </c>
      <c r="I57">
        <f t="shared" si="16"/>
        <v>0.64278497554727609</v>
      </c>
      <c r="J57">
        <f t="shared" si="17"/>
        <v>0.32439190000000001</v>
      </c>
      <c r="M57">
        <f t="shared" si="18"/>
        <v>0</v>
      </c>
      <c r="N57">
        <f t="shared" si="19"/>
        <v>1</v>
      </c>
    </row>
    <row r="58" spans="1:14" x14ac:dyDescent="0.35">
      <c r="A58" t="s">
        <v>50</v>
      </c>
      <c r="B58" t="s">
        <v>8</v>
      </c>
      <c r="C58">
        <f>INDEX([1]fivethirtyeight_ncaa_forecasts!$1:$1048576, MATCH($A58, [1]fivethirtyeight_ncaa_forecasts!$N:$N, 0), MATCH("team_rating", [1]fivethirtyeight_ncaa_forecasts!$1:$1, 0))</f>
        <v>96.3</v>
      </c>
      <c r="D58">
        <f>INDEX([1]fivethirtyeight_ncaa_forecasts!$1:$1048576, MATCH($B58, [1]fivethirtyeight_ncaa_forecasts!$N:$N, 0), MATCH("team_rating", [1]fivethirtyeight_ncaa_forecasts!$1:$1, 0))</f>
        <v>92.28</v>
      </c>
      <c r="E58">
        <f t="shared" ref="E58:E61" si="20">1/(1+10^(-(C58-D58)*30.464/400))</f>
        <v>0.66928805878196229</v>
      </c>
      <c r="F58" s="1">
        <v>0.57781210000000005</v>
      </c>
      <c r="G58" s="1">
        <f t="shared" si="12"/>
        <v>9.1475958781962241E-2</v>
      </c>
      <c r="H58">
        <v>0</v>
      </c>
      <c r="I58">
        <f t="shared" si="16"/>
        <v>0.33071194121803771</v>
      </c>
      <c r="J58">
        <f t="shared" si="17"/>
        <v>0.42218789999999995</v>
      </c>
    </row>
    <row r="59" spans="1:14" x14ac:dyDescent="0.35">
      <c r="A59" t="s">
        <v>42</v>
      </c>
      <c r="B59" t="s">
        <v>28</v>
      </c>
      <c r="C59">
        <f>INDEX([1]fivethirtyeight_ncaa_forecasts!$1:$1048576, MATCH($A59, [1]fivethirtyeight_ncaa_forecasts!$N:$N, 0), MATCH("team_rating", [1]fivethirtyeight_ncaa_forecasts!$1:$1, 0))</f>
        <v>95.22</v>
      </c>
      <c r="D59">
        <f>INDEX([1]fivethirtyeight_ncaa_forecasts!$1:$1048576, MATCH($B59, [1]fivethirtyeight_ncaa_forecasts!$N:$N, 0), MATCH("team_rating", [1]fivethirtyeight_ncaa_forecasts!$1:$1, 0))</f>
        <v>89.04</v>
      </c>
      <c r="E59">
        <f t="shared" si="20"/>
        <v>0.74720391722089796</v>
      </c>
      <c r="F59" s="1">
        <v>0.57558739999999997</v>
      </c>
      <c r="G59" s="1">
        <f t="shared" si="12"/>
        <v>0.17161651722089799</v>
      </c>
      <c r="H59">
        <v>1</v>
      </c>
      <c r="I59">
        <f t="shared" si="16"/>
        <v>0.74720391722089796</v>
      </c>
      <c r="J59">
        <f t="shared" si="17"/>
        <v>0.57558739999999997</v>
      </c>
    </row>
    <row r="60" spans="1:14" x14ac:dyDescent="0.35">
      <c r="A60" t="s">
        <v>22</v>
      </c>
      <c r="B60" t="s">
        <v>36</v>
      </c>
      <c r="C60">
        <f>INDEX([1]fivethirtyeight_ncaa_forecasts!$1:$1048576, MATCH($A60, [1]fivethirtyeight_ncaa_forecasts!$N:$N, 0), MATCH("team_rating", [1]fivethirtyeight_ncaa_forecasts!$1:$1, 0))</f>
        <v>95.02</v>
      </c>
      <c r="D60">
        <f>INDEX([1]fivethirtyeight_ncaa_forecasts!$1:$1048576, MATCH($B60, [1]fivethirtyeight_ncaa_forecasts!$N:$N, 0), MATCH("team_rating", [1]fivethirtyeight_ncaa_forecasts!$1:$1, 0))</f>
        <v>89.65</v>
      </c>
      <c r="E60">
        <f t="shared" si="20"/>
        <v>0.71944482076377902</v>
      </c>
      <c r="F60" s="1">
        <v>0.78933500000000001</v>
      </c>
      <c r="G60" s="1">
        <f t="shared" si="12"/>
        <v>-6.9890179236220984E-2</v>
      </c>
      <c r="H60">
        <v>0</v>
      </c>
      <c r="I60">
        <f t="shared" si="16"/>
        <v>0.28055517923622098</v>
      </c>
      <c r="J60">
        <f t="shared" si="17"/>
        <v>0.21066499999999999</v>
      </c>
    </row>
    <row r="61" spans="1:14" x14ac:dyDescent="0.35">
      <c r="A61" t="s">
        <v>18</v>
      </c>
      <c r="B61" t="s">
        <v>4</v>
      </c>
      <c r="C61">
        <f>INDEX([1]fivethirtyeight_ncaa_forecasts!$1:$1048576, MATCH($A61, [1]fivethirtyeight_ncaa_forecasts!$N:$N, 0), MATCH("team_rating", [1]fivethirtyeight_ncaa_forecasts!$1:$1, 0))</f>
        <v>91.24</v>
      </c>
      <c r="D61">
        <f>INDEX([1]fivethirtyeight_ncaa_forecasts!$1:$1048576, MATCH($B61, [1]fivethirtyeight_ncaa_forecasts!$N:$N, 0), MATCH("team_rating", [1]fivethirtyeight_ncaa_forecasts!$1:$1, 0))</f>
        <v>89.02</v>
      </c>
      <c r="E61">
        <f t="shared" si="20"/>
        <v>0.59611659326903976</v>
      </c>
      <c r="F61" s="1">
        <v>0.47086840000000002</v>
      </c>
      <c r="G61" s="1">
        <f t="shared" si="12"/>
        <v>0.12524819326903974</v>
      </c>
      <c r="H61">
        <v>0</v>
      </c>
      <c r="I61">
        <f t="shared" si="16"/>
        <v>0.40388340673096024</v>
      </c>
      <c r="J61">
        <f t="shared" si="17"/>
        <v>0.52913159999999992</v>
      </c>
    </row>
    <row r="62" spans="1:14" x14ac:dyDescent="0.35">
      <c r="E62">
        <f t="shared" ref="E62:H62" si="21">SUM(E1:E57)</f>
        <v>42.425724453661722</v>
      </c>
      <c r="F62">
        <f t="shared" si="21"/>
        <v>39.504050640000003</v>
      </c>
      <c r="G62">
        <f t="shared" si="21"/>
        <v>2.9216738136617191</v>
      </c>
      <c r="H62">
        <f>SUM(H1:H61)</f>
        <v>41</v>
      </c>
      <c r="I62">
        <f>SUM(I1:I61)</f>
        <v>40.687271653618438</v>
      </c>
      <c r="J62">
        <f>SUM(J1:J61)</f>
        <v>37.616841140000012</v>
      </c>
      <c r="K62">
        <f t="shared" ref="J62:N62" si="22">SUM(K1:K57)</f>
        <v>378</v>
      </c>
      <c r="L62">
        <f t="shared" si="22"/>
        <v>413.5</v>
      </c>
      <c r="M62">
        <f t="shared" si="22"/>
        <v>26</v>
      </c>
      <c r="N62">
        <f t="shared" si="22"/>
        <v>38</v>
      </c>
    </row>
  </sheetData>
  <conditionalFormatting sqref="G2:G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</dc:creator>
  <cp:lastModifiedBy>Morris</cp:lastModifiedBy>
  <dcterms:created xsi:type="dcterms:W3CDTF">2019-03-21T19:37:15Z</dcterms:created>
  <dcterms:modified xsi:type="dcterms:W3CDTF">2019-04-01T04:52:17Z</dcterms:modified>
</cp:coreProperties>
</file>