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5480" windowHeight="11640" tabRatio="936"/>
  </bookViews>
  <sheets>
    <sheet name="56" sheetId="3" r:id="rId1"/>
  </sheets>
  <definedNames>
    <definedName name="_xlnm.Print_Titles" localSheetId="0">'56'!$1:$2</definedName>
    <definedName name="پنج">#REF!</definedName>
    <definedName name="دو">#REF!</definedName>
    <definedName name="سه">#REF!</definedName>
    <definedName name="فرهنگي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G3" i="3"/>
  <c r="G4"/>
  <c r="G52" s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D52"/>
  <c r="E52"/>
  <c r="F52"/>
  <c r="C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</calcChain>
</file>

<file path=xl/sharedStrings.xml><?xml version="1.0" encoding="utf-8"?>
<sst xmlns="http://schemas.openxmlformats.org/spreadsheetml/2006/main" count="8" uniqueCount="8">
  <si>
    <t>سه ماهه اول</t>
  </si>
  <si>
    <t>سه ماهه دوم</t>
  </si>
  <si>
    <t>سه ماهه سوم</t>
  </si>
  <si>
    <t>سه ماهه چهارم</t>
  </si>
  <si>
    <t>جمع</t>
  </si>
  <si>
    <t>عنوان هزينه</t>
  </si>
  <si>
    <r>
      <t xml:space="preserve">کد مدرک: </t>
    </r>
    <r>
      <rPr>
        <sz val="14"/>
        <color theme="1"/>
        <rFont val="Times New Roman"/>
        <family val="1"/>
        <scheme val="major"/>
      </rPr>
      <t>FO314/00</t>
    </r>
  </si>
  <si>
    <t xml:space="preserve">هزينه هاي دفتر مرکزی 
برآورد هزينه اداري و عمومي سال ........ (هزار ريال)
</t>
  </si>
</sst>
</file>

<file path=xl/styles.xml><?xml version="1.0" encoding="utf-8"?>
<styleSheet xmlns="http://schemas.openxmlformats.org/spreadsheetml/2006/main">
  <numFmts count="1">
    <numFmt numFmtId="43" formatCode="_-* #,##0.00_-;_-* #,##0.00\-;_-* &quot;-&quot;??_-;_-@_-"/>
  </numFmts>
  <fonts count="1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6"/>
      <color theme="1"/>
      <name val="B Lotus"/>
      <charset val="178"/>
    </font>
    <font>
      <sz val="11"/>
      <color theme="1"/>
      <name val="B Lotus"/>
      <charset val="178"/>
    </font>
    <font>
      <b/>
      <sz val="14"/>
      <color theme="1"/>
      <name val="B Nazanin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7" fillId="0" borderId="0" xfId="12" applyFont="1" applyAlignment="1">
      <alignment horizontal="center" vertical="center"/>
    </xf>
    <xf numFmtId="0" fontId="7" fillId="0" borderId="1" xfId="12" applyFont="1" applyBorder="1" applyAlignment="1">
      <alignment horizontal="center" vertical="center"/>
    </xf>
    <xf numFmtId="0" fontId="7" fillId="0" borderId="4" xfId="12" applyFont="1" applyBorder="1" applyAlignment="1">
      <alignment horizontal="center" vertical="center"/>
    </xf>
    <xf numFmtId="0" fontId="7" fillId="0" borderId="6" xfId="12" applyFont="1" applyBorder="1" applyAlignment="1">
      <alignment horizontal="center" vertical="center"/>
    </xf>
    <xf numFmtId="0" fontId="7" fillId="0" borderId="5" xfId="12" applyFont="1" applyBorder="1" applyAlignment="1">
      <alignment horizontal="center" vertical="center"/>
    </xf>
    <xf numFmtId="0" fontId="6" fillId="0" borderId="2" xfId="12" applyFont="1" applyBorder="1" applyAlignment="1">
      <alignment horizontal="center" vertical="center"/>
    </xf>
    <xf numFmtId="0" fontId="6" fillId="0" borderId="3" xfId="12" applyFont="1" applyBorder="1" applyAlignment="1">
      <alignment horizontal="center" vertical="center"/>
    </xf>
    <xf numFmtId="0" fontId="6" fillId="0" borderId="10" xfId="12" applyFont="1" applyBorder="1" applyAlignment="1">
      <alignment horizontal="center" vertical="center"/>
    </xf>
    <xf numFmtId="0" fontId="6" fillId="0" borderId="11" xfId="12" applyFont="1" applyBorder="1" applyAlignment="1">
      <alignment horizontal="center" vertical="center"/>
    </xf>
    <xf numFmtId="0" fontId="6" fillId="0" borderId="12" xfId="12" applyFont="1" applyBorder="1" applyAlignment="1">
      <alignment vertical="center"/>
    </xf>
    <xf numFmtId="0" fontId="7" fillId="0" borderId="15" xfId="12" applyFont="1" applyBorder="1" applyAlignment="1">
      <alignment horizontal="center" vertical="center"/>
    </xf>
    <xf numFmtId="0" fontId="7" fillId="0" borderId="7" xfId="12" applyFont="1" applyBorder="1" applyAlignment="1">
      <alignment horizontal="center" vertical="center"/>
    </xf>
    <xf numFmtId="0" fontId="6" fillId="0" borderId="13" xfId="12" applyFont="1" applyBorder="1" applyAlignment="1">
      <alignment horizontal="center" vertical="center"/>
    </xf>
    <xf numFmtId="0" fontId="6" fillId="0" borderId="8" xfId="12" applyFont="1" applyBorder="1" applyAlignment="1">
      <alignment horizontal="center" vertical="center"/>
    </xf>
    <xf numFmtId="0" fontId="7" fillId="0" borderId="14" xfId="12" applyFont="1" applyBorder="1" applyAlignment="1">
      <alignment horizontal="center" vertical="center"/>
    </xf>
    <xf numFmtId="0" fontId="7" fillId="0" borderId="9" xfId="12" applyFont="1" applyBorder="1" applyAlignment="1">
      <alignment horizontal="center" vertical="center"/>
    </xf>
    <xf numFmtId="0" fontId="9" fillId="0" borderId="12" xfId="12" applyFont="1" applyBorder="1" applyAlignment="1">
      <alignment horizontal="center" vertical="center"/>
    </xf>
    <xf numFmtId="0" fontId="8" fillId="0" borderId="12" xfId="12" applyFont="1" applyBorder="1" applyAlignment="1">
      <alignment horizontal="center" vertical="center" wrapText="1"/>
    </xf>
    <xf numFmtId="0" fontId="8" fillId="0" borderId="12" xfId="12" applyFont="1" applyBorder="1" applyAlignment="1">
      <alignment horizontal="center" vertical="center"/>
    </xf>
  </cellXfs>
  <cellStyles count="43">
    <cellStyle name="Comma 2" xfId="13"/>
    <cellStyle name="Comma 3" xfId="14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"/>
    <cellStyle name="Normal" xfId="0" builtinId="0"/>
    <cellStyle name="Normal 10" xfId="10"/>
    <cellStyle name="Normal 11" xfId="15"/>
    <cellStyle name="Normal 13" xfId="16"/>
    <cellStyle name="Normal 14" xfId="17"/>
    <cellStyle name="Normal 15" xfId="18"/>
    <cellStyle name="Normal 17" xfId="19"/>
    <cellStyle name="Normal 18" xfId="20"/>
    <cellStyle name="Normal 2" xfId="2"/>
    <cellStyle name="Normal 2 10" xfId="21"/>
    <cellStyle name="Normal 2 11" xfId="22"/>
    <cellStyle name="Normal 2 12" xfId="23"/>
    <cellStyle name="Normal 2 13" xfId="24"/>
    <cellStyle name="Normal 2 14" xfId="25"/>
    <cellStyle name="Normal 2 15" xfId="26"/>
    <cellStyle name="Normal 2 16" xfId="27"/>
    <cellStyle name="Normal 2 17" xfId="28"/>
    <cellStyle name="Normal 2 18" xfId="29"/>
    <cellStyle name="Normal 2 19" xfId="30"/>
    <cellStyle name="Normal 2 2" xfId="3"/>
    <cellStyle name="Normal 2 20" xfId="31"/>
    <cellStyle name="Normal 2 21" xfId="32"/>
    <cellStyle name="Normal 2 3" xfId="4"/>
    <cellStyle name="Normal 2 4" xfId="33"/>
    <cellStyle name="Normal 2 5" xfId="34"/>
    <cellStyle name="Normal 2 6" xfId="35"/>
    <cellStyle name="Normal 2 7" xfId="36"/>
    <cellStyle name="Normal 2 8" xfId="37"/>
    <cellStyle name="Normal 2 9" xfId="38"/>
    <cellStyle name="Normal 20" xfId="39"/>
    <cellStyle name="Normal 3" xfId="5"/>
    <cellStyle name="Normal 4" xfId="6"/>
    <cellStyle name="Normal 5" xfId="7"/>
    <cellStyle name="Normal 6" xfId="8"/>
    <cellStyle name="Normal 7" xfId="12"/>
    <cellStyle name="Normal 8" xfId="40"/>
    <cellStyle name="Normal 9" xfId="41"/>
    <cellStyle name="Percent 2" xfId="11"/>
    <cellStyle name="Percent 3" xfId="42"/>
    <cellStyle name="Spelling 1033,0_بسوآهè تكééس سرè (2)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0</xdr:col>
      <xdr:colOff>962025</xdr:colOff>
      <xdr:row>0</xdr:row>
      <xdr:rowOff>428625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4572025" y="66675"/>
          <a:ext cx="9144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G53"/>
  <sheetViews>
    <sheetView rightToLeft="1" tabSelected="1" zoomScaleSheetLayoutView="100" workbookViewId="0">
      <selection activeCell="D7" sqref="D7"/>
    </sheetView>
  </sheetViews>
  <sheetFormatPr defaultColWidth="9" defaultRowHeight="19.5"/>
  <cols>
    <col min="1" max="1" width="14.85546875" style="1" customWidth="1"/>
    <col min="2" max="2" width="37.85546875" style="1" customWidth="1"/>
    <col min="3" max="3" width="13" style="1" customWidth="1"/>
    <col min="4" max="6" width="14.140625" style="1" customWidth="1"/>
    <col min="7" max="7" width="13.42578125" style="1" customWidth="1"/>
    <col min="8" max="16384" width="9" style="1"/>
  </cols>
  <sheetData>
    <row r="1" spans="1:7" ht="48.75" customHeight="1" thickTop="1" thickBot="1">
      <c r="A1" s="10"/>
      <c r="B1" s="18" t="s">
        <v>7</v>
      </c>
      <c r="C1" s="19"/>
      <c r="D1" s="19"/>
      <c r="E1" s="19"/>
      <c r="F1" s="17" t="s">
        <v>6</v>
      </c>
      <c r="G1" s="17"/>
    </row>
    <row r="2" spans="1:7" ht="29.25" customHeight="1" thickTop="1">
      <c r="A2" s="13" t="s">
        <v>5</v>
      </c>
      <c r="B2" s="14"/>
      <c r="C2" s="6" t="s">
        <v>0</v>
      </c>
      <c r="D2" s="6" t="s">
        <v>1</v>
      </c>
      <c r="E2" s="6" t="s">
        <v>2</v>
      </c>
      <c r="F2" s="6" t="s">
        <v>3</v>
      </c>
      <c r="G2" s="7" t="s">
        <v>4</v>
      </c>
    </row>
    <row r="3" spans="1:7" ht="29.25" customHeight="1">
      <c r="A3" s="15" t="str">
        <f>"پشتيباني نرم افزارها"</f>
        <v>پشتيباني نرم افزارها</v>
      </c>
      <c r="B3" s="16" t="str">
        <f>"پشتيباني نرم افزارها"</f>
        <v>پشتيباني نرم افزارها</v>
      </c>
      <c r="C3" s="8"/>
      <c r="D3" s="8"/>
      <c r="E3" s="8"/>
      <c r="F3" s="8"/>
      <c r="G3" s="9">
        <f t="shared" ref="G3:G50" si="0">SUM(C3:F3)</f>
        <v>0</v>
      </c>
    </row>
    <row r="4" spans="1:7" ht="29.25" customHeight="1">
      <c r="A4" s="15" t="str">
        <f>"هزينه هاي اينترنت"</f>
        <v>هزينه هاي اينترنت</v>
      </c>
      <c r="B4" s="16" t="str">
        <f>"هزينه هاي اينترنت"</f>
        <v>هزينه هاي اينترنت</v>
      </c>
      <c r="C4" s="8"/>
      <c r="D4" s="8"/>
      <c r="E4" s="8"/>
      <c r="F4" s="8"/>
      <c r="G4" s="9">
        <f t="shared" si="0"/>
        <v>0</v>
      </c>
    </row>
    <row r="5" spans="1:7" ht="29.25" customHeight="1">
      <c r="A5" s="15" t="str">
        <f>"حسابرسي وبازرسي"</f>
        <v>حسابرسي وبازرسي</v>
      </c>
      <c r="B5" s="16" t="str">
        <f>"حسابرسي وبازرسي"</f>
        <v>حسابرسي وبازرسي</v>
      </c>
      <c r="C5" s="8"/>
      <c r="D5" s="8"/>
      <c r="E5" s="8"/>
      <c r="F5" s="8"/>
      <c r="G5" s="9">
        <f t="shared" si="0"/>
        <v>0</v>
      </c>
    </row>
    <row r="6" spans="1:7" ht="29.25" customHeight="1">
      <c r="A6" s="15" t="str">
        <f>"مشاوره وكارشناسي"</f>
        <v>مشاوره وكارشناسي</v>
      </c>
      <c r="B6" s="16" t="str">
        <f>"مشاوره وكارشناسي"</f>
        <v>مشاوره وكارشناسي</v>
      </c>
      <c r="C6" s="8"/>
      <c r="D6" s="8"/>
      <c r="E6" s="8"/>
      <c r="F6" s="8"/>
      <c r="G6" s="9">
        <f t="shared" si="0"/>
        <v>0</v>
      </c>
    </row>
    <row r="7" spans="1:7" ht="29.25" customHeight="1">
      <c r="A7" s="15" t="str">
        <f>"جرائم"</f>
        <v>جرائم</v>
      </c>
      <c r="B7" s="16" t="str">
        <f>"جرائم"</f>
        <v>جرائم</v>
      </c>
      <c r="C7" s="8"/>
      <c r="D7" s="8"/>
      <c r="E7" s="8"/>
      <c r="F7" s="8"/>
      <c r="G7" s="9">
        <f t="shared" si="0"/>
        <v>0</v>
      </c>
    </row>
    <row r="8" spans="1:7" ht="29.25" customHeight="1">
      <c r="A8" s="15" t="str">
        <f>"عوارض"</f>
        <v>عوارض</v>
      </c>
      <c r="B8" s="16" t="str">
        <f>"عوارض"</f>
        <v>عوارض</v>
      </c>
      <c r="C8" s="8"/>
      <c r="D8" s="8"/>
      <c r="E8" s="8"/>
      <c r="F8" s="8"/>
      <c r="G8" s="9">
        <f t="shared" si="0"/>
        <v>0</v>
      </c>
    </row>
    <row r="9" spans="1:7" ht="29.25" customHeight="1">
      <c r="A9" s="15" t="str">
        <f>"آموزشي"</f>
        <v>آموزشي</v>
      </c>
      <c r="B9" s="16" t="str">
        <f>"آموزشي"</f>
        <v>آموزشي</v>
      </c>
      <c r="C9" s="8"/>
      <c r="D9" s="8"/>
      <c r="E9" s="8"/>
      <c r="F9" s="8"/>
      <c r="G9" s="9">
        <f t="shared" si="0"/>
        <v>0</v>
      </c>
    </row>
    <row r="10" spans="1:7" ht="29.25" customHeight="1">
      <c r="A10" s="15" t="str">
        <f>"رفاهي وورزشي"</f>
        <v>رفاهي وورزشي</v>
      </c>
      <c r="B10" s="16" t="str">
        <f>"رفاهي وورزشي"</f>
        <v>رفاهي وورزشي</v>
      </c>
      <c r="C10" s="8"/>
      <c r="D10" s="8"/>
      <c r="E10" s="8"/>
      <c r="F10" s="8"/>
      <c r="G10" s="9">
        <f t="shared" si="0"/>
        <v>0</v>
      </c>
    </row>
    <row r="11" spans="1:7" ht="29.25" customHeight="1">
      <c r="A11" s="15" t="str">
        <f>"آبدارخانه وپذيرايي"</f>
        <v>آبدارخانه وپذيرايي</v>
      </c>
      <c r="B11" s="16" t="str">
        <f>"آبدارخانه وپذيرايي"</f>
        <v>آبدارخانه وپذيرايي</v>
      </c>
      <c r="C11" s="8"/>
      <c r="D11" s="8"/>
      <c r="E11" s="8"/>
      <c r="F11" s="8"/>
      <c r="G11" s="9">
        <f t="shared" si="0"/>
        <v>0</v>
      </c>
    </row>
    <row r="12" spans="1:7" ht="29.25" customHeight="1">
      <c r="A12" s="15" t="str">
        <f>"رستوران وغذاخوري"</f>
        <v>رستوران وغذاخوري</v>
      </c>
      <c r="B12" s="16" t="str">
        <f>"رستوران وغذاخوري"</f>
        <v>رستوران وغذاخوري</v>
      </c>
      <c r="C12" s="8"/>
      <c r="D12" s="8"/>
      <c r="E12" s="8"/>
      <c r="F12" s="8"/>
      <c r="G12" s="9">
        <f t="shared" si="0"/>
        <v>0</v>
      </c>
    </row>
    <row r="13" spans="1:7" ht="29.25" customHeight="1">
      <c r="A13" s="15" t="str">
        <f>"آگهي وتبليغات"</f>
        <v>آگهي وتبليغات</v>
      </c>
      <c r="B13" s="16" t="str">
        <f>"آگهي وتبليغات"</f>
        <v>آگهي وتبليغات</v>
      </c>
      <c r="C13" s="8"/>
      <c r="D13" s="8"/>
      <c r="E13" s="8"/>
      <c r="F13" s="8"/>
      <c r="G13" s="9">
        <f t="shared" si="0"/>
        <v>0</v>
      </c>
    </row>
    <row r="14" spans="1:7" ht="29.25" customHeight="1">
      <c r="A14" s="15" t="str">
        <f>"سميناروهمايش"</f>
        <v>سميناروهمايش</v>
      </c>
      <c r="B14" s="16" t="str">
        <f>"سميناروهمايش"</f>
        <v>سميناروهمايش</v>
      </c>
      <c r="C14" s="8"/>
      <c r="D14" s="8"/>
      <c r="E14" s="8"/>
      <c r="F14" s="8"/>
      <c r="G14" s="9">
        <f t="shared" si="0"/>
        <v>0</v>
      </c>
    </row>
    <row r="15" spans="1:7" ht="29.25" customHeight="1">
      <c r="A15" s="15" t="str">
        <f>"نوشت افزاروملزومات مصرفي"</f>
        <v>نوشت افزاروملزومات مصرفي</v>
      </c>
      <c r="B15" s="16" t="str">
        <f>"نوشت افزاروملزومات مصرفي"</f>
        <v>نوشت افزاروملزومات مصرفي</v>
      </c>
      <c r="C15" s="8"/>
      <c r="D15" s="8"/>
      <c r="E15" s="8"/>
      <c r="F15" s="8"/>
      <c r="G15" s="9">
        <f t="shared" si="0"/>
        <v>0</v>
      </c>
    </row>
    <row r="16" spans="1:7" ht="29.25" customHeight="1">
      <c r="A16" s="15" t="str">
        <f>"چاپ وتكثير"</f>
        <v>چاپ وتكثير</v>
      </c>
      <c r="B16" s="16" t="str">
        <f>"چاپ وتكثير"</f>
        <v>چاپ وتكثير</v>
      </c>
      <c r="C16" s="8"/>
      <c r="D16" s="8"/>
      <c r="E16" s="8"/>
      <c r="F16" s="8"/>
      <c r="G16" s="9">
        <f t="shared" si="0"/>
        <v>0</v>
      </c>
    </row>
    <row r="17" spans="1:7" ht="29.25" customHeight="1">
      <c r="A17" s="15" t="str">
        <f>"كتب ونشريات ومجلات"</f>
        <v>كتب ونشريات ومجلات</v>
      </c>
      <c r="B17" s="16" t="str">
        <f>"كتب ونشريات ومجلات"</f>
        <v>كتب ونشريات ومجلات</v>
      </c>
      <c r="C17" s="8"/>
      <c r="D17" s="8"/>
      <c r="E17" s="8"/>
      <c r="F17" s="8"/>
      <c r="G17" s="9">
        <f t="shared" si="0"/>
        <v>0</v>
      </c>
    </row>
    <row r="18" spans="1:7" ht="29.25" customHeight="1">
      <c r="A18" s="15" t="str">
        <f>"اعيادومراسم ومناسبتها"</f>
        <v>اعيادومراسم ومناسبتها</v>
      </c>
      <c r="B18" s="16" t="str">
        <f>"اعيادومراسم ومناسبتها"</f>
        <v>اعيادومراسم ومناسبتها</v>
      </c>
      <c r="C18" s="8"/>
      <c r="D18" s="8"/>
      <c r="E18" s="8"/>
      <c r="F18" s="8"/>
      <c r="G18" s="9">
        <f t="shared" si="0"/>
        <v>0</v>
      </c>
    </row>
    <row r="19" spans="1:7" ht="29.25" customHeight="1">
      <c r="A19" s="15" t="str">
        <f>"ثبتي ودبيرخانه"</f>
        <v>ثبتي ودبيرخانه</v>
      </c>
      <c r="B19" s="16" t="str">
        <f>"ثبتي ودبيرخانه"</f>
        <v>ثبتي ودبيرخانه</v>
      </c>
      <c r="C19" s="8"/>
      <c r="D19" s="8"/>
      <c r="E19" s="8"/>
      <c r="F19" s="8"/>
      <c r="G19" s="9">
        <f t="shared" si="0"/>
        <v>0</v>
      </c>
    </row>
    <row r="20" spans="1:7" ht="29.25" customHeight="1">
      <c r="A20" s="15" t="str">
        <f>"سوخت وگاز"</f>
        <v>سوخت وگاز</v>
      </c>
      <c r="B20" s="16" t="str">
        <f>"سوخت وگاز"</f>
        <v>سوخت وگاز</v>
      </c>
      <c r="C20" s="8"/>
      <c r="D20" s="8"/>
      <c r="E20" s="8"/>
      <c r="F20" s="8"/>
      <c r="G20" s="9">
        <f t="shared" si="0"/>
        <v>0</v>
      </c>
    </row>
    <row r="21" spans="1:7" ht="29.25" customHeight="1">
      <c r="A21" s="15" t="str">
        <f>"شارژ تجهيزات اطفاءحريق"</f>
        <v>شارژ تجهيزات اطفاءحريق</v>
      </c>
      <c r="B21" s="16" t="str">
        <f>"شارژ تجهيزات اطفاءحريق"</f>
        <v>شارژ تجهيزات اطفاءحريق</v>
      </c>
      <c r="C21" s="8"/>
      <c r="D21" s="8"/>
      <c r="E21" s="8"/>
      <c r="F21" s="8"/>
      <c r="G21" s="9">
        <f t="shared" si="0"/>
        <v>0</v>
      </c>
    </row>
    <row r="22" spans="1:7" ht="29.25" customHeight="1">
      <c r="A22" s="15" t="str">
        <f>"هزينه آب وبرق"</f>
        <v>هزينه آب وبرق</v>
      </c>
      <c r="B22" s="16" t="str">
        <f>"هزينه آب وبرق"</f>
        <v>هزينه آب وبرق</v>
      </c>
      <c r="C22" s="8"/>
      <c r="D22" s="8"/>
      <c r="E22" s="8"/>
      <c r="F22" s="8"/>
      <c r="G22" s="9">
        <f t="shared" si="0"/>
        <v>0</v>
      </c>
    </row>
    <row r="23" spans="1:7" ht="29.25" customHeight="1">
      <c r="A23" s="15" t="str">
        <f>"پست ءتلفن ثابت وهمراه"</f>
        <v>پست ءتلفن ثابت وهمراه</v>
      </c>
      <c r="B23" s="16" t="str">
        <f>"پست ءتلفن ثابت وهمراه"</f>
        <v>پست ءتلفن ثابت وهمراه</v>
      </c>
      <c r="C23" s="8"/>
      <c r="D23" s="8"/>
      <c r="E23" s="8"/>
      <c r="F23" s="8"/>
      <c r="G23" s="9">
        <f t="shared" si="0"/>
        <v>0</v>
      </c>
    </row>
    <row r="24" spans="1:7" ht="29.25" customHeight="1">
      <c r="A24" s="15" t="str">
        <f>"شركت درمناقصه"</f>
        <v>شركت درمناقصه</v>
      </c>
      <c r="B24" s="16" t="str">
        <f>"شركت درمناقصه"</f>
        <v>شركت درمناقصه</v>
      </c>
      <c r="C24" s="8"/>
      <c r="D24" s="8"/>
      <c r="E24" s="8"/>
      <c r="F24" s="8"/>
      <c r="G24" s="9">
        <f t="shared" si="0"/>
        <v>0</v>
      </c>
    </row>
    <row r="25" spans="1:7" ht="29.25" customHeight="1">
      <c r="A25" s="15" t="str">
        <f>"طرح محروميت زدايي"</f>
        <v>طرح محروميت زدايي</v>
      </c>
      <c r="B25" s="16" t="str">
        <f>"طرح محروميت زدايي"</f>
        <v>طرح محروميت زدايي</v>
      </c>
      <c r="C25" s="8"/>
      <c r="D25" s="8"/>
      <c r="E25" s="8"/>
      <c r="F25" s="8"/>
      <c r="G25" s="9">
        <f t="shared" si="0"/>
        <v>0</v>
      </c>
    </row>
    <row r="26" spans="1:7" ht="29.25" customHeight="1">
      <c r="A26" s="15" t="str">
        <f>"ترددوآژانس"</f>
        <v>ترددوآژانس</v>
      </c>
      <c r="B26" s="16" t="str">
        <f>"ترددوآژانس"</f>
        <v>ترددوآژانس</v>
      </c>
      <c r="C26" s="8"/>
      <c r="D26" s="8"/>
      <c r="E26" s="8"/>
      <c r="F26" s="8"/>
      <c r="G26" s="9">
        <f t="shared" si="0"/>
        <v>0</v>
      </c>
    </row>
    <row r="27" spans="1:7" ht="29.25" customHeight="1">
      <c r="A27" s="15" t="str">
        <f>"حمل ونقل تخليه وبارگيري"</f>
        <v>حمل ونقل تخليه وبارگيري</v>
      </c>
      <c r="B27" s="16" t="str">
        <f>"حمل ونقل تخليه وبارگيري"</f>
        <v>حمل ونقل تخليه وبارگيري</v>
      </c>
      <c r="C27" s="8"/>
      <c r="D27" s="8"/>
      <c r="E27" s="8"/>
      <c r="F27" s="8"/>
      <c r="G27" s="9">
        <f t="shared" si="0"/>
        <v>0</v>
      </c>
    </row>
    <row r="28" spans="1:7" ht="29.25" customHeight="1">
      <c r="A28" s="15" t="str">
        <f>"مطالعات وتحقيقات"</f>
        <v>مطالعات وتحقيقات</v>
      </c>
      <c r="B28" s="16" t="str">
        <f>"مطالعات وتحقيقات"</f>
        <v>مطالعات وتحقيقات</v>
      </c>
      <c r="C28" s="8"/>
      <c r="D28" s="8"/>
      <c r="E28" s="8"/>
      <c r="F28" s="8"/>
      <c r="G28" s="9">
        <f t="shared" si="0"/>
        <v>0</v>
      </c>
    </row>
    <row r="29" spans="1:7" ht="29.25" customHeight="1">
      <c r="A29" s="15" t="str">
        <f>"اجاره ساختمان"</f>
        <v>اجاره ساختمان</v>
      </c>
      <c r="B29" s="16" t="str">
        <f>"اجاره ساختمان"</f>
        <v>اجاره ساختمان</v>
      </c>
      <c r="C29" s="8"/>
      <c r="D29" s="8"/>
      <c r="E29" s="8"/>
      <c r="F29" s="8"/>
      <c r="G29" s="9">
        <f t="shared" si="0"/>
        <v>0</v>
      </c>
    </row>
    <row r="30" spans="1:7" ht="29.25" customHeight="1">
      <c r="A30" s="15" t="str">
        <f>"اجاره ماشين آلات"</f>
        <v>اجاره ماشين آلات</v>
      </c>
      <c r="B30" s="16" t="str">
        <f>"اجاره ماشين آلات"</f>
        <v>اجاره ماشين آلات</v>
      </c>
      <c r="C30" s="8"/>
      <c r="D30" s="8"/>
      <c r="E30" s="8"/>
      <c r="F30" s="8"/>
      <c r="G30" s="9">
        <f t="shared" si="0"/>
        <v>0</v>
      </c>
    </row>
    <row r="31" spans="1:7" ht="29.25" customHeight="1">
      <c r="A31" s="15" t="str">
        <f>"اجاره وسائط نقليه"</f>
        <v>اجاره وسائط نقليه</v>
      </c>
      <c r="B31" s="16" t="str">
        <f>"اجاره وسائط نقليه"</f>
        <v>اجاره وسائط نقليه</v>
      </c>
      <c r="C31" s="8"/>
      <c r="D31" s="8"/>
      <c r="E31" s="8"/>
      <c r="F31" s="8"/>
      <c r="G31" s="9">
        <f t="shared" si="0"/>
        <v>0</v>
      </c>
    </row>
    <row r="32" spans="1:7" ht="29.25" customHeight="1">
      <c r="A32" s="15" t="str">
        <f>"سايراجاره ها"</f>
        <v>سايراجاره ها</v>
      </c>
      <c r="B32" s="16" t="str">
        <f>"سايراجاره ها"</f>
        <v>سايراجاره ها</v>
      </c>
      <c r="C32" s="8"/>
      <c r="D32" s="8"/>
      <c r="E32" s="8"/>
      <c r="F32" s="8"/>
      <c r="G32" s="9">
        <f t="shared" si="0"/>
        <v>0</v>
      </c>
    </row>
    <row r="33" spans="1:7" ht="29.25" customHeight="1">
      <c r="A33" s="15" t="str">
        <f>"تعميرونگهداري ساختمان"</f>
        <v>تعميرونگهداري ساختمان</v>
      </c>
      <c r="B33" s="16" t="str">
        <f>"تعميرونگهداري ساختمان"</f>
        <v>تعميرونگهداري ساختمان</v>
      </c>
      <c r="C33" s="8"/>
      <c r="D33" s="8"/>
      <c r="E33" s="8"/>
      <c r="F33" s="8"/>
      <c r="G33" s="9">
        <f t="shared" si="0"/>
        <v>0</v>
      </c>
    </row>
    <row r="34" spans="1:7" ht="29.25" customHeight="1">
      <c r="A34" s="15" t="str">
        <f>"تعميرونگهداري تاسيسات ومستحدثات"</f>
        <v>تعميرونگهداري تاسيسات ومستحدثات</v>
      </c>
      <c r="B34" s="16" t="str">
        <f>"تعميرونگهداري تاسيسات ومستحدثات"</f>
        <v>تعميرونگهداري تاسيسات ومستحدثات</v>
      </c>
      <c r="C34" s="8"/>
      <c r="D34" s="8"/>
      <c r="E34" s="8"/>
      <c r="F34" s="8"/>
      <c r="G34" s="9">
        <f t="shared" si="0"/>
        <v>0</v>
      </c>
    </row>
    <row r="35" spans="1:7" ht="29.25" customHeight="1">
      <c r="A35" s="15" t="str">
        <f>"تعميرونگهداري ماشين آلات"</f>
        <v>تعميرونگهداري ماشين آلات</v>
      </c>
      <c r="B35" s="16" t="str">
        <f>"تعميرونگهداري ماشين آلات"</f>
        <v>تعميرونگهداري ماشين آلات</v>
      </c>
      <c r="C35" s="8"/>
      <c r="D35" s="8"/>
      <c r="E35" s="8"/>
      <c r="F35" s="8"/>
      <c r="G35" s="9">
        <f t="shared" si="0"/>
        <v>0</v>
      </c>
    </row>
    <row r="36" spans="1:7" ht="29.25" customHeight="1">
      <c r="A36" s="15" t="str">
        <f>"تعميرونگهداري تجهيزات"</f>
        <v>تعميرونگهداري تجهيزات</v>
      </c>
      <c r="B36" s="16" t="str">
        <f>"تعميرونگهداري تجهيزات"</f>
        <v>تعميرونگهداري تجهيزات</v>
      </c>
      <c r="C36" s="8"/>
      <c r="D36" s="8"/>
      <c r="E36" s="8"/>
      <c r="F36" s="8"/>
      <c r="G36" s="9">
        <f t="shared" si="0"/>
        <v>0</v>
      </c>
    </row>
    <row r="37" spans="1:7" ht="29.25" customHeight="1">
      <c r="A37" s="15" t="str">
        <f>"تعميرونگهداري وسائط نقليه"</f>
        <v>تعميرونگهداري وسائط نقليه</v>
      </c>
      <c r="B37" s="16" t="str">
        <f>"تعميرونگهداري وسائط نقليه"</f>
        <v>تعميرونگهداري وسائط نقليه</v>
      </c>
      <c r="C37" s="8"/>
      <c r="D37" s="8"/>
      <c r="E37" s="8"/>
      <c r="F37" s="8"/>
      <c r="G37" s="9">
        <f t="shared" si="0"/>
        <v>0</v>
      </c>
    </row>
    <row r="38" spans="1:7" ht="29.25" customHeight="1">
      <c r="A38" s="15" t="str">
        <f>"تعميرونگهداري اثاثه ومنصوبات"</f>
        <v>تعميرونگهداري اثاثه ومنصوبات</v>
      </c>
      <c r="B38" s="16" t="str">
        <f>"تعميرونگهداري اثاثه ومنصوبات"</f>
        <v>تعميرونگهداري اثاثه ومنصوبات</v>
      </c>
      <c r="C38" s="8"/>
      <c r="D38" s="8"/>
      <c r="E38" s="8"/>
      <c r="F38" s="8"/>
      <c r="G38" s="9">
        <f t="shared" si="0"/>
        <v>0</v>
      </c>
    </row>
    <row r="39" spans="1:7" ht="29.25" customHeight="1">
      <c r="A39" s="15" t="str">
        <f>"تعميرونگهداري ابزارآلات وقالبها"</f>
        <v>تعميرونگهداري ابزارآلات وقالبها</v>
      </c>
      <c r="B39" s="16" t="str">
        <f>"تعميرونگهداري ابزارآلات وقالبها"</f>
        <v>تعميرونگهداري ابزارآلات وقالبها</v>
      </c>
      <c r="C39" s="2"/>
      <c r="D39" s="2"/>
      <c r="E39" s="2"/>
      <c r="F39" s="2"/>
      <c r="G39" s="3">
        <f t="shared" si="0"/>
        <v>0</v>
      </c>
    </row>
    <row r="40" spans="1:7" ht="29.25" customHeight="1">
      <c r="A40" s="15" t="str">
        <f>"استهلاك ساختمان"</f>
        <v>استهلاك ساختمان</v>
      </c>
      <c r="B40" s="16" t="str">
        <f>"استهلاك ساختمان"</f>
        <v>استهلاك ساختمان</v>
      </c>
      <c r="C40" s="2"/>
      <c r="D40" s="2"/>
      <c r="E40" s="2"/>
      <c r="F40" s="2"/>
      <c r="G40" s="3">
        <f t="shared" si="0"/>
        <v>0</v>
      </c>
    </row>
    <row r="41" spans="1:7" ht="29.25" customHeight="1">
      <c r="A41" s="15" t="str">
        <f>"استهلاك تاسيسات"</f>
        <v>استهلاك تاسيسات</v>
      </c>
      <c r="B41" s="16" t="str">
        <f>"استهلاك تاسيسات"</f>
        <v>استهلاك تاسيسات</v>
      </c>
      <c r="C41" s="2"/>
      <c r="D41" s="2"/>
      <c r="E41" s="2"/>
      <c r="F41" s="2"/>
      <c r="G41" s="3">
        <f t="shared" si="0"/>
        <v>0</v>
      </c>
    </row>
    <row r="42" spans="1:7" ht="29.25" customHeight="1">
      <c r="A42" s="15" t="str">
        <f>"استهلاك ماشين آلات"</f>
        <v>استهلاك ماشين آلات</v>
      </c>
      <c r="B42" s="16" t="str">
        <f>"استهلاك ماشين آلات"</f>
        <v>استهلاك ماشين آلات</v>
      </c>
      <c r="C42" s="2"/>
      <c r="D42" s="2"/>
      <c r="E42" s="2"/>
      <c r="F42" s="2"/>
      <c r="G42" s="3">
        <f t="shared" si="0"/>
        <v>0</v>
      </c>
    </row>
    <row r="43" spans="1:7" ht="29.25" customHeight="1">
      <c r="A43" s="15" t="str">
        <f>"استهلاك تجهيزات"</f>
        <v>استهلاك تجهيزات</v>
      </c>
      <c r="B43" s="16" t="str">
        <f>"استهلاك تجهيزات"</f>
        <v>استهلاك تجهيزات</v>
      </c>
      <c r="C43" s="2"/>
      <c r="D43" s="2"/>
      <c r="E43" s="2"/>
      <c r="F43" s="2"/>
      <c r="G43" s="3">
        <f t="shared" si="0"/>
        <v>0</v>
      </c>
    </row>
    <row r="44" spans="1:7" ht="29.25" customHeight="1">
      <c r="A44" s="15" t="str">
        <f>"استهلاك وسائط نقليه"</f>
        <v>استهلاك وسائط نقليه</v>
      </c>
      <c r="B44" s="16" t="str">
        <f>"استهلاك وسائط نقليه"</f>
        <v>استهلاك وسائط نقليه</v>
      </c>
      <c r="C44" s="2"/>
      <c r="D44" s="2"/>
      <c r="E44" s="2"/>
      <c r="F44" s="2"/>
      <c r="G44" s="3">
        <f t="shared" si="0"/>
        <v>0</v>
      </c>
    </row>
    <row r="45" spans="1:7" ht="29.25" customHeight="1">
      <c r="A45" s="15" t="str">
        <f>"استهلاك اثاثيه ومنصوبات"</f>
        <v>استهلاك اثاثيه ومنصوبات</v>
      </c>
      <c r="B45" s="16" t="str">
        <f>"استهلاك اثاثيه ومنصوبات"</f>
        <v>استهلاك اثاثيه ومنصوبات</v>
      </c>
      <c r="C45" s="2"/>
      <c r="D45" s="2"/>
      <c r="E45" s="2"/>
      <c r="F45" s="2"/>
      <c r="G45" s="3">
        <f t="shared" si="0"/>
        <v>0</v>
      </c>
    </row>
    <row r="46" spans="1:7" ht="29.25" customHeight="1">
      <c r="A46" s="15" t="str">
        <f>"استهلاك ابزارآلات وقالبها"</f>
        <v>استهلاك ابزارآلات وقالبها</v>
      </c>
      <c r="B46" s="16" t="str">
        <f>"استهلاك ابزارآلات وقالبها"</f>
        <v>استهلاك ابزارآلات وقالبها</v>
      </c>
      <c r="C46" s="2"/>
      <c r="D46" s="2"/>
      <c r="E46" s="2"/>
      <c r="F46" s="2"/>
      <c r="G46" s="3">
        <f t="shared" si="0"/>
        <v>0</v>
      </c>
    </row>
    <row r="47" spans="1:7" ht="29.25" customHeight="1">
      <c r="A47" s="15" t="str">
        <f>"استهلاك دارائيهاي نامشهود"</f>
        <v>استهلاك دارائيهاي نامشهود</v>
      </c>
      <c r="B47" s="16" t="str">
        <f>"استهلاك دارائيهاي نامشهود"</f>
        <v>استهلاك دارائيهاي نامشهود</v>
      </c>
      <c r="C47" s="2"/>
      <c r="D47" s="2"/>
      <c r="E47" s="2"/>
      <c r="F47" s="2"/>
      <c r="G47" s="3">
        <f t="shared" si="0"/>
        <v>0</v>
      </c>
    </row>
    <row r="48" spans="1:7" ht="29.25" customHeight="1">
      <c r="A48" s="15" t="str">
        <f>"بيمه ساختمان وانبار"</f>
        <v>بيمه ساختمان وانبار</v>
      </c>
      <c r="B48" s="16" t="str">
        <f>"بيمه ساختمان وانبار"</f>
        <v>بيمه ساختمان وانبار</v>
      </c>
      <c r="C48" s="2"/>
      <c r="D48" s="2"/>
      <c r="E48" s="2"/>
      <c r="F48" s="2"/>
      <c r="G48" s="3">
        <f t="shared" si="0"/>
        <v>0</v>
      </c>
    </row>
    <row r="49" spans="1:7" ht="29.25" customHeight="1">
      <c r="A49" s="15" t="str">
        <f>"بيمه وسائط نقليه وماشين آلات"</f>
        <v>بيمه وسائط نقليه وماشين آلات</v>
      </c>
      <c r="B49" s="16" t="str">
        <f>"بيمه وسائط نقليه وماشين آلات"</f>
        <v>بيمه وسائط نقليه وماشين آلات</v>
      </c>
      <c r="C49" s="2"/>
      <c r="D49" s="2"/>
      <c r="E49" s="2"/>
      <c r="F49" s="2"/>
      <c r="G49" s="3">
        <f t="shared" si="0"/>
        <v>0</v>
      </c>
    </row>
    <row r="50" spans="1:7" ht="29.25" customHeight="1">
      <c r="A50" s="15" t="str">
        <f>"سايربيمه ها"</f>
        <v>سايربيمه ها</v>
      </c>
      <c r="B50" s="16" t="str">
        <f>"سايربيمه ها"</f>
        <v>سايربيمه ها</v>
      </c>
      <c r="C50" s="2"/>
      <c r="D50" s="2"/>
      <c r="E50" s="2"/>
      <c r="F50" s="2"/>
      <c r="G50" s="3">
        <f t="shared" si="0"/>
        <v>0</v>
      </c>
    </row>
    <row r="51" spans="1:7" ht="29.25" customHeight="1">
      <c r="A51" s="15" t="str">
        <f>"هزينه مطالبات مشكوك الوصول"</f>
        <v>هزينه مطالبات مشكوك الوصول</v>
      </c>
      <c r="B51" s="16" t="str">
        <f>"هزينه مطالبات مشكوك الوصول"</f>
        <v>هزينه مطالبات مشكوك الوصول</v>
      </c>
      <c r="C51" s="2"/>
      <c r="D51" s="2"/>
      <c r="E51" s="2"/>
      <c r="F51" s="2"/>
      <c r="G51" s="3">
        <f>SUM(C51:F51)</f>
        <v>0</v>
      </c>
    </row>
    <row r="52" spans="1:7" ht="29.25" customHeight="1" thickBot="1">
      <c r="A52" s="11"/>
      <c r="B52" s="12"/>
      <c r="C52" s="5">
        <f>SUM(C3:C51)</f>
        <v>0</v>
      </c>
      <c r="D52" s="5">
        <f t="shared" ref="D52:G52" si="1">SUM(D3:D51)</f>
        <v>0</v>
      </c>
      <c r="E52" s="5">
        <f t="shared" si="1"/>
        <v>0</v>
      </c>
      <c r="F52" s="5">
        <f t="shared" si="1"/>
        <v>0</v>
      </c>
      <c r="G52" s="4">
        <f t="shared" si="1"/>
        <v>0</v>
      </c>
    </row>
    <row r="53" spans="1:7" ht="20.25" thickTop="1"/>
  </sheetData>
  <mergeCells count="53">
    <mergeCell ref="F1:G1"/>
    <mergeCell ref="B1:E1"/>
    <mergeCell ref="A38:B38"/>
    <mergeCell ref="A33:B33"/>
    <mergeCell ref="A34:B34"/>
    <mergeCell ref="A35:B35"/>
    <mergeCell ref="A36:B36"/>
    <mergeCell ref="A37:B37"/>
    <mergeCell ref="A28:B28"/>
    <mergeCell ref="A29:B29"/>
    <mergeCell ref="A30:B30"/>
    <mergeCell ref="A31:B31"/>
    <mergeCell ref="A32:B32"/>
    <mergeCell ref="A23:B23"/>
    <mergeCell ref="A24:B24"/>
    <mergeCell ref="A25:B25"/>
    <mergeCell ref="A27:B27"/>
    <mergeCell ref="A18:B18"/>
    <mergeCell ref="A19:B19"/>
    <mergeCell ref="A20:B20"/>
    <mergeCell ref="A21:B21"/>
    <mergeCell ref="A22:B22"/>
    <mergeCell ref="A14:B14"/>
    <mergeCell ref="A15:B15"/>
    <mergeCell ref="A16:B16"/>
    <mergeCell ref="A17:B17"/>
    <mergeCell ref="A26:B26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52:B52"/>
    <mergeCell ref="A2:B2"/>
    <mergeCell ref="A39:B39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3:B3"/>
  </mergeCells>
  <pageMargins left="0.15748031496062992" right="0.15748031496062992" top="0.35433070866141736" bottom="0.31496062992125984" header="0.31496062992125984" footer="0.31496062992125984"/>
  <pageSetup paperSize="9" scale="84" fitToHeight="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56</vt:lpstr>
      <vt:lpstr>'56'!Print_Titles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badri_f</dc:creator>
  <cp:lastModifiedBy>ramezanzadeh.h</cp:lastModifiedBy>
  <cp:lastPrinted>2017-02-28T07:08:52Z</cp:lastPrinted>
  <dcterms:created xsi:type="dcterms:W3CDTF">2012-11-06T09:20:36Z</dcterms:created>
  <dcterms:modified xsi:type="dcterms:W3CDTF">2017-02-28T07:08:56Z</dcterms:modified>
</cp:coreProperties>
</file>