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Choice Assay Data" sheetId="1" state="visible" r:id="rId2"/>
    <sheet name="Choice-assay_long" sheetId="2" state="visible" r:id="rId3"/>
    <sheet name="L4 larval calibration" sheetId="3" state="visible" r:id="rId4"/>
    <sheet name="Sheet4" sheetId="4" state="visible" r:id="rId5"/>
  </sheets>
  <externalReferences>
    <externalReference r:id="rId6"/>
  </externalReferences>
  <definedNames>
    <definedName function="false" hidden="false" localSheetId="0" name="_xlnm.Print_Titles" vbProcedure="false">'Choice Assay Data'!$A:$A,'Choice Assay Data'!$1:$1</definedName>
    <definedName function="false" hidden="false" localSheetId="0" name="_xlnm.Print_Titles" vbProcedure="false">'Choice Assay Data'!$A:$A,'Choice Assay Data'!$1:$1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<sst xmlns="http://schemas.openxmlformats.org/spreadsheetml/2006/main" count="300" uniqueCount="133">
  <si>
    <t xml:space="preserve">Dish (Sample) ID</t>
  </si>
  <si>
    <t xml:space="preserve">Treatment</t>
  </si>
  <si>
    <t xml:space="preserve">Genet 1</t>
  </si>
  <si>
    <t xml:space="preserve">Genet 2</t>
  </si>
  <si>
    <t xml:space="preserve">Genet 3</t>
  </si>
  <si>
    <t xml:space="preserve">Genet 1 Vial #</t>
  </si>
  <si>
    <t xml:space="preserve">Genet 2 Vial #</t>
  </si>
  <si>
    <t xml:space="preserve">Genet 3 Vial #</t>
  </si>
  <si>
    <t xml:space="preserve">Initial Larval Wet Mass (mg)</t>
  </si>
  <si>
    <t xml:space="preserve">Estimated Initial Larval Biomass (mg) (y=0.1263x+0.2711)</t>
  </si>
  <si>
    <t xml:space="preserve">Genet 1 Initial Leaf Wet Mass (mg)</t>
  </si>
  <si>
    <t xml:space="preserve">Genet 1 Estimated Initial Leaf Biomass (mg) (y=0.3052x+27.454)</t>
  </si>
  <si>
    <t xml:space="preserve">Genet 2 Initial Leaf Wet Mass (mg)</t>
  </si>
  <si>
    <t xml:space="preserve">Genet 2 Estimated Initial Leaf Biomass (mg) (y=0.3052x+27.454)</t>
  </si>
  <si>
    <t xml:space="preserve">Genet 3 Initial Leaf Wet Mass (mg)</t>
  </si>
  <si>
    <t xml:space="preserve">Genet 3 Estimated Initial Leaf Biomass (mg) (y=0.3052x+27.454) </t>
  </si>
  <si>
    <t xml:space="preserve">Feeding Start Date (d-M-Y)</t>
  </si>
  <si>
    <t xml:space="preserve">Feeding Start Time (2400)</t>
  </si>
  <si>
    <t xml:space="preserve">Feeding End Date (d-M-Y)</t>
  </si>
  <si>
    <t xml:space="preserve">Feeding End Time (2400)</t>
  </si>
  <si>
    <t xml:space="preserve">Molting during trial</t>
  </si>
  <si>
    <t xml:space="preserve">Final Larval Biomass (mg)</t>
  </si>
  <si>
    <t xml:space="preserve">Genet 1 Final Leaf Biomass (mg)</t>
  </si>
  <si>
    <t xml:space="preserve">Genet 2 Final Leaf Biomass (mg)</t>
  </si>
  <si>
    <t xml:space="preserve">Genet 3 Final Leaf Biomass (mg)</t>
  </si>
  <si>
    <t xml:space="preserve">Genet 1 Estimated Biomass Consumed (mg)</t>
  </si>
  <si>
    <t xml:space="preserve">Genet 2 Estimated Biomass Consumed (mg)</t>
  </si>
  <si>
    <t xml:space="preserve">Genet 3 Estimated Biomass Consumed (mg)</t>
  </si>
  <si>
    <t xml:space="preserve">Comments</t>
  </si>
  <si>
    <t xml:space="preserve">fast + med</t>
  </si>
  <si>
    <t xml:space="preserve">fast + slow</t>
  </si>
  <si>
    <t xml:space="preserve">med + slow</t>
  </si>
  <si>
    <t xml:space="preserve">fast + med + slow</t>
  </si>
  <si>
    <t xml:space="preserve">1B</t>
  </si>
  <si>
    <t xml:space="preserve">135</t>
  </si>
  <si>
    <t xml:space="preserve">203</t>
  </si>
  <si>
    <t xml:space="preserve">43B</t>
  </si>
  <si>
    <t xml:space="preserve">13B</t>
  </si>
  <si>
    <t xml:space="preserve">*: # 10.0</t>
  </si>
  <si>
    <t xml:space="preserve">2B</t>
  </si>
  <si>
    <t xml:space="preserve">91</t>
  </si>
  <si>
    <t xml:space="preserve">268</t>
  </si>
  <si>
    <t xml:space="preserve">11B</t>
  </si>
  <si>
    <t xml:space="preserve">49B</t>
  </si>
  <si>
    <t xml:space="preserve">9B</t>
  </si>
  <si>
    <t xml:space="preserve">189</t>
  </si>
  <si>
    <t xml:space="preserve">178</t>
  </si>
  <si>
    <t xml:space="preserve">5B</t>
  </si>
  <si>
    <t xml:space="preserve">55B</t>
  </si>
  <si>
    <t xml:space="preserve">14B</t>
  </si>
  <si>
    <t xml:space="preserve">66</t>
  </si>
  <si>
    <t xml:space="preserve">44B</t>
  </si>
  <si>
    <t xml:space="preserve">3B</t>
  </si>
  <si>
    <t xml:space="preserve">16B</t>
  </si>
  <si>
    <t xml:space="preserve">333</t>
  </si>
  <si>
    <t xml:space="preserve">138</t>
  </si>
  <si>
    <t xml:space="preserve">17B</t>
  </si>
  <si>
    <t xml:space="preserve">46B</t>
  </si>
  <si>
    <t xml:space="preserve">141</t>
  </si>
  <si>
    <t xml:space="preserve">256</t>
  </si>
  <si>
    <t xml:space="preserve">51B</t>
  </si>
  <si>
    <t xml:space="preserve">24B</t>
  </si>
  <si>
    <t xml:space="preserve">58</t>
  </si>
  <si>
    <t xml:space="preserve">24</t>
  </si>
  <si>
    <t xml:space="preserve">6B</t>
  </si>
  <si>
    <t xml:space="preserve">54B</t>
  </si>
  <si>
    <t xml:space="preserve">26B</t>
  </si>
  <si>
    <t xml:space="preserve">207</t>
  </si>
  <si>
    <t xml:space="preserve">52B</t>
  </si>
  <si>
    <t xml:space="preserve">45B</t>
  </si>
  <si>
    <t xml:space="preserve">27B</t>
  </si>
  <si>
    <t xml:space="preserve">158</t>
  </si>
  <si>
    <t xml:space="preserve">47B</t>
  </si>
  <si>
    <t xml:space="preserve">28B</t>
  </si>
  <si>
    <t xml:space="preserve">320</t>
  </si>
  <si>
    <t xml:space="preserve">18B</t>
  </si>
  <si>
    <t xml:space="preserve">50B</t>
  </si>
  <si>
    <t xml:space="preserve">29B</t>
  </si>
  <si>
    <t xml:space="preserve">182</t>
  </si>
  <si>
    <t xml:space="preserve">6</t>
  </si>
  <si>
    <t xml:space="preserve">15B</t>
  </si>
  <si>
    <t xml:space="preserve">4B</t>
  </si>
  <si>
    <t xml:space="preserve">34B</t>
  </si>
  <si>
    <t xml:space="preserve">237</t>
  </si>
  <si>
    <t xml:space="preserve">53B</t>
  </si>
  <si>
    <t xml:space="preserve">7B</t>
  </si>
  <si>
    <t xml:space="preserve">37B</t>
  </si>
  <si>
    <t xml:space="preserve">186</t>
  </si>
  <si>
    <t xml:space="preserve">57B</t>
  </si>
  <si>
    <t xml:space="preserve">8B</t>
  </si>
  <si>
    <t xml:space="preserve">10B</t>
  </si>
  <si>
    <t xml:space="preserve">143</t>
  </si>
  <si>
    <t xml:space="preserve">12B</t>
  </si>
  <si>
    <t xml:space="preserve">56B</t>
  </si>
  <si>
    <t xml:space="preserve">174</t>
  </si>
  <si>
    <t xml:space="preserve">336</t>
  </si>
  <si>
    <t xml:space="preserve">48B</t>
  </si>
  <si>
    <t xml:space="preserve">19B</t>
  </si>
  <si>
    <t xml:space="preserve">16</t>
  </si>
  <si>
    <t xml:space="preserve">58B</t>
  </si>
  <si>
    <t xml:space="preserve">Dish.ID</t>
  </si>
  <si>
    <t xml:space="preserve">gen.num</t>
  </si>
  <si>
    <t xml:space="preserve">genet.lf</t>
  </si>
  <si>
    <t xml:space="preserve">vial.num</t>
  </si>
  <si>
    <t xml:space="preserve">lf.init.wetmass_mg</t>
  </si>
  <si>
    <t xml:space="preserve">lf.init.drymass_mg</t>
  </si>
  <si>
    <t xml:space="preserve">lf.end.drymass_mg</t>
  </si>
  <si>
    <t xml:space="preserve">gm.init.wetmass_mg</t>
  </si>
  <si>
    <t xml:space="preserve">gm.init.drymass_mg</t>
  </si>
  <si>
    <t xml:space="preserve">gm.end.drymass_mg</t>
  </si>
  <si>
    <t xml:space="preserve">start.date_dmy</t>
  </si>
  <si>
    <t xml:space="preserve">start.time_2400</t>
  </si>
  <si>
    <t xml:space="preserve">end.date_dmy</t>
  </si>
  <si>
    <t xml:space="preserve">end.time_2400</t>
  </si>
  <si>
    <t xml:space="preserve">molting_bin</t>
  </si>
  <si>
    <t xml:space="preserve">Larva Vial ID</t>
  </si>
  <si>
    <t xml:space="preserve">Wet Mass (mg)</t>
  </si>
  <si>
    <t xml:space="preserve">Dry Mass: Biomass (mg)</t>
  </si>
  <si>
    <t xml:space="preserve">Notes</t>
  </si>
  <si>
    <t xml:space="preserve">Genet.num</t>
  </si>
  <si>
    <t xml:space="preserve">Genet</t>
  </si>
  <si>
    <t xml:space="preserve">Vial.num</t>
  </si>
  <si>
    <t xml:space="preserve">larval.mass.init.wet</t>
  </si>
  <si>
    <t xml:space="preserve">larval.mass.init.dry</t>
  </si>
  <si>
    <t xml:space="preserve">larval.mass.final</t>
  </si>
  <si>
    <t xml:space="preserve">leaf.mass.init.wet</t>
  </si>
  <si>
    <t xml:space="preserve">leaf.mass.init.dry</t>
  </si>
  <si>
    <t xml:space="preserve">leaf.mass.final</t>
  </si>
  <si>
    <t xml:space="preserve">feeding.start.date</t>
  </si>
  <si>
    <t xml:space="preserve">feeding.start.time</t>
  </si>
  <si>
    <t xml:space="preserve">feeding.end.date</t>
  </si>
  <si>
    <t xml:space="preserve">feeding.end.time</t>
  </si>
  <si>
    <t xml:space="preserve">molting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</si>
</sst>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00"/>
    <numFmt numFmtId="167" formatCode="D/MMM/YYYY;@"/>
    <numFmt numFmtId="168" formatCode="0"/>
    <numFmt numFmtId="169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EEEEEE"/>
      </patternFill>
    </fill>
    <fill>
      <patternFill patternType="solid">
        <fgColor rgb="FF92D050"/>
        <bgColor rgb="FFC0C0C0"/>
      </patternFill>
    </fill>
    <fill>
      <patternFill patternType="solid">
        <fgColor rgb="FFD9D9D9"/>
        <bgColor rgb="FFEEEEEE"/>
      </patternFill>
    </fill>
    <fill>
      <patternFill patternType="solid">
        <fgColor rgb="FFEEEEEE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2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true" indent="0" shrinkToFit="true"/>
      <protection locked="true" hidden="false"/>
    </xf>
    <xf numFmtId="165" fontId="6" fillId="0" borderId="0" xfId="0" applyFont="true" applyBorder="true" applyAlignment="true" applyProtection="false">
      <alignment horizontal="right" vertical="bottom" textRotation="0" wrapText="true" indent="0" shrinkToFit="tru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true" indent="0" shrinkToFit="true"/>
      <protection locked="true" hidden="false"/>
    </xf>
    <xf numFmtId="164" fontId="0" fillId="4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4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9" fontId="0" fillId="4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tru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true" indent="0" shrinkToFit="tru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true"/>
      <protection locked="true" hidden="false"/>
    </xf>
    <xf numFmtId="166" fontId="0" fillId="2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4" fontId="0" fillId="5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eaf-Morphology_Choice-Assay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et-Dry Leaf Mass Calibration"/>
      <sheetName val="Choice Assay Leaf Vial Data"/>
      <sheetName val="Redo initial leaf mass"/>
      <sheetName val="Redos_p-f_leaf-biomass"/>
      <sheetName val="Choice_postfeeding_leaf_biomass"/>
      <sheetName val="Vial_ID_Determination"/>
    </sheetNames>
    <sheetDataSet>
      <sheetData sheetId="0"/>
      <sheetData sheetId="1">
        <row r="1">
          <cell r="A1" t="str">
            <v>Vial ID</v>
          </cell>
          <cell r="B1" t="str">
            <v>Genet</v>
          </cell>
          <cell r="C1" t="str">
            <v>SerialNo</v>
          </cell>
          <cell r="D1" t="str">
            <v>Initial Leaf Mass (mg)</v>
          </cell>
        </row>
        <row r="2">
          <cell r="A2">
            <v>1</v>
          </cell>
          <cell r="B2">
            <v>158</v>
          </cell>
          <cell r="C2">
            <v>528</v>
          </cell>
          <cell r="D2">
            <v>227.3</v>
          </cell>
        </row>
        <row r="3">
          <cell r="A3">
            <v>2</v>
          </cell>
          <cell r="B3">
            <v>158</v>
          </cell>
          <cell r="C3">
            <v>528</v>
          </cell>
          <cell r="D3">
            <v>134</v>
          </cell>
        </row>
        <row r="4">
          <cell r="A4">
            <v>3</v>
          </cell>
          <cell r="B4">
            <v>158</v>
          </cell>
          <cell r="C4">
            <v>528</v>
          </cell>
          <cell r="D4">
            <v>224.7</v>
          </cell>
        </row>
        <row r="5">
          <cell r="A5">
            <v>4</v>
          </cell>
          <cell r="B5">
            <v>91</v>
          </cell>
          <cell r="C5">
            <v>555</v>
          </cell>
          <cell r="D5">
            <v>322.6</v>
          </cell>
        </row>
        <row r="6">
          <cell r="A6">
            <v>5</v>
          </cell>
          <cell r="B6">
            <v>91</v>
          </cell>
          <cell r="C6">
            <v>555</v>
          </cell>
          <cell r="D6">
            <v>328.9</v>
          </cell>
        </row>
        <row r="7">
          <cell r="A7">
            <v>6</v>
          </cell>
          <cell r="B7">
            <v>91</v>
          </cell>
          <cell r="C7">
            <v>555</v>
          </cell>
          <cell r="D7">
            <v>320</v>
          </cell>
        </row>
        <row r="8">
          <cell r="A8">
            <v>7</v>
          </cell>
          <cell r="B8">
            <v>203</v>
          </cell>
          <cell r="C8">
            <v>639</v>
          </cell>
          <cell r="D8">
            <v>332.8</v>
          </cell>
        </row>
        <row r="9">
          <cell r="A9">
            <v>8</v>
          </cell>
          <cell r="B9">
            <v>203</v>
          </cell>
          <cell r="C9">
            <v>639</v>
          </cell>
          <cell r="D9">
            <v>333.5</v>
          </cell>
        </row>
        <row r="10">
          <cell r="A10">
            <v>9</v>
          </cell>
          <cell r="B10">
            <v>203</v>
          </cell>
          <cell r="C10">
            <v>639</v>
          </cell>
          <cell r="D10">
            <v>356.9</v>
          </cell>
        </row>
        <row r="11">
          <cell r="A11">
            <v>10</v>
          </cell>
          <cell r="B11">
            <v>333</v>
          </cell>
          <cell r="C11">
            <v>671</v>
          </cell>
          <cell r="D11">
            <v>359.8</v>
          </cell>
        </row>
        <row r="12">
          <cell r="A12">
            <v>11</v>
          </cell>
          <cell r="B12">
            <v>333</v>
          </cell>
          <cell r="C12">
            <v>671</v>
          </cell>
          <cell r="D12">
            <v>360.6</v>
          </cell>
        </row>
        <row r="13">
          <cell r="A13">
            <v>12</v>
          </cell>
          <cell r="B13">
            <v>333</v>
          </cell>
          <cell r="C13">
            <v>671</v>
          </cell>
          <cell r="D13">
            <v>462.3</v>
          </cell>
        </row>
        <row r="14">
          <cell r="A14">
            <v>13</v>
          </cell>
          <cell r="B14">
            <v>368</v>
          </cell>
          <cell r="C14">
            <v>672</v>
          </cell>
          <cell r="D14">
            <v>326.9</v>
          </cell>
        </row>
        <row r="15">
          <cell r="A15">
            <v>14</v>
          </cell>
          <cell r="B15">
            <v>368</v>
          </cell>
          <cell r="C15">
            <v>672</v>
          </cell>
          <cell r="D15">
            <v>263.1</v>
          </cell>
        </row>
        <row r="16">
          <cell r="A16">
            <v>15</v>
          </cell>
          <cell r="B16">
            <v>368</v>
          </cell>
          <cell r="C16">
            <v>672</v>
          </cell>
          <cell r="D16">
            <v>246.7</v>
          </cell>
        </row>
        <row r="17">
          <cell r="A17">
            <v>16</v>
          </cell>
          <cell r="B17">
            <v>135</v>
          </cell>
          <cell r="C17">
            <v>700</v>
          </cell>
          <cell r="D17">
            <v>317.7</v>
          </cell>
        </row>
        <row r="18">
          <cell r="A18">
            <v>17</v>
          </cell>
          <cell r="B18">
            <v>135</v>
          </cell>
          <cell r="C18">
            <v>700</v>
          </cell>
          <cell r="D18">
            <v>371.2</v>
          </cell>
        </row>
        <row r="19">
          <cell r="A19">
            <v>18</v>
          </cell>
          <cell r="B19">
            <v>135</v>
          </cell>
          <cell r="C19">
            <v>700</v>
          </cell>
          <cell r="D19">
            <v>621.5</v>
          </cell>
        </row>
        <row r="20">
          <cell r="A20">
            <v>19</v>
          </cell>
          <cell r="B20">
            <v>174</v>
          </cell>
          <cell r="C20">
            <v>679</v>
          </cell>
          <cell r="D20">
            <v>228.9</v>
          </cell>
        </row>
        <row r="21">
          <cell r="A21">
            <v>20</v>
          </cell>
          <cell r="B21">
            <v>174</v>
          </cell>
          <cell r="C21">
            <v>679</v>
          </cell>
          <cell r="D21">
            <v>251.3</v>
          </cell>
        </row>
        <row r="22">
          <cell r="A22">
            <v>21</v>
          </cell>
          <cell r="B22">
            <v>174</v>
          </cell>
          <cell r="C22">
            <v>679</v>
          </cell>
          <cell r="D22">
            <v>293.7</v>
          </cell>
        </row>
        <row r="23">
          <cell r="A23">
            <v>22</v>
          </cell>
          <cell r="B23">
            <v>207</v>
          </cell>
          <cell r="C23">
            <v>783</v>
          </cell>
          <cell r="D23">
            <v>247.2</v>
          </cell>
        </row>
        <row r="24">
          <cell r="A24">
            <v>23</v>
          </cell>
          <cell r="B24">
            <v>207</v>
          </cell>
          <cell r="C24">
            <v>783</v>
          </cell>
          <cell r="D24">
            <v>287.4</v>
          </cell>
        </row>
        <row r="25">
          <cell r="A25">
            <v>24</v>
          </cell>
          <cell r="B25">
            <v>207</v>
          </cell>
          <cell r="C25">
            <v>783</v>
          </cell>
          <cell r="D25">
            <v>265.5</v>
          </cell>
        </row>
        <row r="26">
          <cell r="A26">
            <v>25</v>
          </cell>
          <cell r="B26">
            <v>182</v>
          </cell>
          <cell r="C26">
            <v>751</v>
          </cell>
          <cell r="D26">
            <v>195.2</v>
          </cell>
        </row>
        <row r="27">
          <cell r="A27">
            <v>26</v>
          </cell>
          <cell r="B27">
            <v>182</v>
          </cell>
          <cell r="C27">
            <v>751</v>
          </cell>
          <cell r="D27">
            <v>192.5</v>
          </cell>
        </row>
        <row r="28">
          <cell r="A28">
            <v>27</v>
          </cell>
          <cell r="B28">
            <v>182</v>
          </cell>
          <cell r="C28">
            <v>751</v>
          </cell>
          <cell r="D28">
            <v>185.2</v>
          </cell>
        </row>
        <row r="29">
          <cell r="A29">
            <v>28</v>
          </cell>
          <cell r="B29">
            <v>138</v>
          </cell>
          <cell r="C29">
            <v>1149</v>
          </cell>
          <cell r="D29">
            <v>300.4</v>
          </cell>
        </row>
        <row r="30">
          <cell r="A30">
            <v>29</v>
          </cell>
          <cell r="B30">
            <v>138</v>
          </cell>
          <cell r="C30">
            <v>1149</v>
          </cell>
          <cell r="D30">
            <v>270.8</v>
          </cell>
        </row>
        <row r="31">
          <cell r="A31">
            <v>30</v>
          </cell>
          <cell r="B31">
            <v>138</v>
          </cell>
          <cell r="C31">
            <v>1149</v>
          </cell>
          <cell r="D31">
            <v>232.3</v>
          </cell>
        </row>
        <row r="32">
          <cell r="A32">
            <v>31</v>
          </cell>
          <cell r="B32">
            <v>336</v>
          </cell>
          <cell r="C32">
            <v>1150</v>
          </cell>
          <cell r="D32">
            <v>212.1</v>
          </cell>
        </row>
        <row r="33">
          <cell r="A33">
            <v>32</v>
          </cell>
          <cell r="B33">
            <v>336</v>
          </cell>
          <cell r="C33">
            <v>1150</v>
          </cell>
          <cell r="D33">
            <v>234.6</v>
          </cell>
        </row>
        <row r="34">
          <cell r="A34">
            <v>33</v>
          </cell>
          <cell r="B34">
            <v>336</v>
          </cell>
          <cell r="C34">
            <v>1150</v>
          </cell>
          <cell r="D34">
            <v>197.2</v>
          </cell>
        </row>
        <row r="35">
          <cell r="A35">
            <v>34</v>
          </cell>
          <cell r="B35">
            <v>256</v>
          </cell>
          <cell r="C35">
            <v>616</v>
          </cell>
          <cell r="D35">
            <v>336.8</v>
          </cell>
        </row>
        <row r="36">
          <cell r="A36">
            <v>35</v>
          </cell>
          <cell r="B36">
            <v>256</v>
          </cell>
          <cell r="C36">
            <v>616</v>
          </cell>
          <cell r="D36">
            <v>325.4</v>
          </cell>
        </row>
        <row r="37">
          <cell r="A37">
            <v>36</v>
          </cell>
          <cell r="B37">
            <v>256</v>
          </cell>
          <cell r="C37">
            <v>616</v>
          </cell>
          <cell r="D37">
            <v>277.2</v>
          </cell>
        </row>
        <row r="38">
          <cell r="A38">
            <v>37</v>
          </cell>
          <cell r="B38">
            <v>268</v>
          </cell>
          <cell r="C38">
            <v>1151</v>
          </cell>
          <cell r="D38">
            <v>279.5</v>
          </cell>
        </row>
        <row r="39">
          <cell r="A39">
            <v>38</v>
          </cell>
          <cell r="B39">
            <v>268</v>
          </cell>
          <cell r="C39">
            <v>1151</v>
          </cell>
          <cell r="D39">
            <v>247.5</v>
          </cell>
        </row>
        <row r="40">
          <cell r="A40">
            <v>39</v>
          </cell>
          <cell r="B40">
            <v>268</v>
          </cell>
          <cell r="C40">
            <v>1151</v>
          </cell>
          <cell r="D40">
            <v>217.3</v>
          </cell>
        </row>
        <row r="41">
          <cell r="A41">
            <v>40</v>
          </cell>
          <cell r="B41">
            <v>320</v>
          </cell>
          <cell r="C41">
            <v>819</v>
          </cell>
          <cell r="D41">
            <v>290.9</v>
          </cell>
        </row>
        <row r="42">
          <cell r="A42">
            <v>41</v>
          </cell>
          <cell r="B42">
            <v>320</v>
          </cell>
          <cell r="C42">
            <v>819</v>
          </cell>
          <cell r="D42">
            <v>233.6</v>
          </cell>
        </row>
        <row r="43">
          <cell r="A43">
            <v>42</v>
          </cell>
          <cell r="B43">
            <v>320</v>
          </cell>
          <cell r="C43">
            <v>819</v>
          </cell>
          <cell r="D43">
            <v>269</v>
          </cell>
        </row>
        <row r="44">
          <cell r="A44">
            <v>43</v>
          </cell>
          <cell r="B44">
            <v>141</v>
          </cell>
          <cell r="C44">
            <v>959</v>
          </cell>
          <cell r="D44">
            <v>446.3</v>
          </cell>
        </row>
        <row r="45">
          <cell r="A45">
            <v>44</v>
          </cell>
          <cell r="B45">
            <v>141</v>
          </cell>
          <cell r="C45">
            <v>959</v>
          </cell>
          <cell r="D45">
            <v>323.2</v>
          </cell>
        </row>
        <row r="46">
          <cell r="A46">
            <v>45</v>
          </cell>
          <cell r="B46">
            <v>141</v>
          </cell>
          <cell r="C46">
            <v>959</v>
          </cell>
          <cell r="D46">
            <v>339.5</v>
          </cell>
        </row>
        <row r="47">
          <cell r="A47">
            <v>46</v>
          </cell>
          <cell r="B47">
            <v>118</v>
          </cell>
          <cell r="C47">
            <v>1127</v>
          </cell>
          <cell r="D47">
            <v>257.7</v>
          </cell>
        </row>
        <row r="48">
          <cell r="A48">
            <v>47</v>
          </cell>
          <cell r="B48">
            <v>118</v>
          </cell>
          <cell r="C48">
            <v>1127</v>
          </cell>
          <cell r="D48">
            <v>259.3</v>
          </cell>
        </row>
        <row r="49">
          <cell r="A49">
            <v>48</v>
          </cell>
          <cell r="B49">
            <v>118</v>
          </cell>
          <cell r="C49">
            <v>1127</v>
          </cell>
          <cell r="D49">
            <v>319.2</v>
          </cell>
        </row>
        <row r="50">
          <cell r="A50">
            <v>49</v>
          </cell>
          <cell r="B50">
            <v>310</v>
          </cell>
          <cell r="C50">
            <v>1157</v>
          </cell>
          <cell r="D50">
            <v>232.8</v>
          </cell>
        </row>
        <row r="51">
          <cell r="A51">
            <v>50</v>
          </cell>
          <cell r="B51">
            <v>310</v>
          </cell>
          <cell r="C51">
            <v>1157</v>
          </cell>
          <cell r="D51">
            <v>259.6</v>
          </cell>
        </row>
        <row r="52">
          <cell r="A52">
            <v>51</v>
          </cell>
          <cell r="B52">
            <v>310</v>
          </cell>
          <cell r="C52">
            <v>1157</v>
          </cell>
          <cell r="D52">
            <v>235.2</v>
          </cell>
        </row>
        <row r="53">
          <cell r="A53">
            <v>52</v>
          </cell>
          <cell r="B53">
            <v>237</v>
          </cell>
          <cell r="C53">
            <v>937</v>
          </cell>
          <cell r="D53">
            <v>260.6</v>
          </cell>
        </row>
        <row r="54">
          <cell r="A54">
            <v>53</v>
          </cell>
          <cell r="B54">
            <v>237</v>
          </cell>
          <cell r="C54">
            <v>937</v>
          </cell>
          <cell r="D54">
            <v>290.2</v>
          </cell>
        </row>
        <row r="55">
          <cell r="A55">
            <v>54</v>
          </cell>
          <cell r="B55">
            <v>237</v>
          </cell>
          <cell r="C55">
            <v>937</v>
          </cell>
          <cell r="D55">
            <v>261.5</v>
          </cell>
        </row>
        <row r="56">
          <cell r="A56">
            <v>55</v>
          </cell>
          <cell r="B56">
            <v>335</v>
          </cell>
          <cell r="C56">
            <v>1103</v>
          </cell>
          <cell r="D56">
            <v>249.8</v>
          </cell>
        </row>
        <row r="57">
          <cell r="A57">
            <v>56</v>
          </cell>
          <cell r="B57">
            <v>335</v>
          </cell>
          <cell r="C57">
            <v>1103</v>
          </cell>
          <cell r="D57">
            <v>201.7</v>
          </cell>
        </row>
        <row r="58">
          <cell r="A58">
            <v>57</v>
          </cell>
          <cell r="B58">
            <v>335</v>
          </cell>
          <cell r="C58">
            <v>1103</v>
          </cell>
          <cell r="D58">
            <v>190.7</v>
          </cell>
        </row>
        <row r="59">
          <cell r="A59">
            <v>58</v>
          </cell>
          <cell r="B59">
            <v>24</v>
          </cell>
          <cell r="C59">
            <v>803</v>
          </cell>
          <cell r="D59">
            <v>230.2</v>
          </cell>
        </row>
        <row r="60">
          <cell r="A60">
            <v>59</v>
          </cell>
          <cell r="B60">
            <v>24</v>
          </cell>
          <cell r="C60">
            <v>803</v>
          </cell>
          <cell r="D60">
            <v>195.9</v>
          </cell>
        </row>
        <row r="61">
          <cell r="A61">
            <v>60</v>
          </cell>
          <cell r="B61">
            <v>24</v>
          </cell>
          <cell r="C61">
            <v>803</v>
          </cell>
          <cell r="D61">
            <v>281.5</v>
          </cell>
        </row>
        <row r="62">
          <cell r="A62">
            <v>61</v>
          </cell>
          <cell r="B62">
            <v>178</v>
          </cell>
          <cell r="C62">
            <v>833</v>
          </cell>
          <cell r="D62">
            <v>249.9</v>
          </cell>
        </row>
        <row r="63">
          <cell r="A63">
            <v>62</v>
          </cell>
          <cell r="B63">
            <v>178</v>
          </cell>
          <cell r="C63">
            <v>833</v>
          </cell>
          <cell r="D63">
            <v>259.1</v>
          </cell>
        </row>
        <row r="64">
          <cell r="A64">
            <v>63</v>
          </cell>
          <cell r="B64">
            <v>178</v>
          </cell>
          <cell r="C64">
            <v>833</v>
          </cell>
          <cell r="D64">
            <v>221.4</v>
          </cell>
        </row>
        <row r="65">
          <cell r="A65">
            <v>64</v>
          </cell>
          <cell r="B65">
            <v>186</v>
          </cell>
          <cell r="C65">
            <v>835</v>
          </cell>
          <cell r="D65">
            <v>328.2</v>
          </cell>
        </row>
        <row r="66">
          <cell r="A66">
            <v>65</v>
          </cell>
          <cell r="B66">
            <v>186</v>
          </cell>
          <cell r="C66">
            <v>835</v>
          </cell>
          <cell r="D66">
            <v>288.1</v>
          </cell>
        </row>
        <row r="67">
          <cell r="A67">
            <v>66</v>
          </cell>
          <cell r="B67">
            <v>186</v>
          </cell>
          <cell r="C67">
            <v>835</v>
          </cell>
          <cell r="D67">
            <v>347.1</v>
          </cell>
        </row>
        <row r="68">
          <cell r="A68">
            <v>67</v>
          </cell>
          <cell r="B68">
            <v>16</v>
          </cell>
          <cell r="C68">
            <v>1114</v>
          </cell>
          <cell r="D68">
            <v>277.9</v>
          </cell>
        </row>
        <row r="69">
          <cell r="A69">
            <v>68</v>
          </cell>
          <cell r="B69">
            <v>16</v>
          </cell>
          <cell r="C69">
            <v>1114</v>
          </cell>
          <cell r="D69">
            <v>223.2</v>
          </cell>
        </row>
        <row r="70">
          <cell r="A70">
            <v>69</v>
          </cell>
          <cell r="B70">
            <v>16</v>
          </cell>
          <cell r="C70">
            <v>1114</v>
          </cell>
          <cell r="D70">
            <v>233.8</v>
          </cell>
        </row>
        <row r="71">
          <cell r="A71">
            <v>70</v>
          </cell>
          <cell r="B71">
            <v>5</v>
          </cell>
          <cell r="C71">
            <v>950</v>
          </cell>
          <cell r="D71">
            <v>236.9</v>
          </cell>
        </row>
        <row r="72">
          <cell r="A72">
            <v>71</v>
          </cell>
          <cell r="B72">
            <v>5</v>
          </cell>
          <cell r="C72">
            <v>950</v>
          </cell>
          <cell r="D72">
            <v>236.7</v>
          </cell>
        </row>
        <row r="73">
          <cell r="A73">
            <v>72</v>
          </cell>
          <cell r="B73">
            <v>5</v>
          </cell>
          <cell r="C73">
            <v>950</v>
          </cell>
          <cell r="D73">
            <v>247.1</v>
          </cell>
        </row>
        <row r="74">
          <cell r="A74">
            <v>73</v>
          </cell>
          <cell r="B74">
            <v>318</v>
          </cell>
          <cell r="C74">
            <v>421</v>
          </cell>
          <cell r="D74">
            <v>287.6</v>
          </cell>
        </row>
        <row r="75">
          <cell r="A75">
            <v>74</v>
          </cell>
          <cell r="B75">
            <v>318</v>
          </cell>
          <cell r="C75">
            <v>421</v>
          </cell>
          <cell r="D75">
            <v>256.3</v>
          </cell>
        </row>
        <row r="76">
          <cell r="A76">
            <v>75</v>
          </cell>
          <cell r="B76">
            <v>318</v>
          </cell>
          <cell r="C76">
            <v>421</v>
          </cell>
          <cell r="D76">
            <v>307</v>
          </cell>
        </row>
        <row r="77">
          <cell r="A77">
            <v>76</v>
          </cell>
          <cell r="B77">
            <v>143</v>
          </cell>
          <cell r="C77">
            <v>617</v>
          </cell>
          <cell r="D77">
            <v>440.7</v>
          </cell>
        </row>
        <row r="78">
          <cell r="A78">
            <v>77</v>
          </cell>
          <cell r="B78">
            <v>143</v>
          </cell>
          <cell r="C78">
            <v>617</v>
          </cell>
          <cell r="D78">
            <v>397.2</v>
          </cell>
        </row>
        <row r="79">
          <cell r="A79">
            <v>78</v>
          </cell>
          <cell r="B79">
            <v>143</v>
          </cell>
          <cell r="C79">
            <v>617</v>
          </cell>
          <cell r="D79">
            <v>424.4</v>
          </cell>
        </row>
        <row r="80">
          <cell r="A80">
            <v>79</v>
          </cell>
          <cell r="B80">
            <v>172</v>
          </cell>
          <cell r="C80">
            <v>523</v>
          </cell>
          <cell r="D80">
            <v>316.2</v>
          </cell>
        </row>
        <row r="81">
          <cell r="A81">
            <v>80</v>
          </cell>
          <cell r="B81">
            <v>172</v>
          </cell>
          <cell r="C81">
            <v>523</v>
          </cell>
          <cell r="D81">
            <v>361.9</v>
          </cell>
        </row>
        <row r="82">
          <cell r="A82">
            <v>81</v>
          </cell>
          <cell r="B82">
            <v>172</v>
          </cell>
          <cell r="C82">
            <v>523</v>
          </cell>
          <cell r="D82">
            <v>304.1</v>
          </cell>
        </row>
        <row r="83">
          <cell r="A83">
            <v>82</v>
          </cell>
          <cell r="B83">
            <v>171</v>
          </cell>
          <cell r="C83">
            <v>415</v>
          </cell>
          <cell r="D83">
            <v>358.1</v>
          </cell>
        </row>
        <row r="84">
          <cell r="A84">
            <v>83</v>
          </cell>
          <cell r="B84">
            <v>171</v>
          </cell>
          <cell r="C84">
            <v>415</v>
          </cell>
          <cell r="D84">
            <v>381.4</v>
          </cell>
        </row>
        <row r="85">
          <cell r="A85">
            <v>84</v>
          </cell>
          <cell r="B85">
            <v>171</v>
          </cell>
          <cell r="C85">
            <v>415</v>
          </cell>
          <cell r="D85">
            <v>324</v>
          </cell>
        </row>
        <row r="86">
          <cell r="A86">
            <v>85</v>
          </cell>
          <cell r="B86">
            <v>58</v>
          </cell>
          <cell r="C86">
            <v>441</v>
          </cell>
          <cell r="D86">
            <v>158.5</v>
          </cell>
        </row>
        <row r="87">
          <cell r="A87">
            <v>86</v>
          </cell>
          <cell r="B87">
            <v>58</v>
          </cell>
          <cell r="C87">
            <v>441</v>
          </cell>
          <cell r="D87">
            <v>140.6</v>
          </cell>
        </row>
        <row r="88">
          <cell r="A88">
            <v>87</v>
          </cell>
          <cell r="B88">
            <v>58</v>
          </cell>
          <cell r="C88">
            <v>441</v>
          </cell>
          <cell r="D88">
            <v>211.8</v>
          </cell>
        </row>
        <row r="89">
          <cell r="A89">
            <v>88</v>
          </cell>
          <cell r="B89">
            <v>66</v>
          </cell>
          <cell r="C89">
            <v>647</v>
          </cell>
          <cell r="D89">
            <v>352.9</v>
          </cell>
        </row>
        <row r="90">
          <cell r="A90">
            <v>89</v>
          </cell>
          <cell r="B90">
            <v>66</v>
          </cell>
          <cell r="C90">
            <v>647</v>
          </cell>
          <cell r="D90">
            <v>303</v>
          </cell>
        </row>
        <row r="91">
          <cell r="A91">
            <v>90</v>
          </cell>
          <cell r="B91">
            <v>66</v>
          </cell>
          <cell r="C91">
            <v>647</v>
          </cell>
          <cell r="D91">
            <v>321.2</v>
          </cell>
        </row>
        <row r="92">
          <cell r="A92">
            <v>91</v>
          </cell>
          <cell r="B92">
            <v>63</v>
          </cell>
          <cell r="C92">
            <v>512</v>
          </cell>
          <cell r="D92">
            <v>231.9</v>
          </cell>
        </row>
        <row r="93">
          <cell r="A93">
            <v>92</v>
          </cell>
          <cell r="B93">
            <v>63</v>
          </cell>
          <cell r="C93">
            <v>512</v>
          </cell>
          <cell r="D93">
            <v>279.5</v>
          </cell>
        </row>
        <row r="94">
          <cell r="A94">
            <v>93</v>
          </cell>
          <cell r="B94">
            <v>63</v>
          </cell>
          <cell r="C94">
            <v>512</v>
          </cell>
          <cell r="D94">
            <v>217.9</v>
          </cell>
        </row>
        <row r="95">
          <cell r="A95">
            <v>94</v>
          </cell>
          <cell r="B95">
            <v>168</v>
          </cell>
          <cell r="C95">
            <v>743</v>
          </cell>
          <cell r="D95">
            <v>237</v>
          </cell>
        </row>
        <row r="96">
          <cell r="A96">
            <v>95</v>
          </cell>
          <cell r="B96">
            <v>168</v>
          </cell>
          <cell r="C96">
            <v>473</v>
          </cell>
          <cell r="D96">
            <v>249.1</v>
          </cell>
        </row>
        <row r="97">
          <cell r="A97">
            <v>96</v>
          </cell>
          <cell r="B97">
            <v>168</v>
          </cell>
          <cell r="C97">
            <v>473</v>
          </cell>
          <cell r="D97">
            <v>233.9</v>
          </cell>
        </row>
        <row r="98">
          <cell r="A98">
            <v>97</v>
          </cell>
          <cell r="B98">
            <v>176</v>
          </cell>
          <cell r="C98">
            <v>497</v>
          </cell>
          <cell r="D98">
            <v>267.9</v>
          </cell>
        </row>
        <row r="99">
          <cell r="A99">
            <v>98</v>
          </cell>
          <cell r="B99">
            <v>176</v>
          </cell>
          <cell r="C99">
            <v>497</v>
          </cell>
          <cell r="D99">
            <v>301.2</v>
          </cell>
        </row>
        <row r="100">
          <cell r="A100">
            <v>99</v>
          </cell>
          <cell r="B100">
            <v>176</v>
          </cell>
          <cell r="C100">
            <v>497</v>
          </cell>
          <cell r="D100">
            <v>311.1</v>
          </cell>
        </row>
        <row r="101">
          <cell r="A101">
            <v>100</v>
          </cell>
          <cell r="B101">
            <v>6</v>
          </cell>
          <cell r="C101">
            <v>602</v>
          </cell>
          <cell r="D101">
            <v>296.3</v>
          </cell>
        </row>
        <row r="102">
          <cell r="A102">
            <v>101</v>
          </cell>
          <cell r="B102">
            <v>6</v>
          </cell>
          <cell r="C102">
            <v>602</v>
          </cell>
          <cell r="D102">
            <v>248.9</v>
          </cell>
        </row>
        <row r="103">
          <cell r="A103">
            <v>102</v>
          </cell>
          <cell r="B103">
            <v>6</v>
          </cell>
          <cell r="C103">
            <v>602</v>
          </cell>
          <cell r="D103">
            <v>281.8</v>
          </cell>
        </row>
        <row r="104">
          <cell r="A104">
            <v>103</v>
          </cell>
          <cell r="B104">
            <v>189</v>
          </cell>
          <cell r="C104">
            <v>715</v>
          </cell>
          <cell r="D104">
            <v>188.1</v>
          </cell>
        </row>
        <row r="105">
          <cell r="A105">
            <v>104</v>
          </cell>
          <cell r="B105">
            <v>189</v>
          </cell>
          <cell r="C105">
            <v>715</v>
          </cell>
          <cell r="D105">
            <v>226.6</v>
          </cell>
        </row>
        <row r="106">
          <cell r="A106">
            <v>105</v>
          </cell>
          <cell r="B106">
            <v>189</v>
          </cell>
          <cell r="C106">
            <v>715</v>
          </cell>
          <cell r="D106">
            <v>220.7</v>
          </cell>
        </row>
        <row r="107">
          <cell r="A107">
            <v>106</v>
          </cell>
          <cell r="B107">
            <v>251</v>
          </cell>
          <cell r="C107">
            <v>526</v>
          </cell>
          <cell r="D107">
            <v>258.2</v>
          </cell>
        </row>
        <row r="108">
          <cell r="A108">
            <v>107</v>
          </cell>
          <cell r="B108">
            <v>251</v>
          </cell>
          <cell r="C108">
            <v>526</v>
          </cell>
          <cell r="D108">
            <v>250.7</v>
          </cell>
        </row>
        <row r="109">
          <cell r="A109">
            <v>108</v>
          </cell>
          <cell r="B109">
            <v>251</v>
          </cell>
          <cell r="C109">
            <v>526</v>
          </cell>
          <cell r="D109">
            <v>202.2</v>
          </cell>
        </row>
        <row r="110">
          <cell r="A110" t="str">
            <v>Genet</v>
          </cell>
        </row>
        <row r="111">
          <cell r="A111">
            <v>158</v>
          </cell>
        </row>
        <row r="112">
          <cell r="A112">
            <v>158</v>
          </cell>
        </row>
        <row r="113">
          <cell r="A113">
            <v>158</v>
          </cell>
        </row>
        <row r="114">
          <cell r="A114">
            <v>91</v>
          </cell>
        </row>
        <row r="115">
          <cell r="A115">
            <v>91</v>
          </cell>
        </row>
        <row r="116">
          <cell r="A116">
            <v>91</v>
          </cell>
        </row>
        <row r="117">
          <cell r="A117">
            <v>203</v>
          </cell>
        </row>
        <row r="118">
          <cell r="A118">
            <v>203</v>
          </cell>
        </row>
        <row r="119">
          <cell r="A119">
            <v>203</v>
          </cell>
        </row>
        <row r="120">
          <cell r="A120">
            <v>333</v>
          </cell>
        </row>
        <row r="121">
          <cell r="A121">
            <v>333</v>
          </cell>
        </row>
        <row r="122">
          <cell r="A122">
            <v>333</v>
          </cell>
        </row>
        <row r="123">
          <cell r="A123">
            <v>368</v>
          </cell>
        </row>
        <row r="124">
          <cell r="A124">
            <v>368</v>
          </cell>
        </row>
        <row r="125">
          <cell r="A125">
            <v>368</v>
          </cell>
        </row>
        <row r="126">
          <cell r="A126">
            <v>135</v>
          </cell>
        </row>
        <row r="127">
          <cell r="A127">
            <v>135</v>
          </cell>
        </row>
        <row r="128">
          <cell r="A128">
            <v>135</v>
          </cell>
        </row>
        <row r="129">
          <cell r="A129">
            <v>174</v>
          </cell>
        </row>
        <row r="130">
          <cell r="A130">
            <v>174</v>
          </cell>
        </row>
        <row r="131">
          <cell r="A131">
            <v>174</v>
          </cell>
        </row>
        <row r="132">
          <cell r="A132">
            <v>207</v>
          </cell>
        </row>
        <row r="133">
          <cell r="A133">
            <v>207</v>
          </cell>
        </row>
        <row r="134">
          <cell r="A134">
            <v>207</v>
          </cell>
        </row>
        <row r="135">
          <cell r="A135">
            <v>182</v>
          </cell>
        </row>
        <row r="136">
          <cell r="A136">
            <v>182</v>
          </cell>
        </row>
        <row r="137">
          <cell r="A137">
            <v>182</v>
          </cell>
        </row>
        <row r="138">
          <cell r="A138">
            <v>138</v>
          </cell>
        </row>
        <row r="139">
          <cell r="A139">
            <v>138</v>
          </cell>
        </row>
        <row r="140">
          <cell r="A140">
            <v>138</v>
          </cell>
        </row>
        <row r="141">
          <cell r="A141">
            <v>336</v>
          </cell>
        </row>
        <row r="142">
          <cell r="A142">
            <v>336</v>
          </cell>
        </row>
        <row r="143">
          <cell r="A143">
            <v>336</v>
          </cell>
        </row>
        <row r="144">
          <cell r="A144">
            <v>256</v>
          </cell>
        </row>
        <row r="145">
          <cell r="A145">
            <v>256</v>
          </cell>
        </row>
        <row r="146">
          <cell r="A146">
            <v>256</v>
          </cell>
        </row>
        <row r="147">
          <cell r="A147">
            <v>268</v>
          </cell>
        </row>
        <row r="148">
          <cell r="A148">
            <v>268</v>
          </cell>
        </row>
        <row r="149">
          <cell r="A149">
            <v>268</v>
          </cell>
        </row>
        <row r="150">
          <cell r="A150">
            <v>320</v>
          </cell>
        </row>
        <row r="151">
          <cell r="A151">
            <v>320</v>
          </cell>
        </row>
        <row r="152">
          <cell r="A152">
            <v>320</v>
          </cell>
        </row>
        <row r="153">
          <cell r="A153">
            <v>141</v>
          </cell>
        </row>
        <row r="154">
          <cell r="A154">
            <v>141</v>
          </cell>
        </row>
        <row r="155">
          <cell r="A155">
            <v>141</v>
          </cell>
        </row>
        <row r="156">
          <cell r="A156">
            <v>118</v>
          </cell>
        </row>
        <row r="157">
          <cell r="A157">
            <v>118</v>
          </cell>
        </row>
        <row r="158">
          <cell r="A158">
            <v>118</v>
          </cell>
        </row>
        <row r="159">
          <cell r="A159">
            <v>310</v>
          </cell>
        </row>
        <row r="160">
          <cell r="A160">
            <v>310</v>
          </cell>
        </row>
        <row r="161">
          <cell r="A161">
            <v>310</v>
          </cell>
        </row>
        <row r="162">
          <cell r="A162">
            <v>237</v>
          </cell>
        </row>
        <row r="163">
          <cell r="A163">
            <v>237</v>
          </cell>
        </row>
        <row r="164">
          <cell r="A164">
            <v>237</v>
          </cell>
        </row>
        <row r="165">
          <cell r="A165">
            <v>335</v>
          </cell>
        </row>
        <row r="166">
          <cell r="A166">
            <v>335</v>
          </cell>
        </row>
        <row r="167">
          <cell r="A167">
            <v>335</v>
          </cell>
        </row>
        <row r="168">
          <cell r="A168">
            <v>24</v>
          </cell>
        </row>
        <row r="169">
          <cell r="A169">
            <v>24</v>
          </cell>
        </row>
        <row r="170">
          <cell r="A170">
            <v>24</v>
          </cell>
        </row>
        <row r="171">
          <cell r="A171">
            <v>178</v>
          </cell>
        </row>
        <row r="172">
          <cell r="A172">
            <v>178</v>
          </cell>
        </row>
        <row r="173">
          <cell r="A173">
            <v>178</v>
          </cell>
        </row>
        <row r="174">
          <cell r="A174">
            <v>186</v>
          </cell>
        </row>
        <row r="175">
          <cell r="A175">
            <v>186</v>
          </cell>
        </row>
        <row r="176">
          <cell r="A176">
            <v>186</v>
          </cell>
        </row>
        <row r="177">
          <cell r="A177">
            <v>16</v>
          </cell>
        </row>
        <row r="178">
          <cell r="A178">
            <v>16</v>
          </cell>
        </row>
        <row r="179">
          <cell r="A179">
            <v>16</v>
          </cell>
        </row>
        <row r="180">
          <cell r="A180">
            <v>5</v>
          </cell>
        </row>
        <row r="181">
          <cell r="A181">
            <v>5</v>
          </cell>
        </row>
        <row r="182">
          <cell r="A182">
            <v>5</v>
          </cell>
        </row>
        <row r="183">
          <cell r="A183">
            <v>318</v>
          </cell>
        </row>
        <row r="184">
          <cell r="A184">
            <v>318</v>
          </cell>
        </row>
        <row r="185">
          <cell r="A185">
            <v>318</v>
          </cell>
        </row>
        <row r="186">
          <cell r="A186">
            <v>143</v>
          </cell>
        </row>
        <row r="187">
          <cell r="A187">
            <v>143</v>
          </cell>
        </row>
        <row r="188">
          <cell r="A188">
            <v>143</v>
          </cell>
        </row>
        <row r="189">
          <cell r="A189">
            <v>172</v>
          </cell>
        </row>
        <row r="190">
          <cell r="A190">
            <v>172</v>
          </cell>
        </row>
        <row r="191">
          <cell r="A191">
            <v>172</v>
          </cell>
        </row>
        <row r="192">
          <cell r="A192">
            <v>171</v>
          </cell>
        </row>
        <row r="193">
          <cell r="A193">
            <v>171</v>
          </cell>
        </row>
        <row r="194">
          <cell r="A194">
            <v>171</v>
          </cell>
        </row>
        <row r="195">
          <cell r="A195">
            <v>58</v>
          </cell>
        </row>
        <row r="196">
          <cell r="A196">
            <v>58</v>
          </cell>
        </row>
        <row r="197">
          <cell r="A197">
            <v>58</v>
          </cell>
        </row>
        <row r="198">
          <cell r="A198">
            <v>66</v>
          </cell>
        </row>
        <row r="199">
          <cell r="A199">
            <v>66</v>
          </cell>
        </row>
        <row r="200">
          <cell r="A200">
            <v>66</v>
          </cell>
        </row>
        <row r="201">
          <cell r="A201">
            <v>63</v>
          </cell>
        </row>
        <row r="202">
          <cell r="A202">
            <v>63</v>
          </cell>
        </row>
        <row r="203">
          <cell r="A203">
            <v>63</v>
          </cell>
        </row>
        <row r="204">
          <cell r="A204">
            <v>168</v>
          </cell>
        </row>
        <row r="205">
          <cell r="A205">
            <v>168</v>
          </cell>
        </row>
        <row r="206">
          <cell r="A206">
            <v>168</v>
          </cell>
        </row>
        <row r="207">
          <cell r="A207">
            <v>176</v>
          </cell>
        </row>
        <row r="208">
          <cell r="A208">
            <v>176</v>
          </cell>
        </row>
        <row r="209">
          <cell r="A209">
            <v>176</v>
          </cell>
        </row>
        <row r="210">
          <cell r="A210">
            <v>6</v>
          </cell>
        </row>
        <row r="211">
          <cell r="A211">
            <v>6</v>
          </cell>
        </row>
        <row r="212">
          <cell r="A212">
            <v>6</v>
          </cell>
        </row>
        <row r="213">
          <cell r="A213">
            <v>189</v>
          </cell>
        </row>
        <row r="214">
          <cell r="A214">
            <v>189</v>
          </cell>
        </row>
        <row r="215">
          <cell r="A215">
            <v>189</v>
          </cell>
        </row>
        <row r="216">
          <cell r="A216">
            <v>251</v>
          </cell>
        </row>
        <row r="217">
          <cell r="A217">
            <v>251</v>
          </cell>
        </row>
        <row r="218">
          <cell r="A218">
            <v>251</v>
          </cell>
        </row>
        <row r="219">
          <cell r="A219" t="str">
            <v>SerialNo</v>
          </cell>
        </row>
        <row r="220">
          <cell r="A220">
            <v>528</v>
          </cell>
        </row>
        <row r="221">
          <cell r="A221">
            <v>528</v>
          </cell>
        </row>
        <row r="222">
          <cell r="A222">
            <v>528</v>
          </cell>
        </row>
        <row r="223">
          <cell r="A223">
            <v>555</v>
          </cell>
        </row>
        <row r="224">
          <cell r="A224">
            <v>555</v>
          </cell>
        </row>
        <row r="225">
          <cell r="A225">
            <v>555</v>
          </cell>
        </row>
        <row r="226">
          <cell r="A226">
            <v>639</v>
          </cell>
        </row>
        <row r="227">
          <cell r="A227">
            <v>639</v>
          </cell>
        </row>
        <row r="228">
          <cell r="A228">
            <v>639</v>
          </cell>
        </row>
        <row r="229">
          <cell r="A229">
            <v>671</v>
          </cell>
        </row>
        <row r="230">
          <cell r="A230">
            <v>671</v>
          </cell>
        </row>
        <row r="231">
          <cell r="A231">
            <v>671</v>
          </cell>
        </row>
        <row r="232">
          <cell r="A232">
            <v>672</v>
          </cell>
        </row>
        <row r="233">
          <cell r="A233">
            <v>672</v>
          </cell>
        </row>
        <row r="234">
          <cell r="A234">
            <v>672</v>
          </cell>
        </row>
        <row r="235">
          <cell r="A235">
            <v>700</v>
          </cell>
        </row>
        <row r="236">
          <cell r="A236">
            <v>700</v>
          </cell>
        </row>
        <row r="237">
          <cell r="A237">
            <v>700</v>
          </cell>
        </row>
        <row r="238">
          <cell r="A238">
            <v>679</v>
          </cell>
        </row>
        <row r="239">
          <cell r="A239">
            <v>679</v>
          </cell>
        </row>
        <row r="240">
          <cell r="A240">
            <v>679</v>
          </cell>
        </row>
        <row r="241">
          <cell r="A241">
            <v>783</v>
          </cell>
        </row>
        <row r="242">
          <cell r="A242">
            <v>783</v>
          </cell>
        </row>
        <row r="243">
          <cell r="A243">
            <v>783</v>
          </cell>
        </row>
        <row r="244">
          <cell r="A244">
            <v>751</v>
          </cell>
        </row>
        <row r="245">
          <cell r="A245">
            <v>751</v>
          </cell>
        </row>
        <row r="246">
          <cell r="A246">
            <v>751</v>
          </cell>
        </row>
        <row r="247">
          <cell r="A247">
            <v>1149</v>
          </cell>
        </row>
        <row r="248">
          <cell r="A248">
            <v>1149</v>
          </cell>
        </row>
        <row r="249">
          <cell r="A249">
            <v>1149</v>
          </cell>
        </row>
        <row r="250">
          <cell r="A250">
            <v>1150</v>
          </cell>
        </row>
        <row r="251">
          <cell r="A251">
            <v>1150</v>
          </cell>
        </row>
        <row r="252">
          <cell r="A252">
            <v>1150</v>
          </cell>
        </row>
        <row r="253">
          <cell r="A253">
            <v>616</v>
          </cell>
        </row>
        <row r="254">
          <cell r="A254">
            <v>616</v>
          </cell>
        </row>
        <row r="255">
          <cell r="A255">
            <v>616</v>
          </cell>
        </row>
        <row r="256">
          <cell r="A256">
            <v>1151</v>
          </cell>
        </row>
        <row r="257">
          <cell r="A257">
            <v>1151</v>
          </cell>
        </row>
        <row r="258">
          <cell r="A258">
            <v>1151</v>
          </cell>
        </row>
        <row r="259">
          <cell r="A259">
            <v>819</v>
          </cell>
        </row>
        <row r="260">
          <cell r="A260">
            <v>819</v>
          </cell>
        </row>
        <row r="261">
          <cell r="A261">
            <v>819</v>
          </cell>
        </row>
        <row r="262">
          <cell r="A262">
            <v>959</v>
          </cell>
        </row>
        <row r="263">
          <cell r="A263">
            <v>959</v>
          </cell>
        </row>
        <row r="264">
          <cell r="A264">
            <v>959</v>
          </cell>
        </row>
        <row r="265">
          <cell r="A265">
            <v>1127</v>
          </cell>
        </row>
        <row r="266">
          <cell r="A266">
            <v>1127</v>
          </cell>
        </row>
        <row r="267">
          <cell r="A267">
            <v>1127</v>
          </cell>
        </row>
        <row r="268">
          <cell r="A268">
            <v>1157</v>
          </cell>
        </row>
        <row r="269">
          <cell r="A269">
            <v>1157</v>
          </cell>
        </row>
        <row r="270">
          <cell r="A270">
            <v>1157</v>
          </cell>
        </row>
        <row r="271">
          <cell r="A271">
            <v>937</v>
          </cell>
        </row>
        <row r="272">
          <cell r="A272">
            <v>937</v>
          </cell>
        </row>
        <row r="273">
          <cell r="A273">
            <v>937</v>
          </cell>
        </row>
        <row r="274">
          <cell r="A274">
            <v>1103</v>
          </cell>
        </row>
        <row r="275">
          <cell r="A275">
            <v>1103</v>
          </cell>
        </row>
        <row r="276">
          <cell r="A276">
            <v>1103</v>
          </cell>
        </row>
        <row r="277">
          <cell r="A277">
            <v>803</v>
          </cell>
        </row>
        <row r="278">
          <cell r="A278">
            <v>803</v>
          </cell>
        </row>
        <row r="279">
          <cell r="A279">
            <v>803</v>
          </cell>
        </row>
        <row r="280">
          <cell r="A280">
            <v>833</v>
          </cell>
        </row>
        <row r="281">
          <cell r="A281">
            <v>833</v>
          </cell>
        </row>
        <row r="282">
          <cell r="A282">
            <v>833</v>
          </cell>
        </row>
        <row r="283">
          <cell r="A283">
            <v>835</v>
          </cell>
        </row>
        <row r="284">
          <cell r="A284">
            <v>835</v>
          </cell>
        </row>
        <row r="285">
          <cell r="A285">
            <v>835</v>
          </cell>
        </row>
        <row r="286">
          <cell r="A286">
            <v>1114</v>
          </cell>
        </row>
        <row r="287">
          <cell r="A287">
            <v>1114</v>
          </cell>
        </row>
        <row r="288">
          <cell r="A288">
            <v>1114</v>
          </cell>
        </row>
        <row r="289">
          <cell r="A289">
            <v>950</v>
          </cell>
        </row>
        <row r="290">
          <cell r="A290">
            <v>950</v>
          </cell>
        </row>
        <row r="291">
          <cell r="A291">
            <v>950</v>
          </cell>
        </row>
        <row r="292">
          <cell r="A292">
            <v>421</v>
          </cell>
        </row>
        <row r="293">
          <cell r="A293">
            <v>421</v>
          </cell>
        </row>
        <row r="294">
          <cell r="A294">
            <v>421</v>
          </cell>
        </row>
        <row r="295">
          <cell r="A295">
            <v>617</v>
          </cell>
        </row>
        <row r="296">
          <cell r="A296">
            <v>617</v>
          </cell>
        </row>
        <row r="297">
          <cell r="A297">
            <v>617</v>
          </cell>
        </row>
        <row r="298">
          <cell r="A298">
            <v>523</v>
          </cell>
        </row>
        <row r="299">
          <cell r="A299">
            <v>523</v>
          </cell>
        </row>
        <row r="300">
          <cell r="A300">
            <v>523</v>
          </cell>
        </row>
        <row r="301">
          <cell r="A301">
            <v>415</v>
          </cell>
        </row>
        <row r="302">
          <cell r="A302">
            <v>415</v>
          </cell>
        </row>
        <row r="303">
          <cell r="A303">
            <v>415</v>
          </cell>
        </row>
        <row r="304">
          <cell r="A304">
            <v>441</v>
          </cell>
        </row>
        <row r="305">
          <cell r="A305">
            <v>441</v>
          </cell>
        </row>
        <row r="306">
          <cell r="A306">
            <v>441</v>
          </cell>
        </row>
        <row r="307">
          <cell r="A307">
            <v>647</v>
          </cell>
        </row>
        <row r="308">
          <cell r="A308">
            <v>647</v>
          </cell>
        </row>
        <row r="309">
          <cell r="A309">
            <v>647</v>
          </cell>
        </row>
        <row r="310">
          <cell r="A310">
            <v>512</v>
          </cell>
        </row>
        <row r="311">
          <cell r="A311">
            <v>512</v>
          </cell>
        </row>
        <row r="312">
          <cell r="A312">
            <v>512</v>
          </cell>
        </row>
        <row r="313">
          <cell r="A313">
            <v>743</v>
          </cell>
        </row>
        <row r="314">
          <cell r="A314">
            <v>473</v>
          </cell>
        </row>
        <row r="315">
          <cell r="A315">
            <v>473</v>
          </cell>
        </row>
        <row r="316">
          <cell r="A316">
            <v>497</v>
          </cell>
        </row>
        <row r="317">
          <cell r="A317">
            <v>497</v>
          </cell>
        </row>
        <row r="318">
          <cell r="A318">
            <v>497</v>
          </cell>
        </row>
        <row r="319">
          <cell r="A319">
            <v>602</v>
          </cell>
        </row>
        <row r="320">
          <cell r="A320">
            <v>602</v>
          </cell>
        </row>
        <row r="321">
          <cell r="A321">
            <v>602</v>
          </cell>
        </row>
        <row r="322">
          <cell r="A322">
            <v>715</v>
          </cell>
        </row>
        <row r="323">
          <cell r="A323">
            <v>715</v>
          </cell>
        </row>
        <row r="324">
          <cell r="A324">
            <v>715</v>
          </cell>
        </row>
        <row r="325">
          <cell r="A325">
            <v>526</v>
          </cell>
        </row>
        <row r="326">
          <cell r="A326">
            <v>526</v>
          </cell>
        </row>
        <row r="327">
          <cell r="A327">
            <v>526</v>
          </cell>
        </row>
        <row r="328">
          <cell r="A328" t="str">
            <v>Initial Leaf Mass (mg)</v>
          </cell>
        </row>
        <row r="329">
          <cell r="A329">
            <v>227.3</v>
          </cell>
        </row>
        <row r="330">
          <cell r="A330">
            <v>134</v>
          </cell>
        </row>
        <row r="331">
          <cell r="A331">
            <v>224.7</v>
          </cell>
        </row>
        <row r="332">
          <cell r="A332">
            <v>322.6</v>
          </cell>
        </row>
        <row r="333">
          <cell r="A333">
            <v>328.9</v>
          </cell>
        </row>
        <row r="334">
          <cell r="A334">
            <v>320</v>
          </cell>
        </row>
        <row r="335">
          <cell r="A335">
            <v>332.8</v>
          </cell>
        </row>
        <row r="336">
          <cell r="A336">
            <v>333.5</v>
          </cell>
        </row>
        <row r="337">
          <cell r="A337">
            <v>356.9</v>
          </cell>
        </row>
        <row r="338">
          <cell r="A338">
            <v>359.8</v>
          </cell>
        </row>
        <row r="339">
          <cell r="A339">
            <v>360.6</v>
          </cell>
        </row>
        <row r="340">
          <cell r="A340">
            <v>462.3</v>
          </cell>
        </row>
        <row r="341">
          <cell r="A341">
            <v>326.9</v>
          </cell>
        </row>
        <row r="342">
          <cell r="A342">
            <v>263.1</v>
          </cell>
        </row>
        <row r="343">
          <cell r="A343">
            <v>246.7</v>
          </cell>
        </row>
        <row r="344">
          <cell r="A344">
            <v>317.7</v>
          </cell>
        </row>
        <row r="345">
          <cell r="A345">
            <v>371.2</v>
          </cell>
        </row>
        <row r="346">
          <cell r="A346">
            <v>621.5</v>
          </cell>
        </row>
        <row r="347">
          <cell r="A347">
            <v>228.9</v>
          </cell>
        </row>
        <row r="348">
          <cell r="A348">
            <v>251.3</v>
          </cell>
        </row>
        <row r="349">
          <cell r="A349">
            <v>293.7</v>
          </cell>
        </row>
        <row r="350">
          <cell r="A350">
            <v>247.2</v>
          </cell>
        </row>
        <row r="351">
          <cell r="A351">
            <v>287.4</v>
          </cell>
        </row>
        <row r="352">
          <cell r="A352">
            <v>265.5</v>
          </cell>
        </row>
        <row r="353">
          <cell r="A353">
            <v>195.2</v>
          </cell>
        </row>
        <row r="354">
          <cell r="A354">
            <v>192.5</v>
          </cell>
        </row>
        <row r="355">
          <cell r="A355">
            <v>185.2</v>
          </cell>
        </row>
        <row r="356">
          <cell r="A356">
            <v>300.4</v>
          </cell>
        </row>
        <row r="357">
          <cell r="A357">
            <v>270.8</v>
          </cell>
        </row>
        <row r="358">
          <cell r="A358">
            <v>232.3</v>
          </cell>
        </row>
        <row r="359">
          <cell r="A359">
            <v>212.1</v>
          </cell>
        </row>
        <row r="360">
          <cell r="A360">
            <v>234.6</v>
          </cell>
        </row>
        <row r="361">
          <cell r="A361">
            <v>197.2</v>
          </cell>
        </row>
        <row r="362">
          <cell r="A362">
            <v>336.8</v>
          </cell>
        </row>
        <row r="363">
          <cell r="A363">
            <v>325.4</v>
          </cell>
        </row>
        <row r="364">
          <cell r="A364">
            <v>277.2</v>
          </cell>
        </row>
        <row r="365">
          <cell r="A365">
            <v>279.5</v>
          </cell>
        </row>
        <row r="366">
          <cell r="A366">
            <v>247.5</v>
          </cell>
        </row>
        <row r="367">
          <cell r="A367">
            <v>217.3</v>
          </cell>
        </row>
        <row r="368">
          <cell r="A368">
            <v>290.9</v>
          </cell>
        </row>
        <row r="369">
          <cell r="A369">
            <v>233.6</v>
          </cell>
        </row>
        <row r="370">
          <cell r="A370">
            <v>269</v>
          </cell>
        </row>
        <row r="371">
          <cell r="A371">
            <v>446.3</v>
          </cell>
        </row>
        <row r="372">
          <cell r="A372">
            <v>323.2</v>
          </cell>
        </row>
        <row r="373">
          <cell r="A373">
            <v>339.5</v>
          </cell>
        </row>
        <row r="374">
          <cell r="A374">
            <v>257.7</v>
          </cell>
        </row>
        <row r="375">
          <cell r="A375">
            <v>259.3</v>
          </cell>
        </row>
        <row r="376">
          <cell r="A376">
            <v>319.2</v>
          </cell>
        </row>
        <row r="377">
          <cell r="A377">
            <v>232.8</v>
          </cell>
        </row>
        <row r="378">
          <cell r="A378">
            <v>259.6</v>
          </cell>
        </row>
        <row r="379">
          <cell r="A379">
            <v>235.2</v>
          </cell>
        </row>
        <row r="380">
          <cell r="A380">
            <v>260.6</v>
          </cell>
        </row>
        <row r="381">
          <cell r="A381">
            <v>290.2</v>
          </cell>
        </row>
        <row r="382">
          <cell r="A382">
            <v>261.5</v>
          </cell>
        </row>
        <row r="383">
          <cell r="A383">
            <v>249.8</v>
          </cell>
        </row>
        <row r="384">
          <cell r="A384">
            <v>201.7</v>
          </cell>
        </row>
        <row r="385">
          <cell r="A385">
            <v>190.7</v>
          </cell>
        </row>
        <row r="386">
          <cell r="A386">
            <v>230.2</v>
          </cell>
        </row>
        <row r="387">
          <cell r="A387">
            <v>195.9</v>
          </cell>
        </row>
        <row r="388">
          <cell r="A388">
            <v>281.5</v>
          </cell>
        </row>
        <row r="389">
          <cell r="A389">
            <v>249.9</v>
          </cell>
        </row>
        <row r="390">
          <cell r="A390">
            <v>259.1</v>
          </cell>
        </row>
        <row r="391">
          <cell r="A391">
            <v>221.4</v>
          </cell>
        </row>
        <row r="392">
          <cell r="A392">
            <v>328.2</v>
          </cell>
        </row>
        <row r="393">
          <cell r="A393">
            <v>288.1</v>
          </cell>
        </row>
        <row r="394">
          <cell r="A394">
            <v>347.1</v>
          </cell>
        </row>
        <row r="395">
          <cell r="A395">
            <v>277.9</v>
          </cell>
        </row>
        <row r="396">
          <cell r="A396">
            <v>223.2</v>
          </cell>
        </row>
        <row r="397">
          <cell r="A397">
            <v>233.8</v>
          </cell>
        </row>
        <row r="398">
          <cell r="A398">
            <v>236.9</v>
          </cell>
        </row>
        <row r="399">
          <cell r="A399">
            <v>236.7</v>
          </cell>
        </row>
        <row r="400">
          <cell r="A400">
            <v>247.1</v>
          </cell>
        </row>
        <row r="401">
          <cell r="A401">
            <v>287.6</v>
          </cell>
        </row>
        <row r="402">
          <cell r="A402">
            <v>256.3</v>
          </cell>
        </row>
        <row r="403">
          <cell r="A403">
            <v>307</v>
          </cell>
        </row>
        <row r="404">
          <cell r="A404">
            <v>440.7</v>
          </cell>
        </row>
        <row r="405">
          <cell r="A405">
            <v>397.2</v>
          </cell>
        </row>
        <row r="406">
          <cell r="A406">
            <v>424.4</v>
          </cell>
        </row>
        <row r="407">
          <cell r="A407">
            <v>316.2</v>
          </cell>
        </row>
        <row r="408">
          <cell r="A408">
            <v>361.9</v>
          </cell>
        </row>
        <row r="409">
          <cell r="A409">
            <v>304.1</v>
          </cell>
        </row>
        <row r="410">
          <cell r="A410">
            <v>358.1</v>
          </cell>
        </row>
        <row r="411">
          <cell r="A411">
            <v>381.4</v>
          </cell>
        </row>
        <row r="412">
          <cell r="A412">
            <v>324</v>
          </cell>
        </row>
        <row r="413">
          <cell r="A413">
            <v>158.5</v>
          </cell>
        </row>
        <row r="414">
          <cell r="A414">
            <v>140.6</v>
          </cell>
        </row>
        <row r="415">
          <cell r="A415">
            <v>211.8</v>
          </cell>
        </row>
        <row r="416">
          <cell r="A416">
            <v>352.9</v>
          </cell>
        </row>
        <row r="417">
          <cell r="A417">
            <v>303</v>
          </cell>
        </row>
        <row r="418">
          <cell r="A418">
            <v>321.2</v>
          </cell>
        </row>
        <row r="419">
          <cell r="A419">
            <v>231.9</v>
          </cell>
        </row>
        <row r="420">
          <cell r="A420">
            <v>279.5</v>
          </cell>
        </row>
        <row r="421">
          <cell r="A421">
            <v>217.9</v>
          </cell>
        </row>
        <row r="422">
          <cell r="A422">
            <v>237</v>
          </cell>
        </row>
        <row r="423">
          <cell r="A423">
            <v>249.1</v>
          </cell>
        </row>
        <row r="424">
          <cell r="A424">
            <v>233.9</v>
          </cell>
        </row>
        <row r="425">
          <cell r="A425">
            <v>267.9</v>
          </cell>
        </row>
        <row r="426">
          <cell r="A426">
            <v>301.2</v>
          </cell>
        </row>
        <row r="427">
          <cell r="A427">
            <v>311.1</v>
          </cell>
        </row>
        <row r="428">
          <cell r="A428">
            <v>296.3</v>
          </cell>
        </row>
        <row r="429">
          <cell r="A429">
            <v>248.9</v>
          </cell>
        </row>
        <row r="430">
          <cell r="A430">
            <v>281.8</v>
          </cell>
        </row>
        <row r="431">
          <cell r="A431">
            <v>188.1</v>
          </cell>
        </row>
        <row r="432">
          <cell r="A432">
            <v>226.6</v>
          </cell>
        </row>
        <row r="433">
          <cell r="A433">
            <v>220.7</v>
          </cell>
        </row>
        <row r="434">
          <cell r="A434">
            <v>258.2</v>
          </cell>
        </row>
        <row r="435">
          <cell r="A435">
            <v>250.7</v>
          </cell>
        </row>
        <row r="436">
          <cell r="A436">
            <v>202.2</v>
          </cell>
        </row>
      </sheetData>
      <sheetData sheetId="2"/>
      <sheetData sheetId="3"/>
      <sheetData sheetId="4"/>
      <sheetData sheetId="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588" ySplit="1530" topLeftCell="A1" activePane="bottomRight" state="split"/>
      <selection pane="topLeft" activeCell="A1" activeCellId="0" sqref="A1"/>
      <selection pane="topRight" activeCell="A1" activeCellId="0" sqref="A1"/>
      <selection pane="bottomLeft" activeCell="A1" activeCellId="0" sqref="A1"/>
      <selection pane="bottomRight" activeCell="X65" activeCellId="0" sqref="X65"/>
    </sheetView>
  </sheetViews>
  <sheetFormatPr defaultRowHeight="15"/>
  <cols>
    <col collapsed="false" hidden="false" max="1" min="1" style="1" width="7.71255060728745"/>
    <col collapsed="false" hidden="true" max="2" min="2" style="1" width="0"/>
    <col collapsed="false" hidden="false" max="4" min="3" style="2" width="7.60728744939271"/>
    <col collapsed="false" hidden="false" max="5" min="5" style="2" width="7.17813765182186"/>
    <col collapsed="false" hidden="false" max="8" min="6" style="1" width="7.17813765182186"/>
    <col collapsed="false" hidden="false" max="9" min="9" style="1" width="9.10526315789474"/>
    <col collapsed="false" hidden="false" max="10" min="10" style="3" width="12.5344129554656"/>
    <col collapsed="false" hidden="false" max="11" min="11" style="1" width="9.10526315789474"/>
    <col collapsed="false" hidden="false" max="12" min="12" style="3" width="11.3562753036437"/>
    <col collapsed="false" hidden="false" max="13" min="13" style="1" width="9.10526315789474"/>
    <col collapsed="false" hidden="false" max="14" min="14" style="3" width="11.3562753036437"/>
    <col collapsed="false" hidden="false" max="15" min="15" style="1" width="9.10526315789474"/>
    <col collapsed="false" hidden="false" max="16" min="16" style="4" width="11.3562753036437"/>
    <col collapsed="false" hidden="false" max="17" min="17" style="5" width="10.497975708502"/>
    <col collapsed="false" hidden="false" max="18" min="18" style="6" width="9.10526315789474"/>
    <col collapsed="false" hidden="false" max="19" min="19" style="5" width="11.4615384615385"/>
    <col collapsed="false" hidden="false" max="21" min="20" style="6" width="9.10526315789474"/>
    <col collapsed="false" hidden="false" max="22" min="22" style="7" width="9.10526315789474"/>
    <col collapsed="false" hidden="false" max="25" min="23" style="8" width="9.10526315789474"/>
    <col collapsed="false" hidden="false" max="26" min="26" style="1" width="9"/>
    <col collapsed="false" hidden="false" max="28" min="27" style="1" width="9.10526315789474"/>
    <col collapsed="false" hidden="false" max="29" min="29" style="1" width="24.5303643724696"/>
    <col collapsed="false" hidden="false" max="1025" min="30" style="1" width="9.10526315789474"/>
  </cols>
  <sheetData>
    <row r="1" s="11" customFormat="true" ht="60.75" hidden="false" customHeight="true" outlineLevel="0" collapsed="false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</v>
      </c>
      <c r="G1" s="9" t="s">
        <v>6</v>
      </c>
      <c r="H1" s="9" t="s">
        <v>7</v>
      </c>
      <c r="I1" s="11" t="s">
        <v>8</v>
      </c>
      <c r="J1" s="12" t="s">
        <v>9</v>
      </c>
      <c r="K1" s="11" t="s">
        <v>10</v>
      </c>
      <c r="L1" s="12" t="s">
        <v>11</v>
      </c>
      <c r="M1" s="11" t="s">
        <v>12</v>
      </c>
      <c r="N1" s="12" t="s">
        <v>13</v>
      </c>
      <c r="O1" s="11" t="s">
        <v>14</v>
      </c>
      <c r="P1" s="13" t="s">
        <v>15</v>
      </c>
      <c r="Q1" s="14" t="s">
        <v>16</v>
      </c>
      <c r="R1" s="15" t="s">
        <v>17</v>
      </c>
      <c r="S1" s="14" t="s">
        <v>18</v>
      </c>
      <c r="T1" s="15" t="s">
        <v>19</v>
      </c>
      <c r="U1" s="15" t="s">
        <v>20</v>
      </c>
      <c r="V1" s="16" t="s">
        <v>21</v>
      </c>
      <c r="W1" s="17" t="s">
        <v>22</v>
      </c>
      <c r="X1" s="17" t="s">
        <v>23</v>
      </c>
      <c r="Y1" s="17" t="s">
        <v>24</v>
      </c>
      <c r="Z1" s="18" t="s">
        <v>25</v>
      </c>
      <c r="AA1" s="18" t="s">
        <v>26</v>
      </c>
      <c r="AB1" s="18" t="s">
        <v>27</v>
      </c>
      <c r="AC1" s="11" t="s">
        <v>28</v>
      </c>
    </row>
    <row r="2" customFormat="false" ht="15" hidden="false" customHeight="false" outlineLevel="0" collapsed="false">
      <c r="A2" s="19" t="n">
        <v>1</v>
      </c>
      <c r="B2" s="19" t="s">
        <v>29</v>
      </c>
      <c r="C2" s="20" t="n">
        <v>135</v>
      </c>
      <c r="D2" s="20" t="n">
        <v>203</v>
      </c>
      <c r="E2" s="21"/>
      <c r="F2" s="22" t="n">
        <v>16</v>
      </c>
      <c r="G2" s="22" t="n">
        <v>7</v>
      </c>
      <c r="H2" s="23"/>
      <c r="I2" s="1" t="n">
        <v>81.1</v>
      </c>
      <c r="J2" s="3" t="n">
        <f aca="false">(0.1263*I2)+0.2711</f>
        <v>10.51403</v>
      </c>
      <c r="K2" s="1" t="n">
        <f aca="false">VLOOKUP(F2,[1]'Choice Assay Leaf Vial Data'!$A$1:$D$1048576,4,0)</f>
        <v>317.7</v>
      </c>
      <c r="L2" s="3" t="n">
        <f aca="false">(K2*0.3052)+27.454</f>
        <v>124.41604</v>
      </c>
      <c r="M2" s="1" t="n">
        <f aca="false">VLOOKUP(G2,[1]'Choice Assay Leaf Vial Data'!$A$1:$D$1048576,4,0)</f>
        <v>332.8</v>
      </c>
      <c r="N2" s="3" t="n">
        <f aca="false">(M2*0.3052)+27.454</f>
        <v>129.02456</v>
      </c>
      <c r="O2" s="23"/>
      <c r="P2" s="24"/>
      <c r="Q2" s="5" t="n">
        <v>43258</v>
      </c>
      <c r="R2" s="6" t="n">
        <v>1911</v>
      </c>
      <c r="S2" s="5" t="n">
        <v>43259</v>
      </c>
      <c r="T2" s="6" t="n">
        <v>1900</v>
      </c>
      <c r="U2" s="6" t="n">
        <v>1</v>
      </c>
      <c r="V2" s="7" t="n">
        <v>13.2</v>
      </c>
      <c r="W2" s="8" t="n">
        <v>105.7</v>
      </c>
      <c r="X2" s="8" t="n">
        <v>103.2</v>
      </c>
      <c r="Y2" s="25"/>
      <c r="Z2" s="4" t="n">
        <f aca="false">L2-W2</f>
        <v>18.71604</v>
      </c>
      <c r="AA2" s="4" t="n">
        <f aca="false">N2-X2</f>
        <v>25.82456</v>
      </c>
      <c r="AB2" s="25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19" t="n">
        <v>2</v>
      </c>
      <c r="B3" s="19" t="s">
        <v>30</v>
      </c>
      <c r="C3" s="20" t="n">
        <v>91</v>
      </c>
      <c r="D3" s="20" t="n">
        <v>268</v>
      </c>
      <c r="E3" s="21"/>
      <c r="F3" s="22" t="n">
        <v>4</v>
      </c>
      <c r="G3" s="22" t="n">
        <v>37</v>
      </c>
      <c r="H3" s="23"/>
      <c r="I3" s="1" t="n">
        <v>86.9</v>
      </c>
      <c r="J3" s="3" t="n">
        <f aca="false">(0.1263*I3)+0.2711</f>
        <v>11.24657</v>
      </c>
      <c r="K3" s="1" t="n">
        <f aca="false">VLOOKUP(F3,[1]'Choice Assay Leaf Vial Data'!$A$1:$D$1048576,4,0)</f>
        <v>322.6</v>
      </c>
      <c r="L3" s="3" t="n">
        <f aca="false">(K3*0.3052)+27.454</f>
        <v>125.91152</v>
      </c>
      <c r="M3" s="1" t="n">
        <f aca="false">VLOOKUP(G3,[1]'Choice Assay Leaf Vial Data'!$A$1:$D$1048576,4,0)</f>
        <v>279.5</v>
      </c>
      <c r="N3" s="3" t="n">
        <f aca="false">(M3*0.3052)+27.454</f>
        <v>112.7574</v>
      </c>
      <c r="O3" s="23"/>
      <c r="P3" s="24"/>
      <c r="Q3" s="5" t="n">
        <v>43258</v>
      </c>
      <c r="R3" s="6" t="n">
        <v>1913</v>
      </c>
      <c r="S3" s="5" t="n">
        <v>43259</v>
      </c>
      <c r="T3" s="6" t="n">
        <v>1900</v>
      </c>
      <c r="U3" s="6" t="n">
        <v>1</v>
      </c>
      <c r="V3" s="7" t="n">
        <v>12.7</v>
      </c>
      <c r="W3" s="8" t="n">
        <v>103.1</v>
      </c>
      <c r="X3" s="8" t="n">
        <v>94.3</v>
      </c>
      <c r="Y3" s="25"/>
      <c r="Z3" s="4" t="n">
        <f aca="false">L3-W3</f>
        <v>22.81152</v>
      </c>
      <c r="AA3" s="4" t="n">
        <f aca="false">N3-X3</f>
        <v>18.4574</v>
      </c>
      <c r="AB3" s="25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9" t="n">
        <v>3</v>
      </c>
      <c r="B4" s="19" t="s">
        <v>31</v>
      </c>
      <c r="C4" s="20" t="n">
        <v>171</v>
      </c>
      <c r="D4" s="20" t="n">
        <v>178</v>
      </c>
      <c r="E4" s="21"/>
      <c r="F4" s="22" t="n">
        <v>82</v>
      </c>
      <c r="G4" s="22" t="n">
        <v>61</v>
      </c>
      <c r="H4" s="23"/>
      <c r="I4" s="1" t="n">
        <v>81.4</v>
      </c>
      <c r="J4" s="3" t="n">
        <f aca="false">(0.1263*I4)+0.2711</f>
        <v>10.55192</v>
      </c>
      <c r="K4" s="1" t="n">
        <f aca="false">VLOOKUP(F4,[1]'Choice Assay Leaf Vial Data'!$A$1:$D$1048576,4,0)</f>
        <v>358.1</v>
      </c>
      <c r="L4" s="3" t="n">
        <f aca="false">(K4*0.3052)+27.454</f>
        <v>136.74612</v>
      </c>
      <c r="M4" s="1" t="n">
        <f aca="false">VLOOKUP(G4,[1]'Choice Assay Leaf Vial Data'!$A$1:$D$1048576,4,0)</f>
        <v>249.9</v>
      </c>
      <c r="N4" s="3" t="n">
        <f aca="false">(M4*0.3052)+27.454</f>
        <v>103.72348</v>
      </c>
      <c r="O4" s="23"/>
      <c r="P4" s="24"/>
      <c r="Q4" s="5" t="n">
        <v>43258</v>
      </c>
      <c r="R4" s="6" t="n">
        <v>1915</v>
      </c>
      <c r="S4" s="5" t="n">
        <v>43260</v>
      </c>
      <c r="T4" s="6" t="n">
        <v>800</v>
      </c>
      <c r="U4" s="6" t="n">
        <v>0</v>
      </c>
      <c r="V4" s="7" t="n">
        <v>22.1</v>
      </c>
      <c r="W4" s="8" t="n">
        <v>82.6</v>
      </c>
      <c r="X4" s="8" t="n">
        <v>94.9</v>
      </c>
      <c r="Y4" s="25"/>
      <c r="Z4" s="4" t="n">
        <f aca="false">L4-W4</f>
        <v>54.14612</v>
      </c>
      <c r="AA4" s="4" t="n">
        <f aca="false">N4-X4</f>
        <v>8.82347999999999</v>
      </c>
      <c r="AB4" s="25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9" t="n">
        <v>4</v>
      </c>
      <c r="B5" s="19" t="s">
        <v>29</v>
      </c>
      <c r="C5" s="20" t="n">
        <v>186</v>
      </c>
      <c r="D5" s="20" t="n">
        <v>368</v>
      </c>
      <c r="E5" s="21"/>
      <c r="F5" s="22" t="n">
        <v>64</v>
      </c>
      <c r="G5" s="22" t="n">
        <v>13</v>
      </c>
      <c r="H5" s="23"/>
      <c r="I5" s="1" t="n">
        <v>81.1</v>
      </c>
      <c r="J5" s="3" t="n">
        <f aca="false">(0.1263*I5)+0.2711</f>
        <v>10.51403</v>
      </c>
      <c r="K5" s="1" t="n">
        <f aca="false">VLOOKUP(F5,[1]'Choice Assay Leaf Vial Data'!$A$1:$D$1048576,4,0)</f>
        <v>328.2</v>
      </c>
      <c r="L5" s="3" t="n">
        <f aca="false">(K5*0.3052)+27.454</f>
        <v>127.62064</v>
      </c>
      <c r="M5" s="1" t="n">
        <f aca="false">VLOOKUP(G5,[1]'Choice Assay Leaf Vial Data'!$A$1:$D$1048576,4,0)</f>
        <v>326.9</v>
      </c>
      <c r="N5" s="3" t="n">
        <f aca="false">(M5*0.3052)+27.454</f>
        <v>127.22388</v>
      </c>
      <c r="O5" s="23"/>
      <c r="P5" s="24"/>
      <c r="Q5" s="5" t="n">
        <v>43258</v>
      </c>
      <c r="R5" s="6" t="n">
        <v>1917</v>
      </c>
      <c r="S5" s="5" t="n">
        <v>43260</v>
      </c>
      <c r="T5" s="6" t="n">
        <v>801</v>
      </c>
      <c r="U5" s="6" t="n">
        <v>0</v>
      </c>
      <c r="V5" s="7" t="n">
        <v>17.9</v>
      </c>
      <c r="W5" s="8" t="n">
        <v>67.2</v>
      </c>
      <c r="X5" s="8" t="n">
        <v>100.9</v>
      </c>
      <c r="Y5" s="25"/>
      <c r="Z5" s="4" t="n">
        <f aca="false">L5-W5</f>
        <v>60.42064</v>
      </c>
      <c r="AA5" s="4" t="n">
        <f aca="false">N5-X5</f>
        <v>26.32388</v>
      </c>
      <c r="AB5" s="25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19" t="n">
        <v>5</v>
      </c>
      <c r="B6" s="19" t="s">
        <v>30</v>
      </c>
      <c r="C6" s="20" t="n">
        <v>251</v>
      </c>
      <c r="D6" s="20" t="n">
        <v>6</v>
      </c>
      <c r="E6" s="21"/>
      <c r="F6" s="22" t="n">
        <v>106</v>
      </c>
      <c r="G6" s="22" t="n">
        <v>100</v>
      </c>
      <c r="H6" s="23"/>
      <c r="I6" s="1" t="n">
        <v>76.2</v>
      </c>
      <c r="J6" s="3" t="n">
        <f aca="false">(0.1263*I6)+0.2711</f>
        <v>9.89516</v>
      </c>
      <c r="K6" s="1" t="n">
        <f aca="false">VLOOKUP(F6,[1]'Choice Assay Leaf Vial Data'!$A$1:$D$1048576,4,0)</f>
        <v>258.2</v>
      </c>
      <c r="L6" s="3" t="n">
        <f aca="false">(K6*0.3052)+27.454</f>
        <v>106.25664</v>
      </c>
      <c r="M6" s="1" t="n">
        <f aca="false">VLOOKUP(G6,[1]'Choice Assay Leaf Vial Data'!$A$1:$D$1048576,4,0)</f>
        <v>296.3</v>
      </c>
      <c r="N6" s="3" t="n">
        <f aca="false">(M6*0.3052)+27.454</f>
        <v>117.88476</v>
      </c>
      <c r="O6" s="23"/>
      <c r="P6" s="24"/>
      <c r="Q6" s="5" t="n">
        <v>43258</v>
      </c>
      <c r="R6" s="6" t="n">
        <v>1919</v>
      </c>
      <c r="S6" s="5" t="n">
        <v>43260</v>
      </c>
      <c r="T6" s="6" t="n">
        <v>802</v>
      </c>
      <c r="U6" s="6" t="n">
        <v>0</v>
      </c>
      <c r="V6" s="7" t="n">
        <v>21.7</v>
      </c>
      <c r="W6" s="8" t="n">
        <v>65.5</v>
      </c>
      <c r="X6" s="8" t="n">
        <v>76.3</v>
      </c>
      <c r="Y6" s="25"/>
      <c r="Z6" s="4" t="n">
        <f aca="false">L6-W6</f>
        <v>40.75664</v>
      </c>
      <c r="AA6" s="4" t="n">
        <f aca="false">N6-X6</f>
        <v>41.58476</v>
      </c>
      <c r="AB6" s="25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9" t="n">
        <v>6</v>
      </c>
      <c r="B7" s="19" t="s">
        <v>31</v>
      </c>
      <c r="C7" s="20" t="n">
        <v>168</v>
      </c>
      <c r="D7" s="20" t="n">
        <v>335</v>
      </c>
      <c r="E7" s="21"/>
      <c r="F7" s="22" t="n">
        <v>94</v>
      </c>
      <c r="G7" s="22" t="n">
        <v>55</v>
      </c>
      <c r="H7" s="23"/>
      <c r="I7" s="1" t="n">
        <v>71</v>
      </c>
      <c r="J7" s="3" t="n">
        <f aca="false">(0.1263*I7)+0.2711</f>
        <v>9.2384</v>
      </c>
      <c r="K7" s="1" t="n">
        <f aca="false">VLOOKUP(F7,[1]'Choice Assay Leaf Vial Data'!$A$1:$D$1048576,4,0)</f>
        <v>237</v>
      </c>
      <c r="L7" s="3" t="n">
        <f aca="false">(K7*0.3052)+27.454</f>
        <v>99.7864</v>
      </c>
      <c r="M7" s="1" t="n">
        <f aca="false">VLOOKUP(G7,[1]'Choice Assay Leaf Vial Data'!$A$1:$D$1048576,4,0)</f>
        <v>249.8</v>
      </c>
      <c r="N7" s="3" t="n">
        <f aca="false">(M7*0.3052)+27.454</f>
        <v>103.69296</v>
      </c>
      <c r="O7" s="23"/>
      <c r="P7" s="24"/>
      <c r="Q7" s="5" t="n">
        <v>43258</v>
      </c>
      <c r="R7" s="6" t="n">
        <v>1924</v>
      </c>
      <c r="S7" s="5" t="n">
        <v>43260</v>
      </c>
      <c r="T7" s="6" t="n">
        <v>803</v>
      </c>
      <c r="U7" s="6" t="n">
        <v>0</v>
      </c>
      <c r="V7" s="7" t="n">
        <v>14.1</v>
      </c>
      <c r="W7" s="8" t="n">
        <v>60.7</v>
      </c>
      <c r="X7" s="26" t="n">
        <v>99.3</v>
      </c>
      <c r="Y7" s="25"/>
      <c r="Z7" s="4" t="n">
        <f aca="false">L7-W7</f>
        <v>39.0864</v>
      </c>
      <c r="AA7" s="4" t="n">
        <f aca="false">N7-X7</f>
        <v>4.39296</v>
      </c>
      <c r="AB7" s="25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9" t="n">
        <v>7</v>
      </c>
      <c r="B8" s="19" t="s">
        <v>29</v>
      </c>
      <c r="C8" s="20" t="n">
        <v>118</v>
      </c>
      <c r="D8" s="20" t="n">
        <v>189</v>
      </c>
      <c r="E8" s="21"/>
      <c r="F8" s="22" t="n">
        <v>46</v>
      </c>
      <c r="G8" s="22" t="n">
        <v>103</v>
      </c>
      <c r="H8" s="23"/>
      <c r="I8" s="1" t="n">
        <v>69.3</v>
      </c>
      <c r="J8" s="3" t="n">
        <f aca="false">(0.1263*I8)+0.2711</f>
        <v>9.02369</v>
      </c>
      <c r="K8" s="1" t="n">
        <f aca="false">VLOOKUP(F8,[1]'Choice Assay Leaf Vial Data'!$A$1:$D$1048576,4,0)</f>
        <v>257.7</v>
      </c>
      <c r="L8" s="3" t="n">
        <f aca="false">(K8*0.3052)+27.454</f>
        <v>106.10404</v>
      </c>
      <c r="M8" s="1" t="n">
        <f aca="false">VLOOKUP(G8,[1]'Choice Assay Leaf Vial Data'!$A$1:$D$1048576,4,0)</f>
        <v>188.1</v>
      </c>
      <c r="N8" s="3" t="n">
        <f aca="false">(M8*0.3052)+27.454</f>
        <v>84.86212</v>
      </c>
      <c r="O8" s="23"/>
      <c r="P8" s="24"/>
      <c r="Q8" s="5" t="n">
        <v>43258</v>
      </c>
      <c r="R8" s="6" t="n">
        <v>1927</v>
      </c>
      <c r="S8" s="5" t="n">
        <v>43260</v>
      </c>
      <c r="T8" s="6" t="n">
        <v>804</v>
      </c>
      <c r="U8" s="6" t="n">
        <v>0</v>
      </c>
      <c r="V8" s="7" t="n">
        <v>20.1</v>
      </c>
      <c r="W8" s="26" t="n">
        <v>57.6</v>
      </c>
      <c r="X8" s="26" t="n">
        <v>45.2</v>
      </c>
      <c r="Y8" s="25"/>
      <c r="Z8" s="4" t="n">
        <f aca="false">L8-W8</f>
        <v>48.50404</v>
      </c>
      <c r="AA8" s="4" t="n">
        <f aca="false">N8-X8</f>
        <v>39.66212</v>
      </c>
      <c r="AB8" s="25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9" t="n">
        <v>8</v>
      </c>
      <c r="B9" s="19" t="s">
        <v>30</v>
      </c>
      <c r="C9" s="20" t="n">
        <v>91</v>
      </c>
      <c r="D9" s="20" t="n">
        <v>66</v>
      </c>
      <c r="E9" s="21"/>
      <c r="F9" s="22" t="n">
        <v>5</v>
      </c>
      <c r="G9" s="22" t="n">
        <v>88</v>
      </c>
      <c r="H9" s="23"/>
      <c r="I9" s="1" t="n">
        <v>89.7</v>
      </c>
      <c r="J9" s="3" t="n">
        <f aca="false">(0.1263*I9)+0.2711</f>
        <v>11.60021</v>
      </c>
      <c r="K9" s="1" t="n">
        <f aca="false">VLOOKUP(F9,[1]'Choice Assay Leaf Vial Data'!$A$1:$D$1048576,4,0)</f>
        <v>328.9</v>
      </c>
      <c r="L9" s="3" t="n">
        <f aca="false">(K9*0.3052)+27.454</f>
        <v>127.83428</v>
      </c>
      <c r="M9" s="1" t="n">
        <f aca="false">VLOOKUP(G9,[1]'Choice Assay Leaf Vial Data'!$A$1:$D$1048576,4,0)</f>
        <v>352.9</v>
      </c>
      <c r="N9" s="3" t="n">
        <f aca="false">(M9*0.3052)+27.454</f>
        <v>135.15908</v>
      </c>
      <c r="O9" s="23"/>
      <c r="P9" s="24"/>
      <c r="Q9" s="5" t="n">
        <v>43258</v>
      </c>
      <c r="R9" s="6" t="n">
        <v>1933</v>
      </c>
      <c r="S9" s="5" t="n">
        <v>43260</v>
      </c>
      <c r="T9" s="6" t="n">
        <v>804</v>
      </c>
      <c r="U9" s="6" t="n">
        <v>0</v>
      </c>
      <c r="V9" s="7" t="n">
        <v>25.8</v>
      </c>
      <c r="W9" s="26" t="n">
        <v>49.9</v>
      </c>
      <c r="X9" s="26" t="n">
        <v>99.2</v>
      </c>
      <c r="Y9" s="25"/>
      <c r="Z9" s="4" t="n">
        <f aca="false">L9-W9</f>
        <v>77.93428</v>
      </c>
      <c r="AA9" s="4" t="n">
        <f aca="false">N9-X9</f>
        <v>35.95908</v>
      </c>
      <c r="AB9" s="25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19" t="n">
        <v>9</v>
      </c>
      <c r="B10" s="19" t="s">
        <v>31</v>
      </c>
      <c r="C10" s="20" t="n">
        <v>189</v>
      </c>
      <c r="D10" s="20" t="n">
        <v>178</v>
      </c>
      <c r="E10" s="21"/>
      <c r="F10" s="22" t="n">
        <v>104</v>
      </c>
      <c r="G10" s="22" t="n">
        <v>62</v>
      </c>
      <c r="H10" s="23"/>
      <c r="I10" s="1" t="n">
        <v>79.8</v>
      </c>
      <c r="J10" s="3" t="n">
        <f aca="false">(0.1263*I10)+0.2711</f>
        <v>10.34984</v>
      </c>
      <c r="K10" s="1" t="n">
        <f aca="false">VLOOKUP(F10,[1]'Choice Assay Leaf Vial Data'!$A$1:$D$1048576,4,0)</f>
        <v>226.6</v>
      </c>
      <c r="L10" s="3" t="n">
        <f aca="false">(K10*0.3052)+27.454</f>
        <v>96.61232</v>
      </c>
      <c r="M10" s="1" t="n">
        <f aca="false">VLOOKUP(G10,[1]'Choice Assay Leaf Vial Data'!$A$1:$D$1048576,4,0)</f>
        <v>259.1</v>
      </c>
      <c r="N10" s="3" t="n">
        <f aca="false">(M10*0.3052)+27.454</f>
        <v>106.53132</v>
      </c>
      <c r="O10" s="23"/>
      <c r="P10" s="24"/>
      <c r="Q10" s="5" t="n">
        <v>43258</v>
      </c>
      <c r="R10" s="6" t="n">
        <v>1935</v>
      </c>
      <c r="S10" s="5" t="n">
        <v>43260</v>
      </c>
      <c r="T10" s="6" t="n">
        <v>806</v>
      </c>
      <c r="U10" s="6" t="n">
        <v>1</v>
      </c>
      <c r="V10" s="7" t="n">
        <v>29.9</v>
      </c>
      <c r="W10" s="26" t="n">
        <v>31.6</v>
      </c>
      <c r="X10" s="26" t="n">
        <v>77.4</v>
      </c>
      <c r="Y10" s="25"/>
      <c r="Z10" s="4" t="n">
        <f aca="false">L10-W10</f>
        <v>65.01232</v>
      </c>
      <c r="AA10" s="4" t="n">
        <f aca="false">N10-X10</f>
        <v>29.13132</v>
      </c>
      <c r="AB10" s="25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19" t="n">
        <v>10</v>
      </c>
      <c r="B11" s="19" t="s">
        <v>29</v>
      </c>
      <c r="C11" s="20" t="n">
        <v>118</v>
      </c>
      <c r="D11" s="20" t="n">
        <v>310</v>
      </c>
      <c r="E11" s="21"/>
      <c r="F11" s="22" t="n">
        <v>47</v>
      </c>
      <c r="G11" s="22" t="n">
        <v>49</v>
      </c>
      <c r="H11" s="23"/>
      <c r="I11" s="1" t="n">
        <v>81.6</v>
      </c>
      <c r="J11" s="3" t="n">
        <f aca="false">(0.1263*I11)+0.2711</f>
        <v>10.57718</v>
      </c>
      <c r="K11" s="1" t="n">
        <f aca="false">VLOOKUP(F11,[1]'Choice Assay Leaf Vial Data'!$A$1:$D$1048576,4,0)</f>
        <v>259.3</v>
      </c>
      <c r="L11" s="3" t="n">
        <f aca="false">(K11*0.3052)+27.454</f>
        <v>106.59236</v>
      </c>
      <c r="M11" s="1" t="n">
        <f aca="false">VLOOKUP(G11,[1]'Choice Assay Leaf Vial Data'!$A$1:$D$1048576,4,0)</f>
        <v>232.8</v>
      </c>
      <c r="N11" s="3" t="n">
        <f aca="false">(M11*0.3052)+27.454</f>
        <v>98.50456</v>
      </c>
      <c r="O11" s="23"/>
      <c r="P11" s="24"/>
      <c r="Q11" s="5" t="n">
        <v>43258</v>
      </c>
      <c r="R11" s="6" t="n">
        <v>1936</v>
      </c>
      <c r="S11" s="5" t="n">
        <v>43260</v>
      </c>
      <c r="T11" s="6" t="n">
        <v>806</v>
      </c>
      <c r="U11" s="6" t="n">
        <v>0</v>
      </c>
      <c r="V11" s="7" t="n">
        <v>25.2</v>
      </c>
      <c r="W11" s="26" t="n">
        <v>64.4</v>
      </c>
      <c r="X11" s="26" t="n">
        <v>46.4</v>
      </c>
      <c r="Y11" s="25"/>
      <c r="Z11" s="4" t="n">
        <f aca="false">L11-W11</f>
        <v>42.19236</v>
      </c>
      <c r="AA11" s="4" t="n">
        <f aca="false">N11-X11</f>
        <v>52.10456</v>
      </c>
      <c r="AB11" s="25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19" t="n">
        <v>11</v>
      </c>
      <c r="B12" s="19" t="s">
        <v>30</v>
      </c>
      <c r="C12" s="20" t="n">
        <v>182</v>
      </c>
      <c r="D12" s="20" t="n">
        <v>268</v>
      </c>
      <c r="E12" s="21"/>
      <c r="F12" s="22" t="n">
        <v>25</v>
      </c>
      <c r="G12" s="22" t="n">
        <v>38</v>
      </c>
      <c r="H12" s="23"/>
      <c r="I12" s="1" t="n">
        <v>71.8</v>
      </c>
      <c r="J12" s="3" t="n">
        <f aca="false">(0.1263*I12)+0.2711</f>
        <v>9.33944</v>
      </c>
      <c r="K12" s="1" t="n">
        <f aca="false">VLOOKUP(F12,[1]'Choice Assay Leaf Vial Data'!$A$1:$D$1048576,4,0)</f>
        <v>195.2</v>
      </c>
      <c r="L12" s="3" t="n">
        <f aca="false">(K12*0.3052)+27.454</f>
        <v>87.02904</v>
      </c>
      <c r="M12" s="1" t="n">
        <f aca="false">VLOOKUP(G12,[1]'Choice Assay Leaf Vial Data'!$A$1:$D$1048576,4,0)</f>
        <v>247.5</v>
      </c>
      <c r="N12" s="3" t="n">
        <f aca="false">(M12*0.3052)+27.454</f>
        <v>102.991</v>
      </c>
      <c r="O12" s="23"/>
      <c r="P12" s="24"/>
      <c r="Q12" s="5" t="n">
        <v>43258</v>
      </c>
      <c r="R12" s="6" t="n">
        <v>1938</v>
      </c>
      <c r="S12" s="5" t="n">
        <v>43260</v>
      </c>
      <c r="T12" s="6" t="n">
        <v>807</v>
      </c>
      <c r="U12" s="6" t="n">
        <v>0</v>
      </c>
      <c r="V12" s="7" t="n">
        <v>16.9</v>
      </c>
      <c r="W12" s="26" t="n">
        <v>52</v>
      </c>
      <c r="X12" s="26" t="n">
        <v>73.1</v>
      </c>
      <c r="Y12" s="25"/>
      <c r="Z12" s="4" t="n">
        <f aca="false">L12-W12</f>
        <v>35.02904</v>
      </c>
      <c r="AA12" s="4" t="n">
        <f aca="false">N12-X12</f>
        <v>29.891</v>
      </c>
      <c r="AB12" s="25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9" t="n">
        <v>12</v>
      </c>
      <c r="B13" s="19" t="s">
        <v>31</v>
      </c>
      <c r="C13" s="20" t="n">
        <v>174</v>
      </c>
      <c r="D13" s="20" t="n">
        <v>336</v>
      </c>
      <c r="E13" s="21"/>
      <c r="F13" s="22" t="n">
        <v>19</v>
      </c>
      <c r="G13" s="22" t="n">
        <v>31</v>
      </c>
      <c r="H13" s="23"/>
      <c r="I13" s="1" t="n">
        <v>83.4</v>
      </c>
      <c r="J13" s="3" t="n">
        <f aca="false">(0.1263*I13)+0.2711</f>
        <v>10.80452</v>
      </c>
      <c r="K13" s="1" t="n">
        <f aca="false">VLOOKUP(F13,[1]'Choice Assay Leaf Vial Data'!$A$1:$D$1048576,4,0)</f>
        <v>228.9</v>
      </c>
      <c r="L13" s="3" t="n">
        <f aca="false">(K13*0.3052)+27.454</f>
        <v>97.31428</v>
      </c>
      <c r="M13" s="1" t="n">
        <f aca="false">VLOOKUP(G13,[1]'Choice Assay Leaf Vial Data'!$A$1:$D$1048576,4,0)</f>
        <v>212.1</v>
      </c>
      <c r="N13" s="3" t="n">
        <f aca="false">(M13*0.3052)+27.454</f>
        <v>92.18692</v>
      </c>
      <c r="O13" s="23"/>
      <c r="P13" s="24"/>
      <c r="Q13" s="5" t="n">
        <v>43258</v>
      </c>
      <c r="R13" s="6" t="n">
        <v>1939</v>
      </c>
      <c r="S13" s="5" t="n">
        <v>43260</v>
      </c>
      <c r="T13" s="6" t="n">
        <v>809</v>
      </c>
      <c r="U13" s="6" t="n">
        <v>1</v>
      </c>
      <c r="V13" s="7" t="n">
        <v>13.2</v>
      </c>
      <c r="W13" s="26" t="n">
        <v>75.5</v>
      </c>
      <c r="X13" s="26" t="n">
        <v>58.1</v>
      </c>
      <c r="Y13" s="25"/>
      <c r="Z13" s="4" t="n">
        <f aca="false">L13-W13</f>
        <v>21.81428</v>
      </c>
      <c r="AA13" s="4" t="n">
        <f aca="false">N13-X13</f>
        <v>34.08692</v>
      </c>
      <c r="AB13" s="25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19" t="n">
        <v>13</v>
      </c>
      <c r="B14" s="19" t="s">
        <v>29</v>
      </c>
      <c r="C14" s="20" t="n">
        <v>186</v>
      </c>
      <c r="D14" s="20" t="n">
        <v>310</v>
      </c>
      <c r="E14" s="21"/>
      <c r="F14" s="22" t="n">
        <v>65</v>
      </c>
      <c r="G14" s="22" t="n">
        <v>50</v>
      </c>
      <c r="H14" s="23"/>
      <c r="I14" s="1" t="n">
        <v>75.1</v>
      </c>
      <c r="J14" s="3" t="n">
        <f aca="false">(0.1263*I14)+0.2711</f>
        <v>9.75623</v>
      </c>
      <c r="K14" s="1" t="n">
        <f aca="false">VLOOKUP(F14,[1]'Choice Assay Leaf Vial Data'!$A$1:$D$1048576,4,0)</f>
        <v>288.1</v>
      </c>
      <c r="L14" s="3" t="n">
        <f aca="false">(K14*0.3052)+27.454</f>
        <v>115.38212</v>
      </c>
      <c r="M14" s="1" t="n">
        <f aca="false">VLOOKUP(G14,[1]'Choice Assay Leaf Vial Data'!$A$1:$D$1048576,4,0)</f>
        <v>259.6</v>
      </c>
      <c r="N14" s="3" t="n">
        <f aca="false">(M14*0.3052)+27.454</f>
        <v>106.68392</v>
      </c>
      <c r="O14" s="23"/>
      <c r="P14" s="24"/>
      <c r="Q14" s="5" t="n">
        <v>43258</v>
      </c>
      <c r="R14" s="6" t="n">
        <v>1940</v>
      </c>
      <c r="S14" s="5" t="n">
        <v>43260</v>
      </c>
      <c r="T14" s="6" t="n">
        <v>812</v>
      </c>
      <c r="U14" s="6" t="n">
        <v>0</v>
      </c>
      <c r="V14" s="7" t="n">
        <v>19</v>
      </c>
      <c r="W14" s="26" t="n">
        <v>63.6</v>
      </c>
      <c r="X14" s="26" t="n">
        <v>79</v>
      </c>
      <c r="Y14" s="25"/>
      <c r="Z14" s="4" t="n">
        <f aca="false">L14-W14</f>
        <v>51.78212</v>
      </c>
      <c r="AA14" s="4" t="n">
        <f aca="false">N14-X14</f>
        <v>27.68392</v>
      </c>
      <c r="AB14" s="25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19" t="n">
        <v>14</v>
      </c>
      <c r="B15" s="19" t="s">
        <v>30</v>
      </c>
      <c r="C15" s="20" t="n">
        <v>135</v>
      </c>
      <c r="D15" s="20" t="n">
        <v>66</v>
      </c>
      <c r="E15" s="21"/>
      <c r="F15" s="22" t="n">
        <v>17</v>
      </c>
      <c r="G15" s="22" t="n">
        <v>89</v>
      </c>
      <c r="H15" s="23"/>
      <c r="I15" s="1" t="n">
        <v>77.2</v>
      </c>
      <c r="J15" s="3" t="n">
        <f aca="false">(0.1263*I15)+0.2711</f>
        <v>10.02146</v>
      </c>
      <c r="K15" s="1" t="n">
        <f aca="false">VLOOKUP(F15,[1]'Choice Assay Leaf Vial Data'!$A$1:$D$1048576,4,0)</f>
        <v>371.2</v>
      </c>
      <c r="L15" s="3" t="n">
        <f aca="false">(K15*0.3052)+27.454</f>
        <v>140.74424</v>
      </c>
      <c r="M15" s="1" t="n">
        <f aca="false">VLOOKUP(G15,[1]'Choice Assay Leaf Vial Data'!$A$1:$D$1048576,4,0)</f>
        <v>303</v>
      </c>
      <c r="N15" s="3" t="n">
        <f aca="false">(M15*0.3052)+27.454</f>
        <v>119.9296</v>
      </c>
      <c r="O15" s="23"/>
      <c r="P15" s="24"/>
      <c r="Q15" s="5" t="n">
        <v>43258</v>
      </c>
      <c r="R15" s="6" t="n">
        <v>1940</v>
      </c>
      <c r="S15" s="5" t="n">
        <v>43259</v>
      </c>
      <c r="T15" s="6" t="n">
        <v>1900</v>
      </c>
      <c r="U15" s="6" t="n">
        <v>1</v>
      </c>
      <c r="V15" s="7" t="n">
        <v>12</v>
      </c>
      <c r="W15" s="26" t="n">
        <v>111.7</v>
      </c>
      <c r="X15" s="26" t="n">
        <v>72.5</v>
      </c>
      <c r="Y15" s="25"/>
      <c r="Z15" s="4" t="n">
        <f aca="false">L15-W15</f>
        <v>29.04424</v>
      </c>
      <c r="AA15" s="4" t="n">
        <f aca="false">N15-X15</f>
        <v>47.4296</v>
      </c>
      <c r="AB15" s="25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19" t="n">
        <v>15</v>
      </c>
      <c r="B16" s="19" t="s">
        <v>31</v>
      </c>
      <c r="C16" s="20" t="n">
        <v>203</v>
      </c>
      <c r="D16" s="20" t="n">
        <v>335</v>
      </c>
      <c r="E16" s="21"/>
      <c r="F16" s="22" t="n">
        <v>8</v>
      </c>
      <c r="G16" s="22" t="n">
        <v>56</v>
      </c>
      <c r="H16" s="23"/>
      <c r="I16" s="1" t="n">
        <v>70.1</v>
      </c>
      <c r="J16" s="3" t="n">
        <f aca="false">(0.1263*I16)+0.2711</f>
        <v>9.12473</v>
      </c>
      <c r="K16" s="1" t="n">
        <f aca="false">VLOOKUP(F16,[1]'Choice Assay Leaf Vial Data'!$A$1:$D$1048576,4,0)</f>
        <v>333.5</v>
      </c>
      <c r="L16" s="3" t="n">
        <f aca="false">(K16*0.3052)+27.454</f>
        <v>129.2382</v>
      </c>
      <c r="M16" s="1" t="n">
        <f aca="false">VLOOKUP(G16,[1]'Choice Assay Leaf Vial Data'!$A$1:$D$1048576,4,0)</f>
        <v>201.7</v>
      </c>
      <c r="N16" s="3" t="n">
        <f aca="false">(M16*0.3052)+27.454</f>
        <v>89.01284</v>
      </c>
      <c r="O16" s="23"/>
      <c r="P16" s="24"/>
      <c r="Q16" s="5" t="n">
        <v>43258</v>
      </c>
      <c r="R16" s="6" t="n">
        <v>1943</v>
      </c>
      <c r="S16" s="5" t="n">
        <v>43260</v>
      </c>
      <c r="T16" s="6" t="n">
        <v>814</v>
      </c>
      <c r="U16" s="6" t="n">
        <v>0</v>
      </c>
      <c r="V16" s="7" t="n">
        <v>13.7</v>
      </c>
      <c r="W16" s="26" t="n">
        <v>93.8</v>
      </c>
      <c r="X16" s="26" t="n">
        <v>69.9</v>
      </c>
      <c r="Y16" s="25"/>
      <c r="Z16" s="4" t="n">
        <f aca="false">L16-W16</f>
        <v>35.4382</v>
      </c>
      <c r="AA16" s="4" t="n">
        <f aca="false">N16-X16</f>
        <v>19.11284</v>
      </c>
      <c r="AB16" s="25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19" t="n">
        <v>16</v>
      </c>
      <c r="B17" s="19" t="s">
        <v>29</v>
      </c>
      <c r="C17" s="20" t="n">
        <v>333</v>
      </c>
      <c r="D17" s="20" t="n">
        <v>138</v>
      </c>
      <c r="E17" s="21"/>
      <c r="F17" s="22" t="n">
        <v>10</v>
      </c>
      <c r="G17" s="22" t="n">
        <v>28</v>
      </c>
      <c r="H17" s="23"/>
      <c r="I17" s="1" t="n">
        <v>80.1</v>
      </c>
      <c r="J17" s="3" t="n">
        <f aca="false">(0.1263*I17)+0.2711</f>
        <v>10.38773</v>
      </c>
      <c r="K17" s="1" t="n">
        <f aca="false">VLOOKUP(F17,[1]'Choice Assay Leaf Vial Data'!$A$1:$D$1048576,4,0)</f>
        <v>359.8</v>
      </c>
      <c r="L17" s="3" t="n">
        <f aca="false">(K17*0.3052)+27.454</f>
        <v>137.26496</v>
      </c>
      <c r="M17" s="1" t="n">
        <f aca="false">VLOOKUP(G17,[1]'Choice Assay Leaf Vial Data'!$A$1:$D$1048576,4,0)</f>
        <v>300.4</v>
      </c>
      <c r="N17" s="3" t="n">
        <f aca="false">(M17*0.3052)+27.454</f>
        <v>119.13608</v>
      </c>
      <c r="O17" s="23"/>
      <c r="P17" s="24"/>
      <c r="Q17" s="5" t="n">
        <v>43258</v>
      </c>
      <c r="R17" s="6" t="n">
        <v>1943</v>
      </c>
      <c r="S17" s="5" t="n">
        <v>43259</v>
      </c>
      <c r="T17" s="6" t="n">
        <v>1900</v>
      </c>
      <c r="U17" s="6" t="n">
        <v>1</v>
      </c>
      <c r="V17" s="7" t="n">
        <v>11.4</v>
      </c>
      <c r="W17" s="26" t="n">
        <v>111.2</v>
      </c>
      <c r="X17" s="26" t="n">
        <v>98.6</v>
      </c>
      <c r="Y17" s="25"/>
      <c r="Z17" s="4" t="n">
        <f aca="false">L17-W17</f>
        <v>26.06496</v>
      </c>
      <c r="AA17" s="4" t="n">
        <f aca="false">N17-X17</f>
        <v>20.53608</v>
      </c>
      <c r="AB17" s="25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19" t="n">
        <v>17</v>
      </c>
      <c r="B18" s="19" t="s">
        <v>30</v>
      </c>
      <c r="C18" s="20" t="n">
        <v>141</v>
      </c>
      <c r="D18" s="20" t="n">
        <v>256</v>
      </c>
      <c r="E18" s="21"/>
      <c r="F18" s="22" t="n">
        <v>43</v>
      </c>
      <c r="G18" s="22" t="n">
        <v>34</v>
      </c>
      <c r="H18" s="23"/>
      <c r="I18" s="1" t="n">
        <v>70</v>
      </c>
      <c r="J18" s="3" t="n">
        <f aca="false">(0.1263*I18)+0.2711</f>
        <v>9.1121</v>
      </c>
      <c r="K18" s="1" t="n">
        <f aca="false">VLOOKUP(F18,[1]'Choice Assay Leaf Vial Data'!$A$1:$D$1048576,4,0)</f>
        <v>446.3</v>
      </c>
      <c r="L18" s="3" t="n">
        <f aca="false">(K18*0.3052)+27.454</f>
        <v>163.66476</v>
      </c>
      <c r="M18" s="1" t="n">
        <f aca="false">VLOOKUP(G18,[1]'Choice Assay Leaf Vial Data'!$A$1:$D$1048576,4,0)</f>
        <v>336.8</v>
      </c>
      <c r="N18" s="3" t="n">
        <f aca="false">(M18*0.3052)+27.454</f>
        <v>130.24536</v>
      </c>
      <c r="O18" s="23"/>
      <c r="P18" s="24"/>
      <c r="Q18" s="5" t="n">
        <v>43258</v>
      </c>
      <c r="R18" s="6" t="n">
        <v>1944</v>
      </c>
      <c r="S18" s="5" t="n">
        <v>43259</v>
      </c>
      <c r="T18" s="6" t="n">
        <v>1900</v>
      </c>
      <c r="U18" s="6" t="n">
        <v>1</v>
      </c>
      <c r="V18" s="7" t="n">
        <v>9.3</v>
      </c>
      <c r="W18" s="26" t="n">
        <v>136.7</v>
      </c>
      <c r="X18" s="26" t="n">
        <v>121.2</v>
      </c>
      <c r="Y18" s="25"/>
      <c r="Z18" s="4" t="n">
        <f aca="false">L18-W18</f>
        <v>26.96476</v>
      </c>
      <c r="AA18" s="4" t="n">
        <f aca="false">N18-X18</f>
        <v>9.04536</v>
      </c>
      <c r="AB18" s="25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19" t="n">
        <v>18</v>
      </c>
      <c r="B19" s="19" t="s">
        <v>31</v>
      </c>
      <c r="C19" s="20" t="n">
        <v>5</v>
      </c>
      <c r="D19" s="20" t="n">
        <v>158</v>
      </c>
      <c r="E19" s="21"/>
      <c r="F19" s="22" t="n">
        <v>70</v>
      </c>
      <c r="G19" s="22" t="n">
        <v>1</v>
      </c>
      <c r="H19" s="23"/>
      <c r="I19" s="1" t="n">
        <v>76.4</v>
      </c>
      <c r="J19" s="3" t="n">
        <f aca="false">(0.1263*I19)+0.2711</f>
        <v>9.92042</v>
      </c>
      <c r="K19" s="1" t="n">
        <f aca="false">VLOOKUP(F19,[1]'Choice Assay Leaf Vial Data'!$A$1:$D$1048576,4,0)</f>
        <v>236.9</v>
      </c>
      <c r="L19" s="3" t="n">
        <f aca="false">(K19*0.3052)+27.454</f>
        <v>99.75588</v>
      </c>
      <c r="M19" s="1" t="n">
        <f aca="false">VLOOKUP(G19,[1]'Choice Assay Leaf Vial Data'!$A$1:$D$1048576,4,0)</f>
        <v>227.3</v>
      </c>
      <c r="N19" s="3" t="n">
        <f aca="false">(M19*0.3052)+27.454</f>
        <v>96.82596</v>
      </c>
      <c r="O19" s="23"/>
      <c r="P19" s="24"/>
      <c r="Q19" s="5" t="n">
        <v>43258</v>
      </c>
      <c r="R19" s="6" t="n">
        <v>1945</v>
      </c>
      <c r="S19" s="5" t="n">
        <v>43260</v>
      </c>
      <c r="T19" s="6" t="n">
        <v>816</v>
      </c>
      <c r="U19" s="6" t="n">
        <v>0</v>
      </c>
      <c r="V19" s="7" t="n">
        <v>22.4</v>
      </c>
      <c r="W19" s="26" t="n">
        <v>41.2</v>
      </c>
      <c r="X19" s="26" t="n">
        <v>62.8</v>
      </c>
      <c r="Y19" s="25"/>
      <c r="Z19" s="4" t="n">
        <f aca="false">L19-W19</f>
        <v>58.55588</v>
      </c>
      <c r="AA19" s="4" t="n">
        <f aca="false">N19-X19</f>
        <v>34.02596</v>
      </c>
      <c r="AB19" s="25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19" t="n">
        <v>19</v>
      </c>
      <c r="B20" s="19" t="s">
        <v>29</v>
      </c>
      <c r="C20" s="20" t="n">
        <v>16</v>
      </c>
      <c r="D20" s="20" t="n">
        <v>143</v>
      </c>
      <c r="E20" s="21"/>
      <c r="F20" s="22" t="n">
        <v>67</v>
      </c>
      <c r="G20" s="22" t="n">
        <v>76</v>
      </c>
      <c r="H20" s="23"/>
      <c r="I20" s="1" t="n">
        <v>89.3</v>
      </c>
      <c r="J20" s="3" t="n">
        <f aca="false">(0.1263*I20)+0.2711</f>
        <v>11.54969</v>
      </c>
      <c r="K20" s="1" t="n">
        <f aca="false">VLOOKUP(F20,[1]'Choice Assay Leaf Vial Data'!$A$1:$D$1048576,4,0)</f>
        <v>277.9</v>
      </c>
      <c r="L20" s="3" t="n">
        <f aca="false">(K20*0.3052)+27.454</f>
        <v>112.26908</v>
      </c>
      <c r="M20" s="1" t="n">
        <f aca="false">VLOOKUP(G20,[1]'Choice Assay Leaf Vial Data'!$A$1:$D$1048576,4,0)</f>
        <v>440.7</v>
      </c>
      <c r="N20" s="3" t="n">
        <f aca="false">(M20*0.3052)+27.454</f>
        <v>161.95564</v>
      </c>
      <c r="O20" s="23"/>
      <c r="P20" s="24"/>
      <c r="Q20" s="5" t="n">
        <v>43258</v>
      </c>
      <c r="R20" s="6" t="n">
        <v>1946</v>
      </c>
      <c r="S20" s="5" t="n">
        <v>43260</v>
      </c>
      <c r="T20" s="6" t="n">
        <v>818</v>
      </c>
      <c r="U20" s="6" t="n">
        <v>1</v>
      </c>
      <c r="V20" s="7" t="n">
        <v>15.9</v>
      </c>
      <c r="W20" s="26" t="n">
        <v>97.1</v>
      </c>
      <c r="X20" s="26" t="n">
        <v>109.3</v>
      </c>
      <c r="Y20" s="25"/>
      <c r="Z20" s="4" t="n">
        <f aca="false">L20-W20</f>
        <v>15.16908</v>
      </c>
      <c r="AA20" s="4" t="n">
        <f aca="false">N20-X20</f>
        <v>52.65564</v>
      </c>
      <c r="AB20" s="25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19" t="n">
        <v>20</v>
      </c>
      <c r="B21" s="19" t="s">
        <v>30</v>
      </c>
      <c r="C21" s="20" t="n">
        <v>237</v>
      </c>
      <c r="D21" s="20" t="n">
        <v>256</v>
      </c>
      <c r="E21" s="21"/>
      <c r="F21" s="22" t="n">
        <v>52</v>
      </c>
      <c r="G21" s="22" t="n">
        <v>35</v>
      </c>
      <c r="H21" s="23"/>
      <c r="I21" s="1" t="n">
        <v>78.8</v>
      </c>
      <c r="J21" s="3" t="n">
        <f aca="false">(0.1263*I21)+0.2711</f>
        <v>10.22354</v>
      </c>
      <c r="K21" s="1" t="n">
        <f aca="false">VLOOKUP(F21,[1]'Choice Assay Leaf Vial Data'!$A$1:$D$1048576,4,0)</f>
        <v>260.6</v>
      </c>
      <c r="L21" s="3" t="n">
        <f aca="false">(K21*0.3052)+27.454</f>
        <v>106.98912</v>
      </c>
      <c r="M21" s="1" t="n">
        <f aca="false">VLOOKUP(G21,[1]'Choice Assay Leaf Vial Data'!$A$1:$D$1048576,4,0)</f>
        <v>325.4</v>
      </c>
      <c r="N21" s="3" t="n">
        <f aca="false">(M21*0.3052)+27.454</f>
        <v>126.76608</v>
      </c>
      <c r="O21" s="23"/>
      <c r="P21" s="24"/>
      <c r="Q21" s="5" t="n">
        <v>43258</v>
      </c>
      <c r="R21" s="6" t="n">
        <v>1946</v>
      </c>
      <c r="S21" s="5" t="n">
        <v>43260</v>
      </c>
      <c r="T21" s="6" t="n">
        <v>820</v>
      </c>
      <c r="U21" s="6" t="n">
        <v>0</v>
      </c>
      <c r="V21" s="7" t="n">
        <v>19.6</v>
      </c>
      <c r="W21" s="26" t="n">
        <v>81.1</v>
      </c>
      <c r="X21" s="26" t="n">
        <v>85.5</v>
      </c>
      <c r="Y21" s="25"/>
      <c r="Z21" s="4" t="n">
        <f aca="false">L21-W21</f>
        <v>25.88912</v>
      </c>
      <c r="AA21" s="4" t="n">
        <f aca="false">N21-X21</f>
        <v>41.26608</v>
      </c>
      <c r="AB21" s="25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19" t="n">
        <v>21</v>
      </c>
      <c r="B22" s="19" t="s">
        <v>31</v>
      </c>
      <c r="C22" s="20" t="n">
        <v>171</v>
      </c>
      <c r="D22" s="20" t="n">
        <v>24</v>
      </c>
      <c r="E22" s="21"/>
      <c r="F22" s="22" t="n">
        <v>83</v>
      </c>
      <c r="G22" s="22" t="n">
        <v>58</v>
      </c>
      <c r="H22" s="23"/>
      <c r="I22" s="1" t="n">
        <v>89.2</v>
      </c>
      <c r="J22" s="3" t="n">
        <f aca="false">(0.1263*I22)+0.2711</f>
        <v>11.53706</v>
      </c>
      <c r="K22" s="1" t="n">
        <f aca="false">VLOOKUP(F22,[1]'Choice Assay Leaf Vial Data'!$A$1:$D$1048576,4,0)</f>
        <v>381.4</v>
      </c>
      <c r="L22" s="3" t="n">
        <f aca="false">(K22*0.3052)+27.454</f>
        <v>143.85728</v>
      </c>
      <c r="M22" s="1" t="n">
        <f aca="false">VLOOKUP(G22,[1]'Choice Assay Leaf Vial Data'!$A$1:$D$1048576,4,0)</f>
        <v>230.2</v>
      </c>
      <c r="N22" s="3" t="n">
        <f aca="false">(M22*0.3052)+27.454</f>
        <v>97.71104</v>
      </c>
      <c r="O22" s="23"/>
      <c r="P22" s="24"/>
      <c r="Q22" s="5" t="n">
        <v>43258</v>
      </c>
      <c r="R22" s="6" t="n">
        <v>1947</v>
      </c>
      <c r="S22" s="5" t="n">
        <v>43260</v>
      </c>
      <c r="T22" s="6" t="n">
        <v>820</v>
      </c>
      <c r="U22" s="6" t="n">
        <v>0</v>
      </c>
      <c r="V22" s="7" t="n">
        <v>26.7</v>
      </c>
      <c r="W22" s="26" t="n">
        <v>110.8</v>
      </c>
      <c r="X22" s="26" t="n">
        <v>64.7</v>
      </c>
      <c r="Y22" s="25"/>
      <c r="Z22" s="4" t="n">
        <f aca="false">L22-W22</f>
        <v>33.05728</v>
      </c>
      <c r="AA22" s="4" t="n">
        <f aca="false">N22-X22</f>
        <v>33.01104</v>
      </c>
      <c r="AB22" s="25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19" t="n">
        <v>22</v>
      </c>
      <c r="B23" s="19" t="s">
        <v>29</v>
      </c>
      <c r="C23" s="20" t="n">
        <v>172</v>
      </c>
      <c r="D23" s="20" t="n">
        <v>168</v>
      </c>
      <c r="E23" s="21"/>
      <c r="F23" s="22" t="n">
        <v>79</v>
      </c>
      <c r="G23" s="22" t="n">
        <v>95</v>
      </c>
      <c r="H23" s="23"/>
      <c r="I23" s="1" t="n">
        <v>76</v>
      </c>
      <c r="J23" s="3" t="n">
        <f aca="false">(0.1263*I23)+0.2711</f>
        <v>9.8699</v>
      </c>
      <c r="K23" s="1" t="n">
        <f aca="false">VLOOKUP(F23,[1]'Choice Assay Leaf Vial Data'!$A$1:$D$1048576,4,0)</f>
        <v>316.2</v>
      </c>
      <c r="L23" s="3" t="n">
        <f aca="false">(K23*0.3052)+27.454</f>
        <v>123.95824</v>
      </c>
      <c r="M23" s="1" t="n">
        <f aca="false">VLOOKUP(G23,[1]'Choice Assay Leaf Vial Data'!$A$1:$D$1048576,4,0)</f>
        <v>249.1</v>
      </c>
      <c r="N23" s="3" t="n">
        <f aca="false">(M23*0.3052)+27.454</f>
        <v>103.47932</v>
      </c>
      <c r="O23" s="23"/>
      <c r="P23" s="24"/>
      <c r="Q23" s="5" t="n">
        <v>43258</v>
      </c>
      <c r="R23" s="6" t="n">
        <v>1953</v>
      </c>
      <c r="S23" s="5" t="n">
        <v>43260</v>
      </c>
      <c r="T23" s="6" t="n">
        <v>822</v>
      </c>
      <c r="U23" s="6" t="n">
        <v>0</v>
      </c>
      <c r="V23" s="7" t="n">
        <v>13.7</v>
      </c>
      <c r="W23" s="26" t="n">
        <v>81.9</v>
      </c>
      <c r="X23" s="26" t="n">
        <v>86.1</v>
      </c>
      <c r="Y23" s="25"/>
      <c r="Z23" s="4" t="n">
        <f aca="false">L23-W23</f>
        <v>42.05824</v>
      </c>
      <c r="AA23" s="4" t="n">
        <f aca="false">N23-X23</f>
        <v>17.37932</v>
      </c>
      <c r="AB23" s="25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19" t="n">
        <v>23</v>
      </c>
      <c r="B24" s="19" t="s">
        <v>30</v>
      </c>
      <c r="C24" s="20" t="n">
        <v>172</v>
      </c>
      <c r="D24" s="20" t="n">
        <v>207</v>
      </c>
      <c r="E24" s="21"/>
      <c r="F24" s="22" t="n">
        <v>80</v>
      </c>
      <c r="G24" s="22" t="n">
        <v>22</v>
      </c>
      <c r="H24" s="23"/>
      <c r="I24" s="1" t="n">
        <v>70.2</v>
      </c>
      <c r="J24" s="3" t="n">
        <f aca="false">(0.1263*I24)+0.2711</f>
        <v>9.13736</v>
      </c>
      <c r="K24" s="1" t="n">
        <f aca="false">VLOOKUP(F24,[1]'Choice Assay Leaf Vial Data'!$A$1:$D$1048576,4,0)</f>
        <v>361.9</v>
      </c>
      <c r="L24" s="3" t="n">
        <f aca="false">(K24*0.3052)+27.454</f>
        <v>137.90588</v>
      </c>
      <c r="M24" s="1" t="n">
        <f aca="false">VLOOKUP(G24,[1]'Choice Assay Leaf Vial Data'!$A$1:$D$1048576,4,0)</f>
        <v>247.2</v>
      </c>
      <c r="N24" s="3" t="n">
        <f aca="false">(M24*0.3052)+27.454</f>
        <v>102.89944</v>
      </c>
      <c r="O24" s="23"/>
      <c r="P24" s="24"/>
      <c r="Q24" s="5" t="n">
        <v>43258</v>
      </c>
      <c r="R24" s="6" t="n">
        <v>1954</v>
      </c>
      <c r="S24" s="5" t="n">
        <v>43260</v>
      </c>
      <c r="T24" s="6" t="n">
        <v>822</v>
      </c>
      <c r="U24" s="6" t="n">
        <v>0</v>
      </c>
      <c r="V24" s="7" t="n">
        <v>18.4</v>
      </c>
      <c r="W24" s="26" t="n">
        <v>84.5</v>
      </c>
      <c r="X24" s="26" t="n">
        <v>86.6</v>
      </c>
      <c r="Y24" s="25"/>
      <c r="Z24" s="4" t="n">
        <f aca="false">L24-W24</f>
        <v>53.40588</v>
      </c>
      <c r="AA24" s="4" t="n">
        <f aca="false">N24-X24</f>
        <v>16.29944</v>
      </c>
      <c r="AB24" s="25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19" t="n">
        <v>24</v>
      </c>
      <c r="B25" s="19" t="s">
        <v>31</v>
      </c>
      <c r="C25" s="20" t="n">
        <v>58</v>
      </c>
      <c r="D25" s="20" t="n">
        <v>24</v>
      </c>
      <c r="E25" s="21"/>
      <c r="F25" s="22" t="n">
        <v>85</v>
      </c>
      <c r="G25" s="22" t="n">
        <v>59</v>
      </c>
      <c r="H25" s="23"/>
      <c r="I25" s="1" t="n">
        <v>72.1</v>
      </c>
      <c r="J25" s="3" t="n">
        <f aca="false">(0.1263*I25)+0.2711</f>
        <v>9.37733</v>
      </c>
      <c r="K25" s="1" t="n">
        <f aca="false">VLOOKUP(F25,[1]'Choice Assay Leaf Vial Data'!$A$1:$D$1048576,4,0)</f>
        <v>158.5</v>
      </c>
      <c r="L25" s="3" t="n">
        <f aca="false">(K25*0.3052)+27.454</f>
        <v>75.8282</v>
      </c>
      <c r="M25" s="1" t="n">
        <f aca="false">VLOOKUP(G25,[1]'Choice Assay Leaf Vial Data'!$A$1:$D$1048576,4,0)</f>
        <v>195.9</v>
      </c>
      <c r="N25" s="3" t="n">
        <f aca="false">(M25*0.3052)+27.454</f>
        <v>87.24268</v>
      </c>
      <c r="O25" s="23"/>
      <c r="P25" s="24"/>
      <c r="Q25" s="5" t="n">
        <v>43258</v>
      </c>
      <c r="R25" s="6" t="n">
        <v>1954</v>
      </c>
      <c r="S25" s="5" t="n">
        <v>43259</v>
      </c>
      <c r="T25" s="6" t="n">
        <v>1900</v>
      </c>
      <c r="U25" s="6" t="n">
        <v>1</v>
      </c>
      <c r="V25" s="7" t="n">
        <v>11.6</v>
      </c>
      <c r="W25" s="26" t="n">
        <v>38.3</v>
      </c>
      <c r="X25" s="26" t="n">
        <v>63</v>
      </c>
      <c r="Y25" s="25"/>
      <c r="Z25" s="4" t="n">
        <f aca="false">L25-W25</f>
        <v>37.5282</v>
      </c>
      <c r="AA25" s="4" t="n">
        <f aca="false">N25-X25</f>
        <v>24.24268</v>
      </c>
      <c r="AB25" s="25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19" t="n">
        <v>25</v>
      </c>
      <c r="B26" s="19" t="s">
        <v>29</v>
      </c>
      <c r="C26" s="20" t="n">
        <v>63</v>
      </c>
      <c r="D26" s="20" t="n">
        <v>5</v>
      </c>
      <c r="E26" s="21"/>
      <c r="F26" s="22" t="n">
        <v>91</v>
      </c>
      <c r="G26" s="22" t="n">
        <v>71</v>
      </c>
      <c r="H26" s="23"/>
      <c r="I26" s="1" t="n">
        <v>71.8</v>
      </c>
      <c r="J26" s="3" t="n">
        <f aca="false">(0.1263*I26)+0.2711</f>
        <v>9.33944</v>
      </c>
      <c r="K26" s="1" t="n">
        <f aca="false">VLOOKUP(F26,[1]'Choice Assay Leaf Vial Data'!$A$1:$D$1048576,4,0)</f>
        <v>231.9</v>
      </c>
      <c r="L26" s="3" t="n">
        <f aca="false">(K26*0.3052)+27.454</f>
        <v>98.22988</v>
      </c>
      <c r="M26" s="1" t="n">
        <f aca="false">VLOOKUP(G26,[1]'Choice Assay Leaf Vial Data'!$A$1:$D$1048576,4,0)</f>
        <v>236.7</v>
      </c>
      <c r="N26" s="3" t="n">
        <f aca="false">(M26*0.3052)+27.454</f>
        <v>99.69484</v>
      </c>
      <c r="O26" s="23"/>
      <c r="P26" s="24"/>
      <c r="Q26" s="5" t="n">
        <v>43258</v>
      </c>
      <c r="R26" s="6" t="n">
        <v>1955</v>
      </c>
      <c r="S26" s="5" t="n">
        <v>43260</v>
      </c>
      <c r="T26" s="6" t="n">
        <v>824</v>
      </c>
      <c r="U26" s="6" t="n">
        <v>0</v>
      </c>
      <c r="V26" s="7" t="n">
        <v>22.1</v>
      </c>
      <c r="W26" s="26" t="n">
        <v>66.6</v>
      </c>
      <c r="X26" s="26" t="n">
        <v>27.5</v>
      </c>
      <c r="Y26" s="25"/>
      <c r="Z26" s="4" t="n">
        <f aca="false">L26-W26</f>
        <v>31.62988</v>
      </c>
      <c r="AA26" s="4" t="n">
        <f aca="false">N26-X26</f>
        <v>72.19484</v>
      </c>
      <c r="AB26" s="25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19" t="n">
        <v>26</v>
      </c>
      <c r="B27" s="19" t="s">
        <v>30</v>
      </c>
      <c r="C27" s="20" t="n">
        <v>141</v>
      </c>
      <c r="D27" s="20" t="n">
        <v>207</v>
      </c>
      <c r="E27" s="21"/>
      <c r="F27" s="22" t="n">
        <v>44</v>
      </c>
      <c r="G27" s="22" t="n">
        <v>23</v>
      </c>
      <c r="H27" s="23"/>
      <c r="I27" s="1" t="n">
        <v>88.2</v>
      </c>
      <c r="J27" s="3" t="n">
        <f aca="false">(0.1263*I27)+0.2711</f>
        <v>11.41076</v>
      </c>
      <c r="K27" s="1" t="n">
        <f aca="false">VLOOKUP(F27,[1]'Choice Assay Leaf Vial Data'!$A$1:$D$1048576,4,0)</f>
        <v>323.2</v>
      </c>
      <c r="L27" s="3" t="n">
        <f aca="false">(K27*0.3052)+27.454</f>
        <v>126.09464</v>
      </c>
      <c r="M27" s="1" t="n">
        <f aca="false">VLOOKUP(G27,[1]'Choice Assay Leaf Vial Data'!$A$1:$D$1048576,4,0)</f>
        <v>287.4</v>
      </c>
      <c r="N27" s="3" t="n">
        <f aca="false">(M27*0.3052)+27.454</f>
        <v>115.16848</v>
      </c>
      <c r="O27" s="23"/>
      <c r="P27" s="24"/>
      <c r="Q27" s="5" t="n">
        <v>43258</v>
      </c>
      <c r="R27" s="6" t="n">
        <v>1956</v>
      </c>
      <c r="S27" s="5" t="n">
        <v>43259</v>
      </c>
      <c r="T27" s="6" t="n">
        <v>1900</v>
      </c>
      <c r="U27" s="6" t="n">
        <v>1</v>
      </c>
      <c r="V27" s="7" t="n">
        <v>13</v>
      </c>
      <c r="W27" s="26" t="n">
        <v>88.5</v>
      </c>
      <c r="X27" s="26" t="n">
        <v>117.3</v>
      </c>
      <c r="Y27" s="25"/>
      <c r="Z27" s="4" t="n">
        <f aca="false">L27-W27</f>
        <v>37.59464</v>
      </c>
      <c r="AA27" s="4" t="n">
        <f aca="false">N27-X27</f>
        <v>-2.13152000000001</v>
      </c>
      <c r="AB27" s="25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19" t="n">
        <v>27</v>
      </c>
      <c r="B28" s="19" t="s">
        <v>31</v>
      </c>
      <c r="C28" s="20" t="n">
        <v>138</v>
      </c>
      <c r="D28" s="20" t="n">
        <v>158</v>
      </c>
      <c r="E28" s="21"/>
      <c r="F28" s="22" t="n">
        <v>29</v>
      </c>
      <c r="G28" s="22" t="n">
        <v>2</v>
      </c>
      <c r="H28" s="23"/>
      <c r="I28" s="1" t="n">
        <v>77.8</v>
      </c>
      <c r="J28" s="3" t="n">
        <f aca="false">(0.1263*I28)+0.2711</f>
        <v>10.09724</v>
      </c>
      <c r="K28" s="1" t="n">
        <f aca="false">VLOOKUP(F28,[1]'Choice Assay Leaf Vial Data'!$A$1:$D$1048576,4,0)</f>
        <v>270.8</v>
      </c>
      <c r="L28" s="3" t="n">
        <f aca="false">(K28*0.3052)+27.454</f>
        <v>110.10216</v>
      </c>
      <c r="M28" s="1" t="n">
        <f aca="false">VLOOKUP(G28,[1]'Choice Assay Leaf Vial Data'!$A$1:$D$1048576,4,0)</f>
        <v>134</v>
      </c>
      <c r="N28" s="3" t="n">
        <f aca="false">(M28*0.3052)+27.454</f>
        <v>68.3508</v>
      </c>
      <c r="O28" s="23"/>
      <c r="P28" s="24"/>
      <c r="Q28" s="5" t="n">
        <v>43258</v>
      </c>
      <c r="R28" s="6" t="n">
        <v>1957</v>
      </c>
      <c r="S28" s="5" t="n">
        <v>43259</v>
      </c>
      <c r="T28" s="6" t="n">
        <v>1900</v>
      </c>
      <c r="U28" s="6" t="n">
        <v>1</v>
      </c>
      <c r="V28" s="7" t="n">
        <v>11.3</v>
      </c>
      <c r="W28" s="26" t="n">
        <v>95.1</v>
      </c>
      <c r="X28" s="26" t="n">
        <v>46</v>
      </c>
      <c r="Y28" s="25"/>
      <c r="Z28" s="4" t="n">
        <f aca="false">L28-W28</f>
        <v>15.00216</v>
      </c>
      <c r="AA28" s="4" t="n">
        <f aca="false">N28-X28</f>
        <v>22.3508</v>
      </c>
      <c r="AB28" s="25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19" t="n">
        <v>28</v>
      </c>
      <c r="B29" s="19" t="s">
        <v>29</v>
      </c>
      <c r="C29" s="20" t="n">
        <v>333</v>
      </c>
      <c r="D29" s="20" t="n">
        <v>320</v>
      </c>
      <c r="E29" s="21"/>
      <c r="F29" s="22" t="n">
        <v>11</v>
      </c>
      <c r="G29" s="22" t="n">
        <v>40</v>
      </c>
      <c r="H29" s="23"/>
      <c r="I29" s="1" t="n">
        <v>83.3</v>
      </c>
      <c r="J29" s="3" t="n">
        <f aca="false">(0.1263*I29)+0.2711</f>
        <v>10.79189</v>
      </c>
      <c r="K29" s="1" t="n">
        <f aca="false">VLOOKUP(F29,[1]'Choice Assay Leaf Vial Data'!$A$1:$D$1048576,4,0)</f>
        <v>360.6</v>
      </c>
      <c r="L29" s="3" t="n">
        <f aca="false">(K29*0.3052)+27.454</f>
        <v>137.50912</v>
      </c>
      <c r="M29" s="1" t="n">
        <f aca="false">VLOOKUP(G29,[1]'Choice Assay Leaf Vial Data'!$A$1:$D$1048576,4,0)</f>
        <v>290.9</v>
      </c>
      <c r="N29" s="3" t="n">
        <f aca="false">(M29*0.3052)+27.454</f>
        <v>116.23668</v>
      </c>
      <c r="O29" s="23"/>
      <c r="P29" s="24"/>
      <c r="Q29" s="5" t="n">
        <v>43258</v>
      </c>
      <c r="R29" s="6" t="n">
        <v>1957</v>
      </c>
      <c r="S29" s="5" t="n">
        <v>43259</v>
      </c>
      <c r="T29" s="6" t="n">
        <v>1900</v>
      </c>
      <c r="U29" s="6" t="n">
        <v>1</v>
      </c>
      <c r="V29" s="7" t="n">
        <v>10.9</v>
      </c>
      <c r="W29" s="26" t="n">
        <v>115.2</v>
      </c>
      <c r="X29" s="26" t="n">
        <v>110.1</v>
      </c>
      <c r="Y29" s="25"/>
      <c r="Z29" s="4" t="n">
        <f aca="false">L29-W29</f>
        <v>22.30912</v>
      </c>
      <c r="AA29" s="4" t="n">
        <f aca="false">N29-X29</f>
        <v>6.13668000000001</v>
      </c>
      <c r="AB29" s="25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19" t="n">
        <v>29</v>
      </c>
      <c r="B30" s="19" t="s">
        <v>30</v>
      </c>
      <c r="C30" s="20" t="n">
        <v>182</v>
      </c>
      <c r="D30" s="20" t="n">
        <v>6</v>
      </c>
      <c r="E30" s="21"/>
      <c r="F30" s="22" t="n">
        <v>26</v>
      </c>
      <c r="G30" s="22" t="n">
        <v>101</v>
      </c>
      <c r="H30" s="23"/>
      <c r="I30" s="1" t="n">
        <v>76.3</v>
      </c>
      <c r="J30" s="3" t="n">
        <f aca="false">(0.1263*I30)+0.2711</f>
        <v>9.90779</v>
      </c>
      <c r="K30" s="1" t="n">
        <f aca="false">VLOOKUP(F30,[1]'Choice Assay Leaf Vial Data'!$A$1:$D$1048576,4,0)</f>
        <v>192.5</v>
      </c>
      <c r="L30" s="3" t="n">
        <f aca="false">(K30*0.3052)+27.454</f>
        <v>86.205</v>
      </c>
      <c r="M30" s="1" t="n">
        <f aca="false">VLOOKUP(G30,[1]'Choice Assay Leaf Vial Data'!$A$1:$D$1048576,4,0)</f>
        <v>248.9</v>
      </c>
      <c r="N30" s="3" t="n">
        <f aca="false">(M30*0.3052)+27.454</f>
        <v>103.41828</v>
      </c>
      <c r="O30" s="23"/>
      <c r="P30" s="24"/>
      <c r="Q30" s="5" t="n">
        <v>43258</v>
      </c>
      <c r="R30" s="6" t="n">
        <v>1958</v>
      </c>
      <c r="S30" s="5" t="n">
        <v>43259</v>
      </c>
      <c r="T30" s="6" t="n">
        <v>1900</v>
      </c>
      <c r="U30" s="6" t="n">
        <v>1</v>
      </c>
      <c r="V30" s="7" t="n">
        <v>11.1</v>
      </c>
      <c r="W30" s="26" t="n">
        <v>53.6</v>
      </c>
      <c r="X30" s="26" t="n">
        <v>84.4</v>
      </c>
      <c r="Y30" s="25"/>
      <c r="Z30" s="4" t="n">
        <f aca="false">L30-W30</f>
        <v>32.605</v>
      </c>
      <c r="AA30" s="4" t="n">
        <f aca="false">N30-X30</f>
        <v>19.01828</v>
      </c>
      <c r="AB30" s="25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19" t="n">
        <v>30</v>
      </c>
      <c r="B31" s="19" t="s">
        <v>31</v>
      </c>
      <c r="C31" s="20" t="n">
        <v>143</v>
      </c>
      <c r="D31" s="20" t="n">
        <v>176</v>
      </c>
      <c r="E31" s="21"/>
      <c r="F31" s="22" t="n">
        <v>77</v>
      </c>
      <c r="G31" s="22" t="n">
        <v>97</v>
      </c>
      <c r="H31" s="23"/>
      <c r="I31" s="1" t="n">
        <v>76.5</v>
      </c>
      <c r="J31" s="3" t="n">
        <f aca="false">(0.1263*I31)+0.2711</f>
        <v>9.93305</v>
      </c>
      <c r="K31" s="1" t="n">
        <f aca="false">VLOOKUP(F31,[1]'Choice Assay Leaf Vial Data'!$A$1:$D$1048576,4,0)</f>
        <v>397.2</v>
      </c>
      <c r="L31" s="3" t="n">
        <f aca="false">(K31*0.3052)+27.454</f>
        <v>148.67944</v>
      </c>
      <c r="M31" s="1" t="n">
        <f aca="false">VLOOKUP(G31,[1]'Choice Assay Leaf Vial Data'!$A$1:$D$1048576,4,0)</f>
        <v>267.9</v>
      </c>
      <c r="N31" s="3" t="n">
        <f aca="false">(M31*0.3052)+27.454</f>
        <v>109.21708</v>
      </c>
      <c r="O31" s="23"/>
      <c r="P31" s="24"/>
      <c r="Q31" s="5" t="n">
        <v>43258</v>
      </c>
      <c r="R31" s="6" t="n">
        <v>1959</v>
      </c>
      <c r="S31" s="5" t="n">
        <v>43260</v>
      </c>
      <c r="T31" s="6" t="n">
        <v>827</v>
      </c>
      <c r="U31" s="6" t="n">
        <v>0</v>
      </c>
      <c r="V31" s="7" t="n">
        <v>26.1</v>
      </c>
      <c r="W31" s="26" t="n">
        <v>126.9</v>
      </c>
      <c r="X31" s="26" t="n">
        <v>29.9</v>
      </c>
      <c r="Y31" s="25"/>
      <c r="Z31" s="4" t="n">
        <f aca="false">L31-W31</f>
        <v>21.77944</v>
      </c>
      <c r="AA31" s="4" t="n">
        <f aca="false">N31-X31</f>
        <v>79.31708</v>
      </c>
      <c r="AB31" s="25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19" t="n">
        <v>31</v>
      </c>
      <c r="B32" s="19" t="s">
        <v>29</v>
      </c>
      <c r="C32" s="20" t="n">
        <v>16</v>
      </c>
      <c r="D32" s="20" t="n">
        <v>320</v>
      </c>
      <c r="E32" s="21"/>
      <c r="F32" s="22" t="n">
        <v>68</v>
      </c>
      <c r="G32" s="22" t="n">
        <v>41</v>
      </c>
      <c r="H32" s="23"/>
      <c r="I32" s="1" t="n">
        <v>76.2</v>
      </c>
      <c r="J32" s="3" t="n">
        <f aca="false">(0.1263*I32)+0.2711</f>
        <v>9.89516</v>
      </c>
      <c r="K32" s="1" t="n">
        <f aca="false">VLOOKUP(F32,[1]'Choice Assay Leaf Vial Data'!$A$1:$D$1048576,4,0)</f>
        <v>223.2</v>
      </c>
      <c r="L32" s="3" t="n">
        <f aca="false">(K32*0.3052)+27.454</f>
        <v>95.57464</v>
      </c>
      <c r="M32" s="1" t="n">
        <f aca="false">VLOOKUP(G32,[1]'Choice Assay Leaf Vial Data'!$A$1:$D$1048576,4,0)</f>
        <v>233.6</v>
      </c>
      <c r="N32" s="3" t="n">
        <f aca="false">(M32*0.3052)+27.454</f>
        <v>98.74872</v>
      </c>
      <c r="O32" s="23"/>
      <c r="P32" s="24"/>
      <c r="Q32" s="5" t="n">
        <v>43258</v>
      </c>
      <c r="R32" s="6" t="n">
        <v>2000</v>
      </c>
      <c r="S32" s="5" t="n">
        <v>43260</v>
      </c>
      <c r="T32" s="6" t="n">
        <v>827</v>
      </c>
      <c r="U32" s="6" t="n">
        <v>0</v>
      </c>
      <c r="V32" s="7" t="n">
        <v>22.4</v>
      </c>
      <c r="W32" s="26" t="n">
        <v>74.1</v>
      </c>
      <c r="X32" s="26" t="n">
        <v>25.1</v>
      </c>
      <c r="Y32" s="25"/>
      <c r="Z32" s="4" t="n">
        <f aca="false">L32-W32</f>
        <v>21.47464</v>
      </c>
      <c r="AA32" s="4" t="n">
        <f aca="false">N32-X32</f>
        <v>73.64872</v>
      </c>
      <c r="AB32" s="25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19" t="n">
        <v>32</v>
      </c>
      <c r="B33" s="19" t="s">
        <v>30</v>
      </c>
      <c r="C33" s="20" t="n">
        <v>251</v>
      </c>
      <c r="D33" s="20" t="n">
        <v>318</v>
      </c>
      <c r="E33" s="21"/>
      <c r="F33" s="22" t="n">
        <v>107</v>
      </c>
      <c r="G33" s="22" t="n">
        <v>73</v>
      </c>
      <c r="H33" s="23"/>
      <c r="I33" s="1" t="n">
        <v>83.3</v>
      </c>
      <c r="J33" s="3" t="n">
        <f aca="false">(0.1263*I33)+0.2711</f>
        <v>10.79189</v>
      </c>
      <c r="K33" s="1" t="n">
        <f aca="false">VLOOKUP(F33,[1]'Choice Assay Leaf Vial Data'!$A$1:$D$1048576,4,0)</f>
        <v>250.7</v>
      </c>
      <c r="L33" s="3" t="n">
        <f aca="false">(K33*0.3052)+27.454</f>
        <v>103.96764</v>
      </c>
      <c r="M33" s="1" t="n">
        <f aca="false">VLOOKUP(G33,[1]'Choice Assay Leaf Vial Data'!$A$1:$D$1048576,4,0)</f>
        <v>287.6</v>
      </c>
      <c r="N33" s="3" t="n">
        <f aca="false">(M33*0.3052)+27.454</f>
        <v>115.22952</v>
      </c>
      <c r="O33" s="23"/>
      <c r="P33" s="24"/>
      <c r="Q33" s="5" t="n">
        <v>43258</v>
      </c>
      <c r="R33" s="6" t="n">
        <v>2001</v>
      </c>
      <c r="S33" s="5" t="n">
        <v>43260</v>
      </c>
      <c r="T33" s="6" t="n">
        <v>829</v>
      </c>
      <c r="U33" s="6" t="n">
        <v>0</v>
      </c>
      <c r="V33" s="7" t="n">
        <v>18.2</v>
      </c>
      <c r="W33" s="26" t="n">
        <v>41.3</v>
      </c>
      <c r="X33" s="26" t="n">
        <v>88.7</v>
      </c>
      <c r="Y33" s="25"/>
      <c r="Z33" s="4" t="n">
        <f aca="false">L33-W33</f>
        <v>62.66764</v>
      </c>
      <c r="AA33" s="4" t="n">
        <f aca="false">N33-X33</f>
        <v>26.52952</v>
      </c>
      <c r="AB33" s="25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19" t="n">
        <v>33</v>
      </c>
      <c r="B34" s="19" t="s">
        <v>31</v>
      </c>
      <c r="C34" s="20" t="n">
        <v>368</v>
      </c>
      <c r="D34" s="20" t="n">
        <v>176</v>
      </c>
      <c r="E34" s="21"/>
      <c r="F34" s="22" t="n">
        <v>14</v>
      </c>
      <c r="G34" s="22" t="n">
        <v>98</v>
      </c>
      <c r="H34" s="23"/>
      <c r="I34" s="1" t="n">
        <v>89.8</v>
      </c>
      <c r="J34" s="3" t="n">
        <f aca="false">(0.1263*I34)+0.2711</f>
        <v>11.61284</v>
      </c>
      <c r="K34" s="1" t="n">
        <f aca="false">VLOOKUP(F34,[1]'Choice Assay Leaf Vial Data'!$A$1:$D$1048576,4,0)</f>
        <v>263.1</v>
      </c>
      <c r="L34" s="3" t="n">
        <f aca="false">(K34*0.3052)+27.454</f>
        <v>107.75212</v>
      </c>
      <c r="M34" s="1" t="n">
        <f aca="false">VLOOKUP(G34,[1]'Choice Assay Leaf Vial Data'!$A$1:$D$1048576,4,0)</f>
        <v>301.2</v>
      </c>
      <c r="N34" s="3" t="n">
        <f aca="false">(M34*0.3052)+27.454</f>
        <v>119.38024</v>
      </c>
      <c r="O34" s="23"/>
      <c r="P34" s="24"/>
      <c r="Q34" s="5" t="n">
        <v>43258</v>
      </c>
      <c r="R34" s="6" t="n">
        <v>2002</v>
      </c>
      <c r="S34" s="5" t="n">
        <v>43260</v>
      </c>
      <c r="T34" s="6" t="n">
        <v>829</v>
      </c>
      <c r="U34" s="6" t="n">
        <v>0</v>
      </c>
      <c r="V34" s="7" t="n">
        <v>24.8</v>
      </c>
      <c r="W34" s="26" t="n">
        <v>77.9</v>
      </c>
      <c r="X34" s="26" t="n">
        <v>38.8</v>
      </c>
      <c r="Y34" s="25"/>
      <c r="Z34" s="4" t="n">
        <f aca="false">L34-W34</f>
        <v>29.85212</v>
      </c>
      <c r="AA34" s="4" t="n">
        <f aca="false">N34-X34</f>
        <v>80.58024</v>
      </c>
      <c r="AB34" s="25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19" t="n">
        <v>34</v>
      </c>
      <c r="B35" s="19" t="s">
        <v>29</v>
      </c>
      <c r="C35" s="20" t="n">
        <v>237</v>
      </c>
      <c r="D35" s="20" t="n">
        <v>58</v>
      </c>
      <c r="E35" s="21"/>
      <c r="F35" s="22" t="n">
        <v>53</v>
      </c>
      <c r="G35" s="22" t="n">
        <v>86</v>
      </c>
      <c r="H35" s="23"/>
      <c r="I35" s="1" t="n">
        <v>72.7</v>
      </c>
      <c r="J35" s="3" t="n">
        <f aca="false">(0.1263*I35)+0.2711</f>
        <v>9.45311</v>
      </c>
      <c r="K35" s="1" t="n">
        <f aca="false">VLOOKUP(F35,[1]'Choice Assay Leaf Vial Data'!$A$1:$D$1048576,4,0)</f>
        <v>290.2</v>
      </c>
      <c r="L35" s="3" t="n">
        <f aca="false">(K35*0.3052)+27.454</f>
        <v>116.02304</v>
      </c>
      <c r="M35" s="1" t="n">
        <f aca="false">VLOOKUP(G35,[1]'Choice Assay Leaf Vial Data'!$A$1:$D$1048576,4,0)</f>
        <v>140.6</v>
      </c>
      <c r="N35" s="3" t="n">
        <f aca="false">(M35*0.3052)+27.454</f>
        <v>70.36512</v>
      </c>
      <c r="O35" s="23"/>
      <c r="P35" s="24"/>
      <c r="Q35" s="5" t="n">
        <v>43258</v>
      </c>
      <c r="R35" s="6" t="n">
        <v>2003</v>
      </c>
      <c r="S35" s="5" t="n">
        <v>43260</v>
      </c>
      <c r="T35" s="6" t="n">
        <v>829</v>
      </c>
      <c r="U35" s="6" t="n">
        <v>1</v>
      </c>
      <c r="V35" s="7" t="n">
        <v>15.8</v>
      </c>
      <c r="W35" s="26" t="n">
        <v>103.5</v>
      </c>
      <c r="X35" s="26" t="n">
        <v>17.9</v>
      </c>
      <c r="Y35" s="25"/>
      <c r="Z35" s="4" t="n">
        <f aca="false">L35-W35</f>
        <v>12.52304</v>
      </c>
      <c r="AA35" s="4" t="n">
        <f aca="false">N35-X35</f>
        <v>52.46512</v>
      </c>
      <c r="AB35" s="25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19" t="n">
        <v>35</v>
      </c>
      <c r="B36" s="19" t="s">
        <v>30</v>
      </c>
      <c r="C36" s="20" t="n">
        <v>63</v>
      </c>
      <c r="D36" s="20" t="n">
        <v>336</v>
      </c>
      <c r="E36" s="21"/>
      <c r="F36" s="22" t="n">
        <v>92</v>
      </c>
      <c r="G36" s="22" t="n">
        <v>32</v>
      </c>
      <c r="H36" s="23"/>
      <c r="I36" s="1" t="n">
        <v>79.5</v>
      </c>
      <c r="J36" s="3" t="n">
        <f aca="false">(0.1263*I36)+0.2711</f>
        <v>10.31195</v>
      </c>
      <c r="K36" s="1" t="n">
        <f aca="false">VLOOKUP(F36,[1]'Choice Assay Leaf Vial Data'!$A$1:$D$1048576,4,0)</f>
        <v>279.5</v>
      </c>
      <c r="L36" s="3" t="n">
        <f aca="false">(K36*0.3052)+27.454</f>
        <v>112.7574</v>
      </c>
      <c r="M36" s="1" t="n">
        <f aca="false">VLOOKUP(G36,[1]'Choice Assay Leaf Vial Data'!$A$1:$D$1048576,4,0)</f>
        <v>234.6</v>
      </c>
      <c r="N36" s="3" t="n">
        <f aca="false">(M36*0.3052)+27.454</f>
        <v>99.05392</v>
      </c>
      <c r="O36" s="23"/>
      <c r="P36" s="24"/>
      <c r="Q36" s="5" t="n">
        <v>43258</v>
      </c>
      <c r="R36" s="6" t="n">
        <v>2005</v>
      </c>
      <c r="S36" s="5" t="n">
        <v>43260</v>
      </c>
      <c r="T36" s="6" t="n">
        <v>829</v>
      </c>
      <c r="U36" s="6" t="n">
        <v>0</v>
      </c>
      <c r="V36" s="7" t="n">
        <v>19.8</v>
      </c>
      <c r="W36" s="26" t="n">
        <v>76.8</v>
      </c>
      <c r="X36" s="26" t="n">
        <v>42.3</v>
      </c>
      <c r="Y36" s="25"/>
      <c r="Z36" s="4" t="n">
        <f aca="false">L36-W36</f>
        <v>35.9574</v>
      </c>
      <c r="AA36" s="4" t="n">
        <f aca="false">N36-X36</f>
        <v>56.75392</v>
      </c>
      <c r="AB36" s="25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19" t="n">
        <v>36</v>
      </c>
      <c r="B37" s="19" t="s">
        <v>31</v>
      </c>
      <c r="C37" s="20" t="n">
        <v>174</v>
      </c>
      <c r="D37" s="20" t="n">
        <v>318</v>
      </c>
      <c r="E37" s="21"/>
      <c r="F37" s="22" t="n">
        <v>20</v>
      </c>
      <c r="G37" s="22" t="n">
        <v>74</v>
      </c>
      <c r="H37" s="23"/>
      <c r="I37" s="1" t="n">
        <v>69.5</v>
      </c>
      <c r="J37" s="3" t="n">
        <f aca="false">(0.1263*I37)+0.2711</f>
        <v>9.04895</v>
      </c>
      <c r="K37" s="1" t="n">
        <f aca="false">VLOOKUP(F37,[1]'Choice Assay Leaf Vial Data'!$A$1:$D$1048576,4,0)</f>
        <v>251.3</v>
      </c>
      <c r="L37" s="3" t="n">
        <f aca="false">(K37*0.3052)+27.454</f>
        <v>104.15076</v>
      </c>
      <c r="M37" s="1" t="n">
        <f aca="false">VLOOKUP(G37,[1]'Choice Assay Leaf Vial Data'!$A$1:$D$1048576,4,0)</f>
        <v>256.3</v>
      </c>
      <c r="N37" s="3" t="n">
        <f aca="false">(M37*0.3052)+27.454</f>
        <v>105.67676</v>
      </c>
      <c r="O37" s="23"/>
      <c r="P37" s="24"/>
      <c r="Q37" s="5" t="n">
        <v>43258</v>
      </c>
      <c r="R37" s="6" t="n">
        <v>2005</v>
      </c>
      <c r="S37" s="5" t="n">
        <v>43260</v>
      </c>
      <c r="T37" s="6" t="n">
        <v>830</v>
      </c>
      <c r="U37" s="6" t="n">
        <v>0</v>
      </c>
      <c r="V37" s="7" t="n">
        <v>19.7</v>
      </c>
      <c r="W37" s="26" t="n">
        <v>85.7</v>
      </c>
      <c r="X37" s="26" t="n">
        <v>54.8</v>
      </c>
      <c r="Y37" s="25"/>
      <c r="Z37" s="4" t="n">
        <f aca="false">L37-W37</f>
        <v>18.45076</v>
      </c>
      <c r="AA37" s="4" t="n">
        <f aca="false">N37-X37</f>
        <v>50.87676</v>
      </c>
      <c r="AB37" s="25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true" outlineLevel="0" collapsed="false">
      <c r="A38" s="19" t="n">
        <v>37</v>
      </c>
      <c r="B38" s="19" t="s">
        <v>32</v>
      </c>
      <c r="C38" s="20" t="n">
        <v>186</v>
      </c>
      <c r="D38" s="20" t="n">
        <v>58</v>
      </c>
      <c r="E38" s="20" t="n">
        <v>158</v>
      </c>
      <c r="F38" s="27" t="n">
        <v>66</v>
      </c>
      <c r="G38" s="27" t="n">
        <v>87</v>
      </c>
      <c r="H38" s="27" t="n">
        <v>3</v>
      </c>
      <c r="I38" s="1" t="n">
        <v>83.3</v>
      </c>
      <c r="J38" s="3" t="n">
        <f aca="false">(0.1263*I38)+0.2711</f>
        <v>10.79189</v>
      </c>
      <c r="K38" s="1" t="n">
        <f aca="false">VLOOKUP(F38,[1]'Choice Assay Leaf Vial Data'!$A$1:$D$1048576,4,0)</f>
        <v>347.1</v>
      </c>
      <c r="L38" s="3" t="n">
        <f aca="false">(K38*0.3052)+27.454</f>
        <v>133.38892</v>
      </c>
      <c r="M38" s="1" t="n">
        <f aca="false">VLOOKUP(G38,[1]'Choice Assay Leaf Vial Data'!$A$1:$D$1048576,4,0)</f>
        <v>211.8</v>
      </c>
      <c r="N38" s="3" t="n">
        <f aca="false">(M38*0.3052)+27.454</f>
        <v>92.09536</v>
      </c>
      <c r="O38" s="1" t="n">
        <f aca="false">VLOOKUP(H38,[1]'Choice Assay Leaf Vial Data'!$A$1:$D$1048576,4,0)</f>
        <v>224.7</v>
      </c>
      <c r="P38" s="4" t="n">
        <f aca="false">(O38*0.3052)+27.454</f>
        <v>96.03244</v>
      </c>
      <c r="Q38" s="5" t="n">
        <v>43258</v>
      </c>
      <c r="R38" s="6" t="n">
        <v>2012</v>
      </c>
      <c r="S38" s="5" t="n">
        <v>43260</v>
      </c>
      <c r="T38" s="6" t="n">
        <v>831</v>
      </c>
      <c r="U38" s="6" t="n">
        <v>1</v>
      </c>
      <c r="V38" s="7" t="n">
        <v>18.6</v>
      </c>
      <c r="W38" s="26" t="n">
        <v>67.2</v>
      </c>
      <c r="X38" s="26" t="n">
        <v>69</v>
      </c>
      <c r="Y38" s="26" t="n">
        <v>75.6</v>
      </c>
      <c r="Z38" s="4" t="n">
        <f aca="false">L38-W38</f>
        <v>66.18892</v>
      </c>
      <c r="AA38" s="4" t="n">
        <f aca="false">N38-X38</f>
        <v>23.09536</v>
      </c>
      <c r="AB38" s="4" t="n">
        <f aca="false">P38-Y38</f>
        <v>20.43244</v>
      </c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true" outlineLevel="0" collapsed="false">
      <c r="A39" s="19" t="n">
        <v>38</v>
      </c>
      <c r="B39" s="19" t="s">
        <v>32</v>
      </c>
      <c r="C39" s="20" t="n">
        <v>135</v>
      </c>
      <c r="D39" s="20" t="n">
        <v>5</v>
      </c>
      <c r="E39" s="20" t="n">
        <v>268</v>
      </c>
      <c r="F39" s="27" t="n">
        <v>18</v>
      </c>
      <c r="G39" s="27" t="n">
        <v>72</v>
      </c>
      <c r="H39" s="27" t="n">
        <v>39</v>
      </c>
      <c r="I39" s="1" t="n">
        <v>87.6</v>
      </c>
      <c r="J39" s="3" t="n">
        <f aca="false">(0.1263*I39)+0.2711</f>
        <v>11.33498</v>
      </c>
      <c r="K39" s="1" t="n">
        <f aca="false">VLOOKUP(F39,[1]'Choice Assay Leaf Vial Data'!$A$1:$D$1048576,4,0)</f>
        <v>621.5</v>
      </c>
      <c r="L39" s="3" t="n">
        <f aca="false">(K39*0.3052)+27.454</f>
        <v>217.1358</v>
      </c>
      <c r="M39" s="1" t="n">
        <f aca="false">VLOOKUP(G39,[1]'Choice Assay Leaf Vial Data'!$A$1:$D$1048576,4,0)</f>
        <v>247.1</v>
      </c>
      <c r="N39" s="3" t="n">
        <f aca="false">(M39*0.3052)+27.454</f>
        <v>102.86892</v>
      </c>
      <c r="O39" s="1" t="n">
        <f aca="false">VLOOKUP(H39,[1]'Choice Assay Leaf Vial Data'!$A$1:$D$1048576,4,0)</f>
        <v>217.3</v>
      </c>
      <c r="P39" s="4" t="n">
        <f aca="false">(O39*0.3052)+27.454</f>
        <v>93.77396</v>
      </c>
      <c r="Q39" s="5" t="n">
        <v>43258</v>
      </c>
      <c r="R39" s="6" t="n">
        <v>2013</v>
      </c>
      <c r="S39" s="5" t="n">
        <v>43260</v>
      </c>
      <c r="T39" s="6" t="n">
        <v>831</v>
      </c>
      <c r="U39" s="6" t="n">
        <v>0</v>
      </c>
      <c r="V39" s="7" t="n">
        <v>23.8</v>
      </c>
      <c r="W39" s="26" t="n">
        <v>59.2</v>
      </c>
      <c r="X39" s="26" t="n">
        <v>58.1</v>
      </c>
      <c r="Y39" s="26" t="n">
        <v>68.5</v>
      </c>
      <c r="Z39" s="4" t="n">
        <f aca="false">L39-W39</f>
        <v>157.9358</v>
      </c>
      <c r="AA39" s="4" t="n">
        <f aca="false">N39-X39</f>
        <v>44.76892</v>
      </c>
      <c r="AB39" s="4" t="n">
        <f aca="false">P39-Y39</f>
        <v>25.27396</v>
      </c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true" outlineLevel="0" collapsed="false">
      <c r="A40" s="19" t="n">
        <v>39</v>
      </c>
      <c r="B40" s="19" t="s">
        <v>32</v>
      </c>
      <c r="C40" s="20" t="n">
        <v>333</v>
      </c>
      <c r="D40" s="20" t="n">
        <v>174</v>
      </c>
      <c r="E40" s="20" t="n">
        <v>336</v>
      </c>
      <c r="F40" s="27" t="n">
        <v>12</v>
      </c>
      <c r="G40" s="27" t="n">
        <v>21</v>
      </c>
      <c r="H40" s="27" t="n">
        <v>33</v>
      </c>
      <c r="I40" s="1" t="n">
        <v>77.1</v>
      </c>
      <c r="J40" s="3" t="n">
        <f aca="false">(0.1263*I40)+0.2711</f>
        <v>10.00883</v>
      </c>
      <c r="K40" s="1" t="n">
        <f aca="false">VLOOKUP(F40,[1]'Choice Assay Leaf Vial Data'!$A$1:$D$1048576,4,0)</f>
        <v>462.3</v>
      </c>
      <c r="L40" s="3" t="n">
        <f aca="false">(K40*0.3052)+27.454</f>
        <v>168.54796</v>
      </c>
      <c r="M40" s="1" t="n">
        <f aca="false">VLOOKUP(G40,[1]'Choice Assay Leaf Vial Data'!$A$1:$D$1048576,4,0)</f>
        <v>293.7</v>
      </c>
      <c r="N40" s="3" t="n">
        <f aca="false">(M40*0.3052)+27.454</f>
        <v>117.09124</v>
      </c>
      <c r="O40" s="1" t="n">
        <f aca="false">VLOOKUP(H40,[1]'Choice Assay Leaf Vial Data'!$A$1:$D$1048576,4,0)</f>
        <v>197.2</v>
      </c>
      <c r="P40" s="4" t="n">
        <f aca="false">(O40*0.3052)+27.454</f>
        <v>87.63944</v>
      </c>
      <c r="Q40" s="5" t="n">
        <v>43258</v>
      </c>
      <c r="R40" s="6" t="n">
        <v>2015</v>
      </c>
      <c r="S40" s="5" t="n">
        <v>43260</v>
      </c>
      <c r="T40" s="6" t="n">
        <v>832</v>
      </c>
      <c r="U40" s="6" t="n">
        <v>0</v>
      </c>
      <c r="V40" s="7" t="n">
        <v>19.2</v>
      </c>
      <c r="W40" s="26" t="n">
        <v>148</v>
      </c>
      <c r="X40" s="26" t="n">
        <v>101</v>
      </c>
      <c r="Y40" s="26" t="n">
        <v>30.7</v>
      </c>
      <c r="Z40" s="4" t="n">
        <f aca="false">L40-W40</f>
        <v>20.54796</v>
      </c>
      <c r="AA40" s="4" t="n">
        <f aca="false">N40-X40</f>
        <v>16.09124</v>
      </c>
      <c r="AB40" s="4" t="n">
        <f aca="false">P40-Y40</f>
        <v>56.93944</v>
      </c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true" outlineLevel="0" collapsed="false">
      <c r="A41" s="19" t="n">
        <v>40</v>
      </c>
      <c r="B41" s="19" t="s">
        <v>32</v>
      </c>
      <c r="C41" s="20" t="n">
        <v>237</v>
      </c>
      <c r="D41" s="20" t="n">
        <v>368</v>
      </c>
      <c r="E41" s="20" t="n">
        <v>66</v>
      </c>
      <c r="F41" s="27" t="n">
        <v>54</v>
      </c>
      <c r="G41" s="27" t="n">
        <v>15</v>
      </c>
      <c r="H41" s="27" t="n">
        <v>90</v>
      </c>
      <c r="I41" s="1" t="n">
        <v>76.1</v>
      </c>
      <c r="J41" s="3" t="n">
        <f aca="false">(0.1263*I41)+0.2711</f>
        <v>9.88253</v>
      </c>
      <c r="K41" s="1" t="n">
        <f aca="false">VLOOKUP(F41,[1]'Choice Assay Leaf Vial Data'!$A$1:$D$1048576,4,0)</f>
        <v>261.5</v>
      </c>
      <c r="L41" s="3" t="n">
        <f aca="false">(K41*0.3052)+27.454</f>
        <v>107.2638</v>
      </c>
      <c r="M41" s="1" t="n">
        <f aca="false">VLOOKUP(G41,[1]'Choice Assay Leaf Vial Data'!$A$1:$D$1048576,4,0)</f>
        <v>246.7</v>
      </c>
      <c r="N41" s="3" t="n">
        <f aca="false">(M41*0.3052)+27.454</f>
        <v>102.74684</v>
      </c>
      <c r="O41" s="1" t="n">
        <f aca="false">VLOOKUP(H41,[1]'Choice Assay Leaf Vial Data'!$A$1:$D$1048576,4,0)</f>
        <v>321.2</v>
      </c>
      <c r="P41" s="4" t="n">
        <f aca="false">(O41*0.3052)+27.454</f>
        <v>125.48424</v>
      </c>
      <c r="Q41" s="5" t="n">
        <v>43258</v>
      </c>
      <c r="R41" s="6" t="n">
        <v>2016</v>
      </c>
      <c r="S41" s="5" t="n">
        <v>43260</v>
      </c>
      <c r="T41" s="6" t="n">
        <v>832</v>
      </c>
      <c r="U41" s="6" t="n">
        <v>0</v>
      </c>
      <c r="V41" s="7" t="n">
        <v>16.7</v>
      </c>
      <c r="W41" s="26" t="n">
        <v>58.5</v>
      </c>
      <c r="X41" s="26" t="n">
        <v>80.2</v>
      </c>
      <c r="Y41" s="26" t="n">
        <v>101.9</v>
      </c>
      <c r="Z41" s="4" t="n">
        <f aca="false">L41-W41</f>
        <v>48.7638</v>
      </c>
      <c r="AA41" s="4" t="n">
        <f aca="false">N41-X41</f>
        <v>22.54684</v>
      </c>
      <c r="AB41" s="4" t="n">
        <f aca="false">P41-Y41</f>
        <v>23.58424</v>
      </c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true" outlineLevel="0" collapsed="false">
      <c r="A42" s="19" t="n">
        <v>41</v>
      </c>
      <c r="B42" s="19" t="s">
        <v>32</v>
      </c>
      <c r="C42" s="20" t="n">
        <v>251</v>
      </c>
      <c r="D42" s="20" t="n">
        <v>168</v>
      </c>
      <c r="E42" s="20" t="n">
        <v>176</v>
      </c>
      <c r="F42" s="27" t="n">
        <v>108</v>
      </c>
      <c r="G42" s="27" t="n">
        <v>96</v>
      </c>
      <c r="H42" s="27" t="n">
        <v>99</v>
      </c>
      <c r="I42" s="1" t="n">
        <v>75.2</v>
      </c>
      <c r="J42" s="3" t="n">
        <f aca="false">(0.1263*I42)+0.2711</f>
        <v>9.76886</v>
      </c>
      <c r="K42" s="1" t="n">
        <f aca="false">VLOOKUP(F42,[1]'Choice Assay Leaf Vial Data'!$A$1:$D$1048576,4,0)</f>
        <v>202.2</v>
      </c>
      <c r="L42" s="3" t="n">
        <f aca="false">(K42*0.3052)+27.454</f>
        <v>89.16544</v>
      </c>
      <c r="M42" s="1" t="n">
        <f aca="false">VLOOKUP(G42,[1]'Choice Assay Leaf Vial Data'!$A$1:$D$1048576,4,0)</f>
        <v>233.9</v>
      </c>
      <c r="N42" s="3" t="n">
        <f aca="false">(M42*0.3052)+27.454</f>
        <v>98.84028</v>
      </c>
      <c r="O42" s="1" t="n">
        <f aca="false">VLOOKUP(H42,[1]'Choice Assay Leaf Vial Data'!$A$1:$D$1048576,4,0)</f>
        <v>311.1</v>
      </c>
      <c r="P42" s="4" t="n">
        <f aca="false">(O42*0.3052)+27.454</f>
        <v>122.40172</v>
      </c>
      <c r="Q42" s="5" t="n">
        <v>43258</v>
      </c>
      <c r="R42" s="6" t="n">
        <v>2017</v>
      </c>
      <c r="S42" s="5" t="n">
        <v>43260</v>
      </c>
      <c r="T42" s="6" t="n">
        <v>832</v>
      </c>
      <c r="U42" s="6" t="n">
        <v>0</v>
      </c>
      <c r="V42" s="7" t="n">
        <v>21.2</v>
      </c>
      <c r="W42" s="26" t="n">
        <v>61</v>
      </c>
      <c r="X42" s="26" t="n">
        <v>87.7</v>
      </c>
      <c r="Y42" s="26" t="n">
        <v>62.1</v>
      </c>
      <c r="Z42" s="4" t="n">
        <f aca="false">L42-W42</f>
        <v>28.16544</v>
      </c>
      <c r="AA42" s="4" t="n">
        <f aca="false">N42-X42</f>
        <v>11.14028</v>
      </c>
      <c r="AB42" s="4" t="n">
        <f aca="false">P42-Y42</f>
        <v>60.30172</v>
      </c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true" outlineLevel="0" collapsed="false">
      <c r="A43" s="19" t="n">
        <v>42</v>
      </c>
      <c r="B43" s="19" t="s">
        <v>32</v>
      </c>
      <c r="C43" s="20" t="n">
        <v>141</v>
      </c>
      <c r="D43" s="20" t="n">
        <v>203</v>
      </c>
      <c r="E43" s="20" t="n">
        <v>207</v>
      </c>
      <c r="F43" s="27" t="n">
        <v>45</v>
      </c>
      <c r="G43" s="27" t="n">
        <v>9</v>
      </c>
      <c r="H43" s="27" t="n">
        <v>24</v>
      </c>
      <c r="I43" s="1" t="n">
        <v>75.6</v>
      </c>
      <c r="J43" s="3" t="n">
        <f aca="false">(0.1263*I43)+0.2711</f>
        <v>9.81938</v>
      </c>
      <c r="K43" s="1" t="n">
        <f aca="false">VLOOKUP(F43,[1]'Choice Assay Leaf Vial Data'!$A$1:$D$1048576,4,0)</f>
        <v>339.5</v>
      </c>
      <c r="L43" s="3" t="n">
        <f aca="false">(K43*0.3052)+27.454</f>
        <v>131.0694</v>
      </c>
      <c r="M43" s="1" t="n">
        <f aca="false">VLOOKUP(G43,[1]'Choice Assay Leaf Vial Data'!$A$1:$D$1048576,4,0)</f>
        <v>356.9</v>
      </c>
      <c r="N43" s="3" t="n">
        <f aca="false">(M43*0.3052)+27.454</f>
        <v>136.37988</v>
      </c>
      <c r="O43" s="1" t="n">
        <f aca="false">VLOOKUP(H43,[1]'Choice Assay Leaf Vial Data'!$A$1:$D$1048576,4,0)</f>
        <v>265.5</v>
      </c>
      <c r="P43" s="4" t="n">
        <f aca="false">(O43*0.3052)+27.454</f>
        <v>108.4846</v>
      </c>
      <c r="Q43" s="5" t="n">
        <v>43258</v>
      </c>
      <c r="R43" s="6" t="n">
        <v>2017</v>
      </c>
      <c r="S43" s="5" t="n">
        <v>43260</v>
      </c>
      <c r="T43" s="6" t="n">
        <v>832</v>
      </c>
      <c r="U43" s="6" t="n">
        <v>0</v>
      </c>
      <c r="V43" s="7" t="n">
        <v>15.7</v>
      </c>
      <c r="W43" s="26" t="n">
        <v>105.9</v>
      </c>
      <c r="X43" s="26" t="n">
        <v>131</v>
      </c>
      <c r="Y43" s="26" t="n">
        <v>86.5</v>
      </c>
      <c r="Z43" s="4" t="n">
        <f aca="false">L43-W43</f>
        <v>25.1694</v>
      </c>
      <c r="AA43" s="4" t="n">
        <f aca="false">N43-X43</f>
        <v>5.37988000000001</v>
      </c>
      <c r="AB43" s="4" t="n">
        <f aca="false">P43-Y43</f>
        <v>21.9846</v>
      </c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true" outlineLevel="0" collapsed="false">
      <c r="A44" s="19" t="n">
        <v>43</v>
      </c>
      <c r="B44" s="19" t="s">
        <v>32</v>
      </c>
      <c r="C44" s="20" t="n">
        <v>172</v>
      </c>
      <c r="D44" s="20" t="n">
        <v>138</v>
      </c>
      <c r="E44" s="20" t="n">
        <v>318</v>
      </c>
      <c r="F44" s="27" t="n">
        <v>81</v>
      </c>
      <c r="G44" s="27" t="n">
        <v>30</v>
      </c>
      <c r="H44" s="27" t="n">
        <v>75</v>
      </c>
      <c r="I44" s="1" t="n">
        <v>81.1</v>
      </c>
      <c r="J44" s="3" t="n">
        <f aca="false">(0.1263*I44)+0.2711</f>
        <v>10.51403</v>
      </c>
      <c r="K44" s="1" t="n">
        <f aca="false">VLOOKUP(F44,[1]'Choice Assay Leaf Vial Data'!$A$1:$D$1048576,4,0)</f>
        <v>304.1</v>
      </c>
      <c r="L44" s="3" t="n">
        <f aca="false">(K44*0.3052)+27.454</f>
        <v>120.26532</v>
      </c>
      <c r="M44" s="1" t="n">
        <f aca="false">VLOOKUP(G44,[1]'Choice Assay Leaf Vial Data'!$A$1:$D$1048576,4,0)</f>
        <v>232.3</v>
      </c>
      <c r="N44" s="3" t="n">
        <f aca="false">(M44*0.3052)+27.454</f>
        <v>98.35196</v>
      </c>
      <c r="O44" s="1" t="n">
        <f aca="false">VLOOKUP(H44,[1]'Choice Assay Leaf Vial Data'!$A$1:$D$1048576,4,0)</f>
        <v>307</v>
      </c>
      <c r="P44" s="4" t="n">
        <f aca="false">(O44*0.3052)+27.454</f>
        <v>121.1504</v>
      </c>
      <c r="Q44" s="5" t="n">
        <v>43258</v>
      </c>
      <c r="R44" s="6" t="n">
        <v>2018</v>
      </c>
      <c r="S44" s="5" t="n">
        <v>43260</v>
      </c>
      <c r="T44" s="6" t="n">
        <v>833</v>
      </c>
      <c r="U44" s="6" t="n">
        <v>0</v>
      </c>
      <c r="V44" s="7" t="n">
        <v>30.8</v>
      </c>
      <c r="W44" s="26" t="n">
        <v>97.7</v>
      </c>
      <c r="X44" s="26" t="n">
        <v>81.7</v>
      </c>
      <c r="Y44" s="26" t="n">
        <v>44.6</v>
      </c>
      <c r="Z44" s="4" t="n">
        <f aca="false">L44-W44</f>
        <v>22.56532</v>
      </c>
      <c r="AA44" s="4" t="n">
        <f aca="false">N44-X44</f>
        <v>16.65196</v>
      </c>
      <c r="AB44" s="4" t="n">
        <f aca="false">P44-Y44</f>
        <v>76.5504</v>
      </c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true" outlineLevel="0" collapsed="false">
      <c r="A45" s="19" t="n">
        <v>44</v>
      </c>
      <c r="B45" s="19" t="s">
        <v>32</v>
      </c>
      <c r="C45" s="20" t="n">
        <v>182</v>
      </c>
      <c r="D45" s="20" t="n">
        <v>171</v>
      </c>
      <c r="E45" s="20" t="n">
        <v>256</v>
      </c>
      <c r="F45" s="27" t="n">
        <v>27</v>
      </c>
      <c r="G45" s="27" t="n">
        <v>84</v>
      </c>
      <c r="H45" s="27" t="n">
        <v>36</v>
      </c>
      <c r="I45" s="1" t="n">
        <v>86.9</v>
      </c>
      <c r="J45" s="3" t="n">
        <f aca="false">(0.1263*I45)+0.2711</f>
        <v>11.24657</v>
      </c>
      <c r="K45" s="1" t="n">
        <f aca="false">VLOOKUP(F45,[1]'Choice Assay Leaf Vial Data'!$A$1:$D$1048576,4,0)</f>
        <v>185.2</v>
      </c>
      <c r="L45" s="3" t="n">
        <f aca="false">(K45*0.3052)+27.454</f>
        <v>83.97704</v>
      </c>
      <c r="M45" s="1" t="n">
        <f aca="false">VLOOKUP(G45,[1]'Choice Assay Leaf Vial Data'!$A$1:$D$1048576,4,0)</f>
        <v>324</v>
      </c>
      <c r="N45" s="3" t="n">
        <f aca="false">(M45*0.3052)+27.454</f>
        <v>126.3388</v>
      </c>
      <c r="O45" s="1" t="n">
        <f aca="false">VLOOKUP(H45,[1]'Choice Assay Leaf Vial Data'!$A$1:$D$1048576,4,0)</f>
        <v>277.2</v>
      </c>
      <c r="P45" s="4" t="n">
        <f aca="false">(O45*0.3052)+27.454</f>
        <v>112.05544</v>
      </c>
      <c r="Q45" s="5" t="n">
        <v>43258</v>
      </c>
      <c r="R45" s="6" t="n">
        <v>2018</v>
      </c>
      <c r="S45" s="5" t="n">
        <v>43260</v>
      </c>
      <c r="T45" s="6" t="n">
        <v>833</v>
      </c>
      <c r="U45" s="6" t="n">
        <v>0</v>
      </c>
      <c r="V45" s="7" t="n">
        <v>24</v>
      </c>
      <c r="W45" s="26" t="n">
        <v>53.4</v>
      </c>
      <c r="X45" s="26" t="n">
        <v>118.4</v>
      </c>
      <c r="Y45" s="26" t="n">
        <v>69.6</v>
      </c>
      <c r="Z45" s="4" t="n">
        <f aca="false">L45-W45</f>
        <v>30.57704</v>
      </c>
      <c r="AA45" s="4" t="n">
        <f aca="false">N45-X45</f>
        <v>7.93880000000002</v>
      </c>
      <c r="AB45" s="4" t="n">
        <f aca="false">P45-Y45</f>
        <v>42.45544</v>
      </c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true" outlineLevel="0" collapsed="false">
      <c r="A46" s="19" t="n">
        <v>45</v>
      </c>
      <c r="B46" s="19" t="s">
        <v>32</v>
      </c>
      <c r="C46" s="20" t="n">
        <v>91</v>
      </c>
      <c r="D46" s="20" t="n">
        <v>143</v>
      </c>
      <c r="E46" s="20" t="n">
        <v>178</v>
      </c>
      <c r="F46" s="27" t="n">
        <v>6</v>
      </c>
      <c r="G46" s="27" t="n">
        <v>78</v>
      </c>
      <c r="H46" s="27" t="n">
        <v>63</v>
      </c>
      <c r="I46" s="1" t="n">
        <v>81.4</v>
      </c>
      <c r="J46" s="3" t="n">
        <f aca="false">(0.1263*I46)+0.2711</f>
        <v>10.55192</v>
      </c>
      <c r="K46" s="1" t="n">
        <f aca="false">VLOOKUP(F46,[1]'Choice Assay Leaf Vial Data'!$A$1:$D$1048576,4,0)</f>
        <v>320</v>
      </c>
      <c r="L46" s="3" t="n">
        <f aca="false">(K46*0.3052)+27.454</f>
        <v>125.118</v>
      </c>
      <c r="M46" s="1" t="n">
        <f aca="false">VLOOKUP(G46,[1]'Choice Assay Leaf Vial Data'!$A$1:$D$1048576,4,0)</f>
        <v>424.4</v>
      </c>
      <c r="N46" s="3" t="n">
        <f aca="false">(M46*0.3052)+27.454</f>
        <v>156.98088</v>
      </c>
      <c r="O46" s="1" t="n">
        <f aca="false">VLOOKUP(H46,[1]'Choice Assay Leaf Vial Data'!$A$1:$D$1048576,4,0)</f>
        <v>221.4</v>
      </c>
      <c r="P46" s="4" t="n">
        <f aca="false">(O46*0.3052)+27.454</f>
        <v>95.02528</v>
      </c>
      <c r="Q46" s="5" t="n">
        <v>43258</v>
      </c>
      <c r="R46" s="6" t="n">
        <v>2019</v>
      </c>
      <c r="S46" s="5" t="n">
        <v>43259</v>
      </c>
      <c r="T46" s="6" t="n">
        <v>1900</v>
      </c>
      <c r="U46" s="6" t="n">
        <v>1</v>
      </c>
      <c r="V46" s="7" t="n">
        <v>11.8</v>
      </c>
      <c r="W46" s="26" t="n">
        <v>97</v>
      </c>
      <c r="X46" s="26" t="n">
        <v>114.3</v>
      </c>
      <c r="Y46" s="26" t="n">
        <v>80.9</v>
      </c>
      <c r="Z46" s="4" t="n">
        <f aca="false">L46-W46</f>
        <v>28.118</v>
      </c>
      <c r="AA46" s="4" t="n">
        <f aca="false">N46-X46</f>
        <v>42.68088</v>
      </c>
      <c r="AB46" s="4" t="n">
        <f aca="false">P46-Y46</f>
        <v>14.12528</v>
      </c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true" outlineLevel="0" collapsed="false">
      <c r="A47" s="19" t="n">
        <v>46</v>
      </c>
      <c r="B47" s="19" t="s">
        <v>32</v>
      </c>
      <c r="C47" s="20" t="n">
        <v>63</v>
      </c>
      <c r="D47" s="20" t="n">
        <v>189</v>
      </c>
      <c r="E47" s="20" t="n">
        <v>6</v>
      </c>
      <c r="F47" s="27" t="n">
        <v>93</v>
      </c>
      <c r="G47" s="27" t="n">
        <v>105</v>
      </c>
      <c r="H47" s="27" t="n">
        <v>102</v>
      </c>
      <c r="I47" s="1" t="n">
        <v>81.1</v>
      </c>
      <c r="J47" s="3" t="n">
        <f aca="false">(0.1263*I47)+0.2711</f>
        <v>10.51403</v>
      </c>
      <c r="K47" s="1" t="n">
        <f aca="false">VLOOKUP(F47,[1]'Choice Assay Leaf Vial Data'!$A$1:$D$1048576,4,0)</f>
        <v>217.9</v>
      </c>
      <c r="L47" s="3" t="n">
        <f aca="false">(K47*0.3052)+27.454</f>
        <v>93.95708</v>
      </c>
      <c r="M47" s="1" t="n">
        <f aca="false">VLOOKUP(G47,[1]'Choice Assay Leaf Vial Data'!$A$1:$D$1048576,4,0)</f>
        <v>220.7</v>
      </c>
      <c r="N47" s="3" t="n">
        <f aca="false">(M47*0.3052)+27.454</f>
        <v>94.81164</v>
      </c>
      <c r="O47" s="1" t="n">
        <f aca="false">VLOOKUP(H47,[1]'Choice Assay Leaf Vial Data'!$A$1:$D$1048576,4,0)</f>
        <v>281.8</v>
      </c>
      <c r="P47" s="4" t="n">
        <f aca="false">(O47*0.3052)+27.454</f>
        <v>113.45936</v>
      </c>
      <c r="Q47" s="5" t="n">
        <v>43258</v>
      </c>
      <c r="R47" s="6" t="n">
        <v>2019</v>
      </c>
      <c r="S47" s="5" t="n">
        <v>43260</v>
      </c>
      <c r="T47" s="6" t="n">
        <v>834</v>
      </c>
      <c r="U47" s="6" t="n">
        <v>0</v>
      </c>
      <c r="V47" s="7" t="n">
        <v>17.2</v>
      </c>
      <c r="W47" s="26" t="n">
        <v>63.8</v>
      </c>
      <c r="X47" s="26" t="n">
        <v>72.9</v>
      </c>
      <c r="Y47" s="26" t="n">
        <v>68.8</v>
      </c>
      <c r="Z47" s="4" t="n">
        <f aca="false">L47-W47</f>
        <v>30.15708</v>
      </c>
      <c r="AA47" s="4" t="n">
        <f aca="false">N47-X47</f>
        <v>21.91164</v>
      </c>
      <c r="AB47" s="4" t="n">
        <f aca="false">P47-Y47</f>
        <v>44.65936</v>
      </c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true" outlineLevel="0" collapsed="false">
      <c r="A48" s="19" t="n">
        <v>47</v>
      </c>
      <c r="B48" s="19" t="s">
        <v>32</v>
      </c>
      <c r="C48" s="20" t="n">
        <v>16</v>
      </c>
      <c r="D48" s="20" t="n">
        <v>320</v>
      </c>
      <c r="E48" s="20" t="n">
        <v>24</v>
      </c>
      <c r="F48" s="27" t="n">
        <v>69</v>
      </c>
      <c r="G48" s="27" t="n">
        <v>42</v>
      </c>
      <c r="H48" s="27" t="n">
        <v>60</v>
      </c>
      <c r="I48" s="1" t="n">
        <v>76.2</v>
      </c>
      <c r="J48" s="3" t="n">
        <f aca="false">(0.1263*I48)+0.2711</f>
        <v>9.89516</v>
      </c>
      <c r="K48" s="1" t="n">
        <f aca="false">VLOOKUP(F48,[1]'Choice Assay Leaf Vial Data'!$A$1:$D$1048576,4,0)</f>
        <v>233.8</v>
      </c>
      <c r="L48" s="3" t="n">
        <f aca="false">(K48*0.3052)+27.454</f>
        <v>98.80976</v>
      </c>
      <c r="M48" s="1" t="n">
        <f aca="false">VLOOKUP(G48,[1]'Choice Assay Leaf Vial Data'!$A$1:$D$1048576,4,0)</f>
        <v>269</v>
      </c>
      <c r="N48" s="3" t="n">
        <f aca="false">(M48*0.3052)+27.454</f>
        <v>109.5528</v>
      </c>
      <c r="O48" s="1" t="n">
        <f aca="false">VLOOKUP(H48,[1]'Choice Assay Leaf Vial Data'!$A$1:$D$1048576,4,0)</f>
        <v>281.5</v>
      </c>
      <c r="P48" s="4" t="n">
        <f aca="false">(O48*0.3052)+27.454</f>
        <v>113.3678</v>
      </c>
      <c r="Q48" s="5" t="n">
        <v>43258</v>
      </c>
      <c r="R48" s="6" t="n">
        <v>2020</v>
      </c>
      <c r="S48" s="5" t="n">
        <v>43260</v>
      </c>
      <c r="T48" s="6" t="n">
        <v>834</v>
      </c>
      <c r="U48" s="6" t="n">
        <v>0</v>
      </c>
      <c r="V48" s="7" t="n">
        <v>11.8</v>
      </c>
      <c r="W48" s="26" t="n">
        <v>76.4</v>
      </c>
      <c r="X48" s="26" t="n">
        <v>88.7</v>
      </c>
      <c r="Y48" s="26" t="n">
        <v>91.1</v>
      </c>
      <c r="Z48" s="4" t="n">
        <f aca="false">L48-W48</f>
        <v>22.40976</v>
      </c>
      <c r="AA48" s="4" t="n">
        <f aca="false">N48-X48</f>
        <v>20.8528</v>
      </c>
      <c r="AB48" s="4" t="n">
        <f aca="false">P48-Y48</f>
        <v>22.2678</v>
      </c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32" customFormat="true" ht="15" hidden="false" customHeight="true" outlineLevel="0" collapsed="false">
      <c r="A49" s="28" t="n">
        <v>48</v>
      </c>
      <c r="B49" s="28" t="s">
        <v>32</v>
      </c>
      <c r="C49" s="29" t="n">
        <v>118</v>
      </c>
      <c r="D49" s="29" t="n">
        <v>310</v>
      </c>
      <c r="E49" s="29" t="n">
        <v>335</v>
      </c>
      <c r="F49" s="30" t="n">
        <v>48</v>
      </c>
      <c r="G49" s="30" t="n">
        <v>51</v>
      </c>
      <c r="H49" s="30" t="n">
        <v>57</v>
      </c>
      <c r="I49" s="1" t="n">
        <v>71</v>
      </c>
      <c r="J49" s="31" t="n">
        <f aca="false">(0.1263*I49)+0.2711</f>
        <v>9.2384</v>
      </c>
      <c r="K49" s="32" t="n">
        <f aca="false">VLOOKUP(F49,[1]'Choice Assay Leaf Vial Data'!$A$1:$D$1048576,4,0)</f>
        <v>319.2</v>
      </c>
      <c r="L49" s="31" t="n">
        <f aca="false">(K49*0.3052)+27.454</f>
        <v>124.87384</v>
      </c>
      <c r="M49" s="32" t="n">
        <f aca="false">VLOOKUP(G49,[1]'Choice Assay Leaf Vial Data'!$A$1:$D$1048576,4,0)</f>
        <v>235.2</v>
      </c>
      <c r="N49" s="31" t="n">
        <f aca="false">(M49*0.3052)+27.454</f>
        <v>99.23704</v>
      </c>
      <c r="O49" s="32" t="n">
        <f aca="false">VLOOKUP(H49,[1]'Choice Assay Leaf Vial Data'!$A$1:$D$1048576,4,0)</f>
        <v>190.7</v>
      </c>
      <c r="P49" s="33" t="n">
        <f aca="false">(O49*0.3052)+27.454</f>
        <v>85.65564</v>
      </c>
      <c r="Q49" s="34" t="n">
        <v>43258</v>
      </c>
      <c r="R49" s="35" t="n">
        <v>2021</v>
      </c>
      <c r="S49" s="34" t="n">
        <v>43260</v>
      </c>
      <c r="T49" s="35" t="n">
        <v>835</v>
      </c>
      <c r="U49" s="35" t="n">
        <v>0</v>
      </c>
      <c r="V49" s="36" t="n">
        <v>18.4</v>
      </c>
      <c r="W49" s="26" t="n">
        <v>102</v>
      </c>
      <c r="X49" s="26" t="n">
        <v>47.8</v>
      </c>
      <c r="Y49" s="26" t="n">
        <v>71.4</v>
      </c>
      <c r="Z49" s="4" t="n">
        <f aca="false">L49-W49</f>
        <v>22.87384</v>
      </c>
      <c r="AA49" s="4" t="n">
        <f aca="false">N49-X49</f>
        <v>51.43704</v>
      </c>
      <c r="AB49" s="4" t="n">
        <f aca="false">P49-Y49</f>
        <v>14.25564</v>
      </c>
    </row>
    <row r="50" customFormat="false" ht="14.9" hidden="false" customHeight="false" outlineLevel="0" collapsed="false">
      <c r="A50" s="1" t="s">
        <v>33</v>
      </c>
      <c r="B50" s="19"/>
      <c r="C50" s="20" t="s">
        <v>34</v>
      </c>
      <c r="D50" s="20" t="s">
        <v>35</v>
      </c>
      <c r="E50" s="20"/>
      <c r="F50" s="27" t="s">
        <v>36</v>
      </c>
      <c r="G50" s="27" t="s">
        <v>37</v>
      </c>
      <c r="H50" s="23"/>
      <c r="I50" s="1" t="n">
        <v>69.3</v>
      </c>
      <c r="J50" s="3" t="n">
        <f aca="false">(0.1263*I50)+0.2711</f>
        <v>9.02369</v>
      </c>
      <c r="K50" s="1" t="n">
        <v>289.7</v>
      </c>
      <c r="L50" s="3" t="n">
        <f aca="false">(K50*0.3052)+27.454</f>
        <v>115.87044</v>
      </c>
      <c r="M50" s="1" t="n">
        <v>416.9</v>
      </c>
      <c r="N50" s="3" t="n">
        <f aca="false">(M50*0.3052)+27.454</f>
        <v>154.69188</v>
      </c>
      <c r="O50" s="23"/>
      <c r="P50" s="23"/>
      <c r="Q50" s="5" t="n">
        <v>43260</v>
      </c>
      <c r="R50" s="6" t="n">
        <v>1855</v>
      </c>
      <c r="S50" s="5" t="n">
        <v>43262</v>
      </c>
      <c r="T50" s="6" t="n">
        <v>824</v>
      </c>
      <c r="U50" s="6" t="n">
        <v>1</v>
      </c>
      <c r="V50" s="7" t="n">
        <v>10</v>
      </c>
      <c r="W50" s="8" t="n">
        <v>86.7</v>
      </c>
      <c r="X50" s="8" t="n">
        <v>138.3</v>
      </c>
      <c r="Y50" s="23"/>
      <c r="Z50" s="4" t="n">
        <f aca="false">L50-W50</f>
        <v>29.17044</v>
      </c>
      <c r="AA50" s="4" t="n">
        <f aca="false">N50-X50</f>
        <v>16.39188</v>
      </c>
      <c r="AB50" s="23"/>
      <c r="AC50" s="1" t="s">
        <v>38</v>
      </c>
    </row>
    <row r="51" customFormat="false" ht="14.9" hidden="false" customHeight="false" outlineLevel="0" collapsed="false">
      <c r="A51" s="1" t="s">
        <v>39</v>
      </c>
      <c r="B51" s="19"/>
      <c r="C51" s="20" t="s">
        <v>40</v>
      </c>
      <c r="D51" s="20" t="s">
        <v>41</v>
      </c>
      <c r="E51" s="20"/>
      <c r="F51" s="27" t="s">
        <v>42</v>
      </c>
      <c r="G51" s="27" t="s">
        <v>43</v>
      </c>
      <c r="H51" s="23"/>
      <c r="I51" s="1" t="n">
        <v>89.7</v>
      </c>
      <c r="J51" s="3" t="n">
        <f aca="false">(0.1263*I51)+0.2711</f>
        <v>11.60021</v>
      </c>
      <c r="K51" s="1" t="n">
        <v>277.7</v>
      </c>
      <c r="L51" s="3" t="n">
        <f aca="false">(K51*0.3052)+27.454</f>
        <v>112.20804</v>
      </c>
      <c r="M51" s="1" t="n">
        <v>425.1</v>
      </c>
      <c r="N51" s="3" t="n">
        <f aca="false">(M51*0.3052)+27.454</f>
        <v>157.19452</v>
      </c>
      <c r="O51" s="23"/>
      <c r="P51" s="23"/>
      <c r="Q51" s="5" t="n">
        <v>43260</v>
      </c>
      <c r="R51" s="6" t="n">
        <v>1900</v>
      </c>
      <c r="S51" s="5" t="n">
        <v>43262</v>
      </c>
      <c r="T51" s="6" t="n">
        <v>825</v>
      </c>
      <c r="U51" s="6" t="n">
        <v>0</v>
      </c>
      <c r="V51" s="7" t="n">
        <v>14.5</v>
      </c>
      <c r="W51" s="8" t="n">
        <v>57.1</v>
      </c>
      <c r="X51" s="8" t="n">
        <v>157.9</v>
      </c>
      <c r="Y51" s="23"/>
      <c r="Z51" s="4" t="n">
        <f aca="false">L51-W51</f>
        <v>55.10804</v>
      </c>
      <c r="AA51" s="4" t="n">
        <f aca="false">N51-X51</f>
        <v>-0.705479999999966</v>
      </c>
      <c r="AB51" s="23"/>
    </row>
    <row r="52" customFormat="false" ht="14.9" hidden="false" customHeight="false" outlineLevel="0" collapsed="false">
      <c r="A52" s="1" t="s">
        <v>44</v>
      </c>
      <c r="B52" s="19"/>
      <c r="C52" s="20" t="s">
        <v>45</v>
      </c>
      <c r="D52" s="20" t="s">
        <v>46</v>
      </c>
      <c r="E52" s="20"/>
      <c r="F52" s="27" t="s">
        <v>47</v>
      </c>
      <c r="G52" s="27" t="s">
        <v>48</v>
      </c>
      <c r="H52" s="23"/>
      <c r="I52" s="1" t="n">
        <v>79.8</v>
      </c>
      <c r="J52" s="3" t="n">
        <f aca="false">(0.1263*I52)+0.2711</f>
        <v>10.34984</v>
      </c>
      <c r="K52" s="1" t="n">
        <v>190.3</v>
      </c>
      <c r="L52" s="3" t="n">
        <f aca="false">(K52*0.3052)+27.454</f>
        <v>85.53356</v>
      </c>
      <c r="M52" s="1" t="n">
        <v>228.7</v>
      </c>
      <c r="N52" s="3" t="n">
        <f aca="false">(M52*0.3052)+27.454</f>
        <v>97.25324</v>
      </c>
      <c r="O52" s="23"/>
      <c r="P52" s="23"/>
      <c r="Q52" s="5" t="n">
        <v>43260</v>
      </c>
      <c r="R52" s="6" t="n">
        <v>1902</v>
      </c>
      <c r="S52" s="5" t="n">
        <v>43262</v>
      </c>
      <c r="T52" s="6" t="n">
        <v>827</v>
      </c>
      <c r="U52" s="6" t="n">
        <v>1</v>
      </c>
      <c r="V52" s="7" t="n">
        <v>12.8</v>
      </c>
      <c r="W52" s="8" t="n">
        <v>56.5</v>
      </c>
      <c r="X52" s="8" t="n">
        <v>83.5</v>
      </c>
      <c r="Y52" s="23"/>
      <c r="Z52" s="4" t="n">
        <f aca="false">L52-W52</f>
        <v>29.03356</v>
      </c>
      <c r="AA52" s="4" t="n">
        <f aca="false">N52-X52</f>
        <v>13.75324</v>
      </c>
      <c r="AB52" s="23"/>
    </row>
    <row r="53" customFormat="false" ht="14.9" hidden="false" customHeight="false" outlineLevel="0" collapsed="false">
      <c r="A53" s="1" t="s">
        <v>49</v>
      </c>
      <c r="B53" s="19"/>
      <c r="C53" s="20" t="s">
        <v>34</v>
      </c>
      <c r="D53" s="20" t="s">
        <v>50</v>
      </c>
      <c r="E53" s="20"/>
      <c r="F53" s="27" t="s">
        <v>51</v>
      </c>
      <c r="G53" s="27" t="s">
        <v>52</v>
      </c>
      <c r="H53" s="23"/>
      <c r="I53" s="1" t="n">
        <v>81.6</v>
      </c>
      <c r="J53" s="3" t="n">
        <f aca="false">(0.1263*I53)+0.2711</f>
        <v>10.57718</v>
      </c>
      <c r="K53" s="1" t="n">
        <v>248</v>
      </c>
      <c r="L53" s="3" t="n">
        <f aca="false">(K53*0.3052)+27.454</f>
        <v>103.1436</v>
      </c>
      <c r="M53" s="1" t="n">
        <v>305.8</v>
      </c>
      <c r="N53" s="3" t="n">
        <f aca="false">(M53*0.3052)+27.454</f>
        <v>120.78416</v>
      </c>
      <c r="O53" s="23"/>
      <c r="P53" s="23"/>
      <c r="Q53" s="5" t="n">
        <v>43260</v>
      </c>
      <c r="R53" s="6" t="n">
        <v>1904</v>
      </c>
      <c r="S53" s="5" t="n">
        <v>43262</v>
      </c>
      <c r="T53" s="6" t="n">
        <v>827</v>
      </c>
      <c r="U53" s="6" t="n">
        <v>1</v>
      </c>
      <c r="V53" s="7" t="n">
        <v>9.4</v>
      </c>
      <c r="W53" s="8" t="n">
        <v>79.9</v>
      </c>
      <c r="X53" s="8" t="n">
        <v>92</v>
      </c>
      <c r="Y53" s="23"/>
      <c r="Z53" s="4" t="n">
        <f aca="false">L53-W53</f>
        <v>23.2436</v>
      </c>
      <c r="AA53" s="4" t="n">
        <f aca="false">N53-X53</f>
        <v>28.78416</v>
      </c>
      <c r="AB53" s="23"/>
    </row>
    <row r="54" customFormat="false" ht="14.9" hidden="false" customHeight="false" outlineLevel="0" collapsed="false">
      <c r="A54" s="1" t="s">
        <v>53</v>
      </c>
      <c r="B54" s="19"/>
      <c r="C54" s="20" t="s">
        <v>54</v>
      </c>
      <c r="D54" s="20" t="s">
        <v>55</v>
      </c>
      <c r="E54" s="20"/>
      <c r="F54" s="27" t="s">
        <v>56</v>
      </c>
      <c r="G54" s="27" t="s">
        <v>57</v>
      </c>
      <c r="H54" s="23"/>
      <c r="I54" s="1" t="n">
        <v>71.8</v>
      </c>
      <c r="J54" s="3" t="n">
        <f aca="false">(0.1263*I54)+0.2711</f>
        <v>9.33944</v>
      </c>
      <c r="K54" s="1" t="n">
        <v>291</v>
      </c>
      <c r="L54" s="3" t="n">
        <f aca="false">(K54*0.3052)+27.454</f>
        <v>116.2672</v>
      </c>
      <c r="M54" s="1" t="n">
        <v>263.5</v>
      </c>
      <c r="N54" s="3" t="n">
        <f aca="false">(M54*0.3052)+27.454</f>
        <v>107.8742</v>
      </c>
      <c r="O54" s="23"/>
      <c r="P54" s="23"/>
      <c r="Q54" s="5" t="n">
        <v>43260</v>
      </c>
      <c r="R54" s="6" t="n">
        <v>1906</v>
      </c>
      <c r="S54" s="5" t="n">
        <v>43262</v>
      </c>
      <c r="T54" s="6" t="n">
        <v>821</v>
      </c>
      <c r="U54" s="6" t="n">
        <v>1</v>
      </c>
      <c r="V54" s="7" t="n">
        <v>9.2</v>
      </c>
      <c r="W54" s="8" t="n">
        <v>85.3</v>
      </c>
      <c r="X54" s="8" t="n">
        <v>99.7</v>
      </c>
      <c r="Y54" s="23"/>
      <c r="Z54" s="4" t="n">
        <f aca="false">L54-W54</f>
        <v>30.9672</v>
      </c>
      <c r="AA54" s="4" t="n">
        <f aca="false">N54-X54</f>
        <v>8.1742</v>
      </c>
      <c r="AB54" s="23"/>
    </row>
    <row r="55" customFormat="false" ht="14.9" hidden="false" customHeight="false" outlineLevel="0" collapsed="false">
      <c r="A55" s="1" t="s">
        <v>56</v>
      </c>
      <c r="B55" s="19"/>
      <c r="C55" s="20" t="s">
        <v>58</v>
      </c>
      <c r="D55" s="20" t="s">
        <v>59</v>
      </c>
      <c r="E55" s="20"/>
      <c r="F55" s="27" t="s">
        <v>60</v>
      </c>
      <c r="G55" s="27" t="s">
        <v>53</v>
      </c>
      <c r="H55" s="23"/>
      <c r="I55" s="1" t="n">
        <v>83.4</v>
      </c>
      <c r="J55" s="3" t="n">
        <f aca="false">(0.1263*I55)+0.2711</f>
        <v>10.80452</v>
      </c>
      <c r="K55" s="1" t="n">
        <v>336</v>
      </c>
      <c r="L55" s="3" t="n">
        <f aca="false">(K55*0.3052)+27.454</f>
        <v>130.0012</v>
      </c>
      <c r="M55" s="1" t="n">
        <v>288.5</v>
      </c>
      <c r="N55" s="3" t="n">
        <f aca="false">(M55*0.3052)+27.454</f>
        <v>115.5042</v>
      </c>
      <c r="O55" s="23"/>
      <c r="P55" s="23"/>
      <c r="Q55" s="5" t="n">
        <v>43260</v>
      </c>
      <c r="R55" s="6" t="n">
        <v>1908</v>
      </c>
      <c r="S55" s="5" t="n">
        <v>43262</v>
      </c>
      <c r="T55" s="6" t="n">
        <v>822</v>
      </c>
      <c r="U55" s="6" t="n">
        <v>1</v>
      </c>
      <c r="V55" s="7" t="n">
        <v>9.6</v>
      </c>
      <c r="W55" s="8" t="n">
        <v>105.8</v>
      </c>
      <c r="X55" s="8" t="n">
        <v>105.6</v>
      </c>
      <c r="Y55" s="23"/>
      <c r="Z55" s="4" t="n">
        <f aca="false">L55-W55</f>
        <v>24.2012</v>
      </c>
      <c r="AA55" s="4" t="n">
        <f aca="false">N55-X55</f>
        <v>9.9042</v>
      </c>
      <c r="AB55" s="23"/>
    </row>
    <row r="56" customFormat="false" ht="14.9" hidden="false" customHeight="false" outlineLevel="0" collapsed="false">
      <c r="A56" s="1" t="s">
        <v>61</v>
      </c>
      <c r="B56" s="19"/>
      <c r="C56" s="20" t="s">
        <v>62</v>
      </c>
      <c r="D56" s="20" t="s">
        <v>63</v>
      </c>
      <c r="E56" s="20"/>
      <c r="F56" s="27" t="s">
        <v>64</v>
      </c>
      <c r="G56" s="27" t="s">
        <v>65</v>
      </c>
      <c r="H56" s="23"/>
      <c r="I56" s="1" t="n">
        <v>75.1</v>
      </c>
      <c r="J56" s="3" t="n">
        <f aca="false">(0.1263*I56)+0.2711</f>
        <v>9.75623</v>
      </c>
      <c r="K56" s="1" t="n">
        <v>280.2</v>
      </c>
      <c r="L56" s="3" t="n">
        <f aca="false">(K56*0.3052)+27.454</f>
        <v>112.97104</v>
      </c>
      <c r="M56" s="1" t="n">
        <v>305.5</v>
      </c>
      <c r="N56" s="3" t="n">
        <f aca="false">(M56*0.3052)+27.454</f>
        <v>120.6926</v>
      </c>
      <c r="O56" s="23"/>
      <c r="P56" s="23"/>
      <c r="Q56" s="5" t="n">
        <v>43260</v>
      </c>
      <c r="R56" s="6" t="n">
        <v>1913</v>
      </c>
      <c r="S56" s="5" t="n">
        <v>43262</v>
      </c>
      <c r="T56" s="6" t="n">
        <v>820</v>
      </c>
      <c r="U56" s="6" t="n">
        <v>0</v>
      </c>
      <c r="V56" s="7" t="n">
        <v>14.5</v>
      </c>
      <c r="W56" s="8" t="n">
        <v>58</v>
      </c>
      <c r="X56" s="8" t="n">
        <v>105.7</v>
      </c>
      <c r="Y56" s="23"/>
      <c r="Z56" s="4" t="n">
        <f aca="false">L56-W56</f>
        <v>54.97104</v>
      </c>
      <c r="AA56" s="4" t="n">
        <f aca="false">N56-X56</f>
        <v>14.9926</v>
      </c>
      <c r="AB56" s="23"/>
    </row>
    <row r="57" customFormat="false" ht="14.9" hidden="false" customHeight="false" outlineLevel="0" collapsed="false">
      <c r="A57" s="1" t="s">
        <v>66</v>
      </c>
      <c r="B57" s="19"/>
      <c r="C57" s="20" t="s">
        <v>58</v>
      </c>
      <c r="D57" s="20" t="s">
        <v>67</v>
      </c>
      <c r="E57" s="20"/>
      <c r="F57" s="27" t="s">
        <v>68</v>
      </c>
      <c r="G57" s="27" t="s">
        <v>69</v>
      </c>
      <c r="H57" s="23"/>
      <c r="I57" s="1" t="n">
        <v>77.2</v>
      </c>
      <c r="J57" s="3" t="n">
        <f aca="false">(0.1263*I57)+0.2711</f>
        <v>10.02146</v>
      </c>
      <c r="K57" s="1" t="n">
        <v>331.7</v>
      </c>
      <c r="L57" s="3" t="n">
        <f aca="false">(K57*0.3052)+27.454</f>
        <v>128.68884</v>
      </c>
      <c r="M57" s="1" t="n">
        <v>252.1</v>
      </c>
      <c r="N57" s="3" t="n">
        <f aca="false">(M57*0.3052)+27.454</f>
        <v>104.39492</v>
      </c>
      <c r="O57" s="23"/>
      <c r="P57" s="23"/>
      <c r="Q57" s="5" t="n">
        <v>43260</v>
      </c>
      <c r="R57" s="6" t="n">
        <v>1912</v>
      </c>
      <c r="S57" s="5" t="n">
        <v>43262</v>
      </c>
      <c r="T57" s="6" t="n">
        <v>814</v>
      </c>
      <c r="U57" s="6" t="n">
        <v>0</v>
      </c>
      <c r="V57" s="7" t="n">
        <v>21.8</v>
      </c>
      <c r="W57" s="8" t="n">
        <v>68</v>
      </c>
      <c r="X57" s="8" t="n">
        <v>81.5</v>
      </c>
      <c r="Y57" s="23"/>
      <c r="Z57" s="4" t="n">
        <f aca="false">L57-W57</f>
        <v>60.68884</v>
      </c>
      <c r="AA57" s="4" t="n">
        <f aca="false">N57-X57</f>
        <v>22.89492</v>
      </c>
      <c r="AB57" s="23"/>
    </row>
    <row r="58" customFormat="false" ht="14.9" hidden="false" customHeight="false" outlineLevel="0" collapsed="false">
      <c r="A58" s="1" t="s">
        <v>70</v>
      </c>
      <c r="B58" s="19"/>
      <c r="C58" s="20" t="s">
        <v>55</v>
      </c>
      <c r="D58" s="20" t="s">
        <v>71</v>
      </c>
      <c r="E58" s="20"/>
      <c r="F58" s="27" t="s">
        <v>72</v>
      </c>
      <c r="G58" s="27" t="s">
        <v>44</v>
      </c>
      <c r="H58" s="23"/>
      <c r="I58" s="1" t="n">
        <v>70.1</v>
      </c>
      <c r="J58" s="3" t="n">
        <f aca="false">(0.1263*I58)+0.2711</f>
        <v>9.12473</v>
      </c>
      <c r="K58" s="1" t="n">
        <v>241.8</v>
      </c>
      <c r="L58" s="3" t="n">
        <f aca="false">(K58*0.3052)+27.454</f>
        <v>101.25136</v>
      </c>
      <c r="M58" s="1" t="n">
        <v>244.3</v>
      </c>
      <c r="N58" s="3" t="n">
        <f aca="false">(M58*0.3052)+27.454</f>
        <v>102.01436</v>
      </c>
      <c r="O58" s="23"/>
      <c r="P58" s="23"/>
      <c r="Q58" s="5" t="n">
        <v>43260</v>
      </c>
      <c r="R58" s="6" t="n">
        <v>1914</v>
      </c>
      <c r="S58" s="5" t="n">
        <v>43262</v>
      </c>
      <c r="T58" s="6" t="n">
        <v>823</v>
      </c>
      <c r="U58" s="6" t="n">
        <v>0</v>
      </c>
      <c r="V58" s="7" t="n">
        <v>15.8</v>
      </c>
      <c r="W58" s="8" t="n">
        <v>93.6</v>
      </c>
      <c r="X58" s="8" t="n">
        <v>58.2</v>
      </c>
      <c r="Y58" s="23"/>
      <c r="Z58" s="4" t="n">
        <f aca="false">L58-W58</f>
        <v>7.65136000000001</v>
      </c>
      <c r="AA58" s="4" t="n">
        <f aca="false">N58-X58</f>
        <v>43.81436</v>
      </c>
      <c r="AB58" s="23"/>
    </row>
    <row r="59" customFormat="false" ht="14.9" hidden="false" customHeight="false" outlineLevel="0" collapsed="false">
      <c r="A59" s="1" t="s">
        <v>73</v>
      </c>
      <c r="B59" s="19"/>
      <c r="C59" s="20" t="s">
        <v>54</v>
      </c>
      <c r="D59" s="20" t="s">
        <v>74</v>
      </c>
      <c r="E59" s="20"/>
      <c r="F59" s="27" t="s">
        <v>75</v>
      </c>
      <c r="G59" s="27" t="s">
        <v>76</v>
      </c>
      <c r="H59" s="23"/>
      <c r="I59" s="1" t="n">
        <v>80.1</v>
      </c>
      <c r="J59" s="3" t="n">
        <f aca="false">(0.1263*I59)+0.2711</f>
        <v>10.38773</v>
      </c>
      <c r="K59" s="1" t="n">
        <v>232</v>
      </c>
      <c r="L59" s="3" t="n">
        <f aca="false">(K59*0.3052)+27.454</f>
        <v>98.2604</v>
      </c>
      <c r="M59" s="1" t="n">
        <v>275.7</v>
      </c>
      <c r="N59" s="3" t="n">
        <f aca="false">(M59*0.3052)+27.454</f>
        <v>111.59764</v>
      </c>
      <c r="O59" s="23"/>
      <c r="P59" s="23"/>
      <c r="Q59" s="5" t="n">
        <v>43260</v>
      </c>
      <c r="R59" s="6" t="n">
        <v>1915</v>
      </c>
      <c r="S59" s="5" t="n">
        <v>43262</v>
      </c>
      <c r="T59" s="6" t="n">
        <v>817</v>
      </c>
      <c r="U59" s="6" t="n">
        <v>0</v>
      </c>
      <c r="V59" s="7" t="n">
        <v>13.5</v>
      </c>
      <c r="W59" s="8" t="n">
        <v>42.5</v>
      </c>
      <c r="X59" s="8" t="n">
        <v>105.7</v>
      </c>
      <c r="Y59" s="23"/>
      <c r="Z59" s="4" t="n">
        <f aca="false">L59-W59</f>
        <v>55.7604</v>
      </c>
      <c r="AA59" s="4" t="n">
        <f aca="false">N59-X59</f>
        <v>5.89764000000001</v>
      </c>
      <c r="AB59" s="23"/>
    </row>
    <row r="60" customFormat="false" ht="14.9" hidden="false" customHeight="false" outlineLevel="0" collapsed="false">
      <c r="A60" s="1" t="s">
        <v>77</v>
      </c>
      <c r="B60" s="19"/>
      <c r="C60" s="20" t="s">
        <v>78</v>
      </c>
      <c r="D60" s="20" t="s">
        <v>79</v>
      </c>
      <c r="E60" s="20"/>
      <c r="F60" s="27" t="s">
        <v>80</v>
      </c>
      <c r="G60" s="27" t="s">
        <v>81</v>
      </c>
      <c r="H60" s="23"/>
      <c r="I60" s="1" t="n">
        <v>70</v>
      </c>
      <c r="J60" s="3" t="n">
        <f aca="false">(0.1263*I60)+0.2711</f>
        <v>9.1121</v>
      </c>
      <c r="K60" s="1" t="n">
        <v>195.3</v>
      </c>
      <c r="L60" s="3" t="n">
        <f aca="false">(K60*0.3052)+27.454</f>
        <v>87.05956</v>
      </c>
      <c r="M60" s="1" t="n">
        <v>244.8</v>
      </c>
      <c r="N60" s="3" t="n">
        <f aca="false">(M60*0.3052)+27.454</f>
        <v>102.16696</v>
      </c>
      <c r="O60" s="23"/>
      <c r="P60" s="23"/>
      <c r="Q60" s="5" t="n">
        <v>43260</v>
      </c>
      <c r="R60" s="6" t="n">
        <v>1906</v>
      </c>
      <c r="S60" s="5" t="n">
        <v>43262</v>
      </c>
      <c r="T60" s="6" t="n">
        <v>818</v>
      </c>
      <c r="U60" s="6" t="n">
        <v>1</v>
      </c>
      <c r="V60" s="7" t="n">
        <v>12.5</v>
      </c>
      <c r="W60" s="8" t="n">
        <v>73.5</v>
      </c>
      <c r="X60" s="8" t="n">
        <v>76.5</v>
      </c>
      <c r="Y60" s="23"/>
      <c r="Z60" s="4" t="n">
        <f aca="false">L60-W60</f>
        <v>13.55956</v>
      </c>
      <c r="AA60" s="4" t="n">
        <f aca="false">N60-X60</f>
        <v>25.66696</v>
      </c>
      <c r="AB60" s="23"/>
    </row>
    <row r="61" customFormat="false" ht="14.9" hidden="false" customHeight="false" outlineLevel="0" collapsed="false">
      <c r="A61" s="1" t="s">
        <v>82</v>
      </c>
      <c r="B61" s="19"/>
      <c r="C61" s="20" t="s">
        <v>83</v>
      </c>
      <c r="D61" s="20" t="s">
        <v>62</v>
      </c>
      <c r="E61" s="20"/>
      <c r="F61" s="27" t="s">
        <v>84</v>
      </c>
      <c r="G61" s="27" t="s">
        <v>85</v>
      </c>
      <c r="H61" s="23"/>
      <c r="I61" s="1" t="n">
        <v>76.4</v>
      </c>
      <c r="J61" s="3" t="n">
        <f aca="false">(0.1263*I61)+0.2711</f>
        <v>9.92042</v>
      </c>
      <c r="K61" s="1" t="n">
        <v>272.2</v>
      </c>
      <c r="L61" s="3" t="n">
        <f aca="false">(K61*0.3052)+27.454</f>
        <v>110.52944</v>
      </c>
      <c r="M61" s="1" t="n">
        <v>234.8</v>
      </c>
      <c r="N61" s="3" t="n">
        <f aca="false">(M61*0.3052)+27.454</f>
        <v>99.11496</v>
      </c>
      <c r="O61" s="23"/>
      <c r="P61" s="23"/>
      <c r="Q61" s="5" t="n">
        <v>43260</v>
      </c>
      <c r="R61" s="6" t="n">
        <v>1907</v>
      </c>
      <c r="S61" s="5" t="n">
        <v>43262</v>
      </c>
      <c r="T61" s="6" t="n">
        <v>828</v>
      </c>
      <c r="U61" s="6" t="n">
        <v>1</v>
      </c>
      <c r="V61" s="7" t="n">
        <v>8.1</v>
      </c>
      <c r="W61" s="8" t="n">
        <v>94.8</v>
      </c>
      <c r="X61" s="8" t="n">
        <v>82</v>
      </c>
      <c r="Y61" s="23"/>
      <c r="Z61" s="4" t="n">
        <f aca="false">L61-W61</f>
        <v>15.72944</v>
      </c>
      <c r="AA61" s="4" t="n">
        <f aca="false">N61-X61</f>
        <v>17.11496</v>
      </c>
      <c r="AB61" s="23"/>
    </row>
    <row r="62" customFormat="false" ht="14.9" hidden="false" customHeight="false" outlineLevel="0" collapsed="false">
      <c r="A62" s="1" t="s">
        <v>86</v>
      </c>
      <c r="B62" s="19" t="s">
        <v>32</v>
      </c>
      <c r="C62" s="20" t="s">
        <v>87</v>
      </c>
      <c r="D62" s="20" t="s">
        <v>62</v>
      </c>
      <c r="E62" s="20" t="s">
        <v>71</v>
      </c>
      <c r="F62" s="27" t="s">
        <v>88</v>
      </c>
      <c r="G62" s="27" t="s">
        <v>89</v>
      </c>
      <c r="H62" s="27" t="s">
        <v>90</v>
      </c>
      <c r="I62" s="1" t="n">
        <v>89.3</v>
      </c>
      <c r="J62" s="3" t="n">
        <f aca="false">(0.1263*I62)+0.2711</f>
        <v>11.54969</v>
      </c>
      <c r="K62" s="1" t="n">
        <v>293</v>
      </c>
      <c r="L62" s="3" t="n">
        <f aca="false">(K62*0.3052)+27.454</f>
        <v>116.8776</v>
      </c>
      <c r="M62" s="1" t="n">
        <v>253.7</v>
      </c>
      <c r="N62" s="3" t="n">
        <f aca="false">(M62*0.3052)+27.454</f>
        <v>104.88324</v>
      </c>
      <c r="O62" s="1" t="n">
        <v>193.7</v>
      </c>
      <c r="P62" s="4" t="n">
        <f aca="false">(O62*0.3052)+27.454</f>
        <v>86.57124</v>
      </c>
      <c r="Q62" s="5" t="n">
        <v>43260</v>
      </c>
      <c r="R62" s="6" t="n">
        <v>1909</v>
      </c>
      <c r="S62" s="5" t="n">
        <v>43262</v>
      </c>
      <c r="T62" s="6" t="n">
        <v>829</v>
      </c>
      <c r="U62" s="6" t="n">
        <v>1</v>
      </c>
      <c r="V62" s="7" t="n">
        <v>7.6</v>
      </c>
      <c r="W62" s="8" t="n">
        <v>94.3</v>
      </c>
      <c r="X62" s="8" t="n">
        <v>84.9</v>
      </c>
      <c r="Y62" s="8" t="n">
        <v>67.8</v>
      </c>
      <c r="Z62" s="4" t="n">
        <f aca="false">L62-W62</f>
        <v>22.5776</v>
      </c>
      <c r="AA62" s="4" t="n">
        <f aca="false">N62-X62</f>
        <v>19.98324</v>
      </c>
      <c r="AB62" s="4" t="n">
        <f aca="false">P62-Y62</f>
        <v>18.77124</v>
      </c>
    </row>
    <row r="63" customFormat="false" ht="14.9" hidden="false" customHeight="false" outlineLevel="0" collapsed="false">
      <c r="A63" s="1" t="s">
        <v>69</v>
      </c>
      <c r="B63" s="19" t="s">
        <v>32</v>
      </c>
      <c r="C63" s="20" t="s">
        <v>40</v>
      </c>
      <c r="D63" s="20" t="s">
        <v>91</v>
      </c>
      <c r="E63" s="20" t="s">
        <v>46</v>
      </c>
      <c r="F63" s="27" t="s">
        <v>92</v>
      </c>
      <c r="G63" s="27" t="s">
        <v>39</v>
      </c>
      <c r="H63" s="27" t="s">
        <v>93</v>
      </c>
      <c r="I63" s="1" t="n">
        <v>78.8</v>
      </c>
      <c r="J63" s="3" t="n">
        <f aca="false">(0.1263*I63)+0.2711</f>
        <v>10.22354</v>
      </c>
      <c r="K63" s="1" t="n">
        <v>307.1</v>
      </c>
      <c r="L63" s="3" t="n">
        <f aca="false">(K63*0.3052)+27.454</f>
        <v>121.18092</v>
      </c>
      <c r="M63" s="1" t="n">
        <v>530.4</v>
      </c>
      <c r="N63" s="3" t="n">
        <f aca="false">(M63*0.3052)+27.454</f>
        <v>189.33208</v>
      </c>
      <c r="O63" s="1" t="n">
        <v>211.3</v>
      </c>
      <c r="P63" s="4" t="n">
        <f aca="false">(O63*0.3052)+27.454</f>
        <v>91.94276</v>
      </c>
      <c r="Q63" s="5" t="n">
        <v>43260</v>
      </c>
      <c r="R63" s="6" t="n">
        <v>1910</v>
      </c>
      <c r="S63" s="5" t="n">
        <v>43262</v>
      </c>
      <c r="T63" s="6" t="n">
        <v>816</v>
      </c>
      <c r="U63" s="6" t="n">
        <v>0</v>
      </c>
      <c r="V63" s="7" t="n">
        <v>13.5</v>
      </c>
      <c r="W63" s="8" t="n">
        <v>89.2</v>
      </c>
      <c r="X63" s="8" t="n">
        <v>141.7</v>
      </c>
      <c r="Y63" s="8" t="n">
        <v>73.1</v>
      </c>
      <c r="Z63" s="4" t="n">
        <f aca="false">L63-W63</f>
        <v>31.98092</v>
      </c>
      <c r="AA63" s="4" t="n">
        <f aca="false">N63-X63</f>
        <v>47.63208</v>
      </c>
      <c r="AB63" s="4" t="n">
        <f aca="false">P63-Y63</f>
        <v>18.84276</v>
      </c>
    </row>
    <row r="64" customFormat="false" ht="14.9" hidden="false" customHeight="false" outlineLevel="0" collapsed="false">
      <c r="A64" s="1" t="s">
        <v>92</v>
      </c>
      <c r="B64" s="19"/>
      <c r="C64" s="20" t="s">
        <v>94</v>
      </c>
      <c r="D64" s="20" t="s">
        <v>95</v>
      </c>
      <c r="E64" s="20"/>
      <c r="F64" s="27" t="s">
        <v>49</v>
      </c>
      <c r="G64" s="27" t="s">
        <v>96</v>
      </c>
      <c r="H64" s="23"/>
      <c r="I64" s="1" t="n">
        <v>89.2</v>
      </c>
      <c r="J64" s="3" t="n">
        <f aca="false">(0.1263*I64)+0.2711</f>
        <v>11.53706</v>
      </c>
      <c r="K64" s="1" t="n">
        <v>343.6</v>
      </c>
      <c r="L64" s="3" t="n">
        <f aca="false">(K64*0.3052)+27.454</f>
        <v>132.32072</v>
      </c>
      <c r="M64" s="1" t="n">
        <v>284.5</v>
      </c>
      <c r="N64" s="3" t="n">
        <f aca="false">(M64*0.3052)+27.454</f>
        <v>114.2834</v>
      </c>
      <c r="O64" s="23"/>
      <c r="P64" s="23"/>
      <c r="Q64" s="5" t="n">
        <v>43260</v>
      </c>
      <c r="R64" s="6" t="n">
        <v>1905</v>
      </c>
      <c r="S64" s="5" t="n">
        <v>43262</v>
      </c>
      <c r="T64" s="6" t="n">
        <v>826</v>
      </c>
      <c r="U64" s="6" t="n">
        <v>0</v>
      </c>
      <c r="V64" s="7" t="n">
        <v>27.5</v>
      </c>
      <c r="W64" s="8" t="n">
        <v>107.2</v>
      </c>
      <c r="X64" s="8" t="n">
        <v>68.3</v>
      </c>
      <c r="Y64" s="23"/>
      <c r="Z64" s="4" t="n">
        <f aca="false">L64-W64</f>
        <v>25.12072</v>
      </c>
      <c r="AA64" s="4" t="n">
        <f aca="false">N64-X64</f>
        <v>45.9834</v>
      </c>
      <c r="AB64" s="23"/>
    </row>
    <row r="65" customFormat="false" ht="14.9" hidden="false" customHeight="false" outlineLevel="0" collapsed="false">
      <c r="A65" s="1" t="s">
        <v>97</v>
      </c>
      <c r="B65" s="19"/>
      <c r="C65" s="20" t="s">
        <v>98</v>
      </c>
      <c r="D65" s="20" t="s">
        <v>91</v>
      </c>
      <c r="E65" s="20"/>
      <c r="F65" s="27" t="s">
        <v>99</v>
      </c>
      <c r="G65" s="27" t="s">
        <v>33</v>
      </c>
      <c r="H65" s="23"/>
      <c r="I65" s="1" t="n">
        <v>76</v>
      </c>
      <c r="J65" s="3" t="n">
        <f aca="false">(0.1263*I65)+0.2711</f>
        <v>9.8699</v>
      </c>
      <c r="K65" s="1" t="n">
        <v>227.1</v>
      </c>
      <c r="L65" s="3" t="n">
        <f aca="false">(K65*0.3052)+27.454</f>
        <v>96.76492</v>
      </c>
      <c r="M65" s="1" t="n">
        <v>641.3</v>
      </c>
      <c r="N65" s="3" t="n">
        <f aca="false">(M65*0.3052)+27.454</f>
        <v>223.17876</v>
      </c>
      <c r="O65" s="23"/>
      <c r="P65" s="23"/>
      <c r="Q65" s="5" t="n">
        <v>43260</v>
      </c>
      <c r="R65" s="6" t="n">
        <v>1910</v>
      </c>
      <c r="S65" s="5" t="n">
        <v>43262</v>
      </c>
      <c r="T65" s="6" t="n">
        <v>824</v>
      </c>
      <c r="U65" s="6" t="n">
        <v>1</v>
      </c>
      <c r="V65" s="7" t="n">
        <v>9</v>
      </c>
      <c r="W65" s="8" t="n">
        <v>83.5</v>
      </c>
      <c r="X65" s="8" t="n">
        <v>188.8</v>
      </c>
      <c r="Y65" s="23"/>
      <c r="Z65" s="4" t="n">
        <f aca="false">L65-W65</f>
        <v>13.26492</v>
      </c>
      <c r="AA65" s="4" t="n">
        <f aca="false">N65-X65</f>
        <v>34.37876</v>
      </c>
      <c r="AB65" s="23"/>
    </row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>
      <c r="I116" s="32"/>
    </row>
  </sheetData>
  <printOptions headings="false" gridLines="false" gridLinesSet="true" horizontalCentered="false" verticalCentered="false"/>
  <pageMargins left="0.25" right="0.25" top="0.75" bottom="0.75" header="0.3" footer="0.511805555555555"/>
  <pageSetup paperSize="1" scale="100" firstPageNumber="0" fitToWidth="1" fitToHeight="1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>&amp;LJaeger
Morrow&amp;CHolstrom Resistance Study
Choice Assay Data Sheet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704" ySplit="1935" topLeftCell="A1" activePane="bottomRight" state="split"/>
      <selection pane="topLeft" activeCell="A1" activeCellId="0" sqref="A1"/>
      <selection pane="topRight" activeCell="A1" activeCellId="0" sqref="A1"/>
      <selection pane="bottomLeft" activeCell="A1" activeCellId="0" sqref="A1"/>
      <selection pane="bottomRight" activeCell="D156" activeCellId="0" sqref="D156"/>
    </sheetView>
  </sheetViews>
  <sheetFormatPr defaultRowHeight="13.8"/>
  <cols>
    <col collapsed="false" hidden="false" max="1" min="1" style="1" width="8.37651821862348"/>
    <col collapsed="false" hidden="false" max="2" min="2" style="37" width="9.69635627530364"/>
    <col collapsed="false" hidden="false" max="3" min="3" style="37" width="8.04858299595142"/>
    <col collapsed="false" hidden="false" max="4" min="4" style="37" width="8.26315789473684"/>
    <col collapsed="false" hidden="false" max="5" min="5" style="1" width="11.3562753036437"/>
    <col collapsed="false" hidden="false" max="6" min="6" style="38" width="12.4534412955466"/>
    <col collapsed="false" hidden="false" max="7" min="7" style="37" width="12.8987854251012"/>
    <col collapsed="false" hidden="false" max="8" min="8" style="1" width="9.10526315789474"/>
    <col collapsed="false" hidden="false" max="9" min="9" style="39" width="12.2348178137652"/>
    <col collapsed="false" hidden="false" max="10" min="10" style="37" width="12.2348178137652"/>
    <col collapsed="false" hidden="false" max="11" min="11" style="40" width="17.8582995951417"/>
    <col collapsed="false" hidden="false" max="12" min="12" style="37" width="9.1417004048583"/>
    <col collapsed="false" hidden="false" max="13" min="13" style="40" width="12.0121457489879"/>
    <col collapsed="false" hidden="false" max="1023" min="14" style="37" width="9.1417004048583"/>
    <col collapsed="false" hidden="false" max="1025" min="1024" style="0" width="9.1417004048583"/>
  </cols>
  <sheetData>
    <row r="1" s="41" customFormat="true" ht="79.45" hidden="false" customHeight="true" outlineLevel="0" collapsed="false">
      <c r="A1" s="28" t="s">
        <v>100</v>
      </c>
      <c r="B1" s="41" t="s">
        <v>101</v>
      </c>
      <c r="C1" s="41" t="s">
        <v>102</v>
      </c>
      <c r="D1" s="41" t="s">
        <v>103</v>
      </c>
      <c r="E1" s="42" t="s">
        <v>104</v>
      </c>
      <c r="F1" s="43" t="s">
        <v>105</v>
      </c>
      <c r="G1" s="41" t="s">
        <v>106</v>
      </c>
      <c r="H1" s="42" t="s">
        <v>107</v>
      </c>
      <c r="I1" s="44" t="s">
        <v>108</v>
      </c>
      <c r="J1" s="41" t="s">
        <v>109</v>
      </c>
      <c r="K1" s="45" t="s">
        <v>110</v>
      </c>
      <c r="L1" s="46" t="s">
        <v>111</v>
      </c>
      <c r="M1" s="45" t="s">
        <v>112</v>
      </c>
      <c r="N1" s="46" t="s">
        <v>113</v>
      </c>
      <c r="O1" s="46" t="s">
        <v>114</v>
      </c>
      <c r="AMI1" s="47"/>
      <c r="AMJ1" s="48"/>
    </row>
    <row r="2" customFormat="false" ht="14.9" hidden="false" customHeight="false" outlineLevel="0" collapsed="false">
      <c r="A2" s="19" t="n">
        <v>1</v>
      </c>
      <c r="B2" s="37" t="n">
        <v>1</v>
      </c>
      <c r="C2" s="49" t="n">
        <v>135</v>
      </c>
      <c r="D2" s="19" t="n">
        <v>16</v>
      </c>
      <c r="E2" s="1" t="n">
        <v>317.7</v>
      </c>
      <c r="G2" s="37" t="n">
        <v>105.7</v>
      </c>
      <c r="H2" s="1" t="n">
        <v>81.1</v>
      </c>
      <c r="J2" s="37" t="n">
        <v>13.2</v>
      </c>
      <c r="K2" s="40" t="n">
        <v>43258</v>
      </c>
      <c r="L2" s="37" t="n">
        <v>1911</v>
      </c>
      <c r="M2" s="40" t="n">
        <v>43259</v>
      </c>
      <c r="N2" s="37" t="n">
        <v>1900</v>
      </c>
      <c r="O2" s="37" t="n">
        <v>1</v>
      </c>
    </row>
    <row r="3" customFormat="false" ht="14.9" hidden="false" customHeight="false" outlineLevel="0" collapsed="false">
      <c r="A3" s="19" t="n">
        <v>2</v>
      </c>
      <c r="B3" s="37" t="n">
        <v>1</v>
      </c>
      <c r="C3" s="49" t="n">
        <v>91</v>
      </c>
      <c r="D3" s="19" t="n">
        <v>4</v>
      </c>
      <c r="E3" s="1" t="n">
        <v>322.6</v>
      </c>
      <c r="G3" s="37" t="n">
        <v>103.1</v>
      </c>
      <c r="H3" s="1" t="n">
        <v>86.9</v>
      </c>
      <c r="J3" s="37" t="n">
        <v>12.7</v>
      </c>
      <c r="K3" s="40" t="n">
        <v>43258</v>
      </c>
      <c r="L3" s="37" t="n">
        <v>1913</v>
      </c>
      <c r="M3" s="40" t="n">
        <v>43259</v>
      </c>
      <c r="N3" s="37" t="n">
        <v>1900</v>
      </c>
      <c r="O3" s="37" t="n">
        <v>1</v>
      </c>
    </row>
    <row r="4" customFormat="false" ht="14.9" hidden="false" customHeight="false" outlineLevel="0" collapsed="false">
      <c r="A4" s="19" t="n">
        <v>3</v>
      </c>
      <c r="B4" s="37" t="n">
        <v>1</v>
      </c>
      <c r="C4" s="49" t="n">
        <v>171</v>
      </c>
      <c r="D4" s="19" t="n">
        <v>82</v>
      </c>
      <c r="E4" s="1" t="n">
        <v>358.1</v>
      </c>
      <c r="G4" s="37" t="n">
        <v>82.6</v>
      </c>
      <c r="H4" s="1" t="n">
        <v>81.4</v>
      </c>
      <c r="J4" s="37" t="n">
        <v>22.1</v>
      </c>
      <c r="K4" s="40" t="n">
        <v>43258</v>
      </c>
      <c r="L4" s="37" t="n">
        <v>1915</v>
      </c>
      <c r="M4" s="40" t="n">
        <v>43260</v>
      </c>
      <c r="N4" s="37" t="n">
        <v>800</v>
      </c>
      <c r="O4" s="37" t="n">
        <v>0</v>
      </c>
    </row>
    <row r="5" customFormat="false" ht="14.9" hidden="false" customHeight="false" outlineLevel="0" collapsed="false">
      <c r="A5" s="19" t="n">
        <v>4</v>
      </c>
      <c r="B5" s="37" t="n">
        <v>1</v>
      </c>
      <c r="C5" s="49" t="n">
        <v>186</v>
      </c>
      <c r="D5" s="19" t="n">
        <v>64</v>
      </c>
      <c r="E5" s="1" t="n">
        <v>328.2</v>
      </c>
      <c r="G5" s="37" t="n">
        <v>67.2</v>
      </c>
      <c r="H5" s="1" t="n">
        <v>81.1</v>
      </c>
      <c r="J5" s="37" t="n">
        <v>17.9</v>
      </c>
      <c r="K5" s="40" t="n">
        <v>43258</v>
      </c>
      <c r="L5" s="37" t="n">
        <v>1917</v>
      </c>
      <c r="M5" s="40" t="n">
        <v>43260</v>
      </c>
      <c r="N5" s="37" t="n">
        <v>801</v>
      </c>
      <c r="O5" s="37" t="n">
        <v>0</v>
      </c>
    </row>
    <row r="6" customFormat="false" ht="14.9" hidden="false" customHeight="false" outlineLevel="0" collapsed="false">
      <c r="A6" s="19" t="n">
        <v>5</v>
      </c>
      <c r="B6" s="37" t="n">
        <v>1</v>
      </c>
      <c r="C6" s="49" t="n">
        <v>251</v>
      </c>
      <c r="D6" s="19" t="n">
        <v>106</v>
      </c>
      <c r="E6" s="1" t="n">
        <v>258.2</v>
      </c>
      <c r="G6" s="37" t="n">
        <v>65.5</v>
      </c>
      <c r="H6" s="1" t="n">
        <v>76.2</v>
      </c>
      <c r="J6" s="37" t="n">
        <v>21.7</v>
      </c>
      <c r="K6" s="40" t="n">
        <v>43258</v>
      </c>
      <c r="L6" s="37" t="n">
        <v>1919</v>
      </c>
      <c r="M6" s="40" t="n">
        <v>43260</v>
      </c>
      <c r="N6" s="37" t="n">
        <v>802</v>
      </c>
      <c r="O6" s="37" t="n">
        <v>0</v>
      </c>
    </row>
    <row r="7" customFormat="false" ht="14.9" hidden="false" customHeight="false" outlineLevel="0" collapsed="false">
      <c r="A7" s="19" t="n">
        <v>6</v>
      </c>
      <c r="B7" s="37" t="n">
        <v>1</v>
      </c>
      <c r="C7" s="49" t="n">
        <v>168</v>
      </c>
      <c r="D7" s="19" t="n">
        <v>94</v>
      </c>
      <c r="E7" s="1" t="n">
        <v>237</v>
      </c>
      <c r="G7" s="37" t="n">
        <v>60.7</v>
      </c>
      <c r="H7" s="1" t="n">
        <v>71</v>
      </c>
      <c r="J7" s="37" t="n">
        <v>14.1</v>
      </c>
      <c r="K7" s="40" t="n">
        <v>43258</v>
      </c>
      <c r="L7" s="37" t="n">
        <v>1924</v>
      </c>
      <c r="M7" s="40" t="n">
        <v>43260</v>
      </c>
      <c r="N7" s="37" t="n">
        <v>803</v>
      </c>
      <c r="O7" s="37" t="n">
        <v>0</v>
      </c>
    </row>
    <row r="8" customFormat="false" ht="14.9" hidden="false" customHeight="false" outlineLevel="0" collapsed="false">
      <c r="A8" s="19" t="n">
        <v>7</v>
      </c>
      <c r="B8" s="37" t="n">
        <v>1</v>
      </c>
      <c r="C8" s="49" t="n">
        <v>118</v>
      </c>
      <c r="D8" s="19" t="n">
        <v>46</v>
      </c>
      <c r="E8" s="1" t="n">
        <v>257.7</v>
      </c>
      <c r="G8" s="37" t="n">
        <v>57.6</v>
      </c>
      <c r="H8" s="1" t="n">
        <v>69.3</v>
      </c>
      <c r="J8" s="37" t="n">
        <v>20.1</v>
      </c>
      <c r="K8" s="40" t="n">
        <v>43258</v>
      </c>
      <c r="L8" s="37" t="n">
        <v>1927</v>
      </c>
      <c r="M8" s="40" t="n">
        <v>43260</v>
      </c>
      <c r="N8" s="37" t="n">
        <v>804</v>
      </c>
      <c r="O8" s="37" t="n">
        <v>0</v>
      </c>
    </row>
    <row r="9" customFormat="false" ht="14.9" hidden="false" customHeight="false" outlineLevel="0" collapsed="false">
      <c r="A9" s="19" t="n">
        <v>8</v>
      </c>
      <c r="B9" s="37" t="n">
        <v>1</v>
      </c>
      <c r="C9" s="49" t="n">
        <v>91</v>
      </c>
      <c r="D9" s="19" t="n">
        <v>5</v>
      </c>
      <c r="E9" s="1" t="n">
        <v>328.9</v>
      </c>
      <c r="G9" s="37" t="n">
        <v>49.9</v>
      </c>
      <c r="H9" s="1" t="n">
        <v>89.7</v>
      </c>
      <c r="J9" s="37" t="n">
        <v>25.8</v>
      </c>
      <c r="K9" s="40" t="n">
        <v>43258</v>
      </c>
      <c r="L9" s="37" t="n">
        <v>1933</v>
      </c>
      <c r="M9" s="40" t="n">
        <v>43260</v>
      </c>
      <c r="N9" s="37" t="n">
        <v>804</v>
      </c>
      <c r="O9" s="37" t="n">
        <v>0</v>
      </c>
    </row>
    <row r="10" customFormat="false" ht="14.9" hidden="false" customHeight="false" outlineLevel="0" collapsed="false">
      <c r="A10" s="19" t="n">
        <v>9</v>
      </c>
      <c r="B10" s="37" t="n">
        <v>1</v>
      </c>
      <c r="C10" s="49" t="n">
        <v>189</v>
      </c>
      <c r="D10" s="19" t="n">
        <v>104</v>
      </c>
      <c r="E10" s="1" t="n">
        <v>226.6</v>
      </c>
      <c r="G10" s="37" t="n">
        <v>31.6</v>
      </c>
      <c r="H10" s="1" t="n">
        <v>79.8</v>
      </c>
      <c r="J10" s="37" t="n">
        <v>29.9</v>
      </c>
      <c r="K10" s="40" t="n">
        <v>43258</v>
      </c>
      <c r="L10" s="37" t="n">
        <v>1935</v>
      </c>
      <c r="M10" s="40" t="n">
        <v>43260</v>
      </c>
      <c r="N10" s="37" t="n">
        <v>806</v>
      </c>
      <c r="O10" s="37" t="n">
        <v>1</v>
      </c>
    </row>
    <row r="11" customFormat="false" ht="14.9" hidden="false" customHeight="false" outlineLevel="0" collapsed="false">
      <c r="A11" s="19" t="n">
        <v>10</v>
      </c>
      <c r="B11" s="37" t="n">
        <v>1</v>
      </c>
      <c r="C11" s="49" t="n">
        <v>118</v>
      </c>
      <c r="D11" s="19" t="n">
        <v>47</v>
      </c>
      <c r="E11" s="1" t="n">
        <v>259.3</v>
      </c>
      <c r="G11" s="37" t="n">
        <v>64.4</v>
      </c>
      <c r="H11" s="1" t="n">
        <v>81.6</v>
      </c>
      <c r="J11" s="37" t="n">
        <v>25.2</v>
      </c>
      <c r="K11" s="40" t="n">
        <v>43258</v>
      </c>
      <c r="L11" s="37" t="n">
        <v>1936</v>
      </c>
      <c r="M11" s="40" t="n">
        <v>43260</v>
      </c>
      <c r="N11" s="37" t="n">
        <v>806</v>
      </c>
      <c r="O11" s="37" t="n">
        <v>0</v>
      </c>
    </row>
    <row r="12" customFormat="false" ht="14.9" hidden="false" customHeight="false" outlineLevel="0" collapsed="false">
      <c r="A12" s="19" t="n">
        <v>11</v>
      </c>
      <c r="B12" s="37" t="n">
        <v>1</v>
      </c>
      <c r="C12" s="49" t="n">
        <v>182</v>
      </c>
      <c r="D12" s="19" t="n">
        <v>25</v>
      </c>
      <c r="E12" s="1" t="n">
        <v>195.2</v>
      </c>
      <c r="G12" s="37" t="n">
        <v>52</v>
      </c>
      <c r="H12" s="1" t="n">
        <v>71.8</v>
      </c>
      <c r="J12" s="37" t="n">
        <v>16.9</v>
      </c>
      <c r="K12" s="40" t="n">
        <v>43258</v>
      </c>
      <c r="L12" s="37" t="n">
        <v>1938</v>
      </c>
      <c r="M12" s="40" t="n">
        <v>43260</v>
      </c>
      <c r="N12" s="37" t="n">
        <v>807</v>
      </c>
      <c r="O12" s="37" t="n">
        <v>0</v>
      </c>
    </row>
    <row r="13" customFormat="false" ht="14.9" hidden="false" customHeight="false" outlineLevel="0" collapsed="false">
      <c r="A13" s="19" t="n">
        <v>12</v>
      </c>
      <c r="B13" s="37" t="n">
        <v>1</v>
      </c>
      <c r="C13" s="49" t="n">
        <v>174</v>
      </c>
      <c r="D13" s="19" t="n">
        <v>19</v>
      </c>
      <c r="E13" s="1" t="n">
        <v>228.9</v>
      </c>
      <c r="G13" s="37" t="n">
        <v>75.5</v>
      </c>
      <c r="H13" s="1" t="n">
        <v>83.4</v>
      </c>
      <c r="J13" s="37" t="n">
        <v>13.2</v>
      </c>
      <c r="K13" s="40" t="n">
        <v>43258</v>
      </c>
      <c r="L13" s="37" t="n">
        <v>1939</v>
      </c>
      <c r="M13" s="40" t="n">
        <v>43260</v>
      </c>
      <c r="N13" s="37" t="n">
        <v>809</v>
      </c>
      <c r="O13" s="37" t="n">
        <v>1</v>
      </c>
    </row>
    <row r="14" customFormat="false" ht="14.9" hidden="false" customHeight="false" outlineLevel="0" collapsed="false">
      <c r="A14" s="19" t="n">
        <v>13</v>
      </c>
      <c r="B14" s="37" t="n">
        <v>1</v>
      </c>
      <c r="C14" s="49" t="n">
        <v>186</v>
      </c>
      <c r="D14" s="19" t="n">
        <v>65</v>
      </c>
      <c r="E14" s="1" t="n">
        <v>288.1</v>
      </c>
      <c r="G14" s="37" t="n">
        <v>63.6</v>
      </c>
      <c r="H14" s="1" t="n">
        <v>75.1</v>
      </c>
      <c r="J14" s="37" t="n">
        <v>19</v>
      </c>
      <c r="K14" s="40" t="n">
        <v>43258</v>
      </c>
      <c r="L14" s="37" t="n">
        <v>1940</v>
      </c>
      <c r="M14" s="40" t="n">
        <v>43260</v>
      </c>
      <c r="N14" s="37" t="n">
        <v>812</v>
      </c>
      <c r="O14" s="37" t="n">
        <v>0</v>
      </c>
    </row>
    <row r="15" customFormat="false" ht="14.9" hidden="false" customHeight="false" outlineLevel="0" collapsed="false">
      <c r="A15" s="19" t="n">
        <v>14</v>
      </c>
      <c r="B15" s="37" t="n">
        <v>1</v>
      </c>
      <c r="C15" s="49" t="n">
        <v>135</v>
      </c>
      <c r="D15" s="19" t="n">
        <v>17</v>
      </c>
      <c r="E15" s="1" t="n">
        <v>371.2</v>
      </c>
      <c r="G15" s="37" t="n">
        <v>111.7</v>
      </c>
      <c r="H15" s="1" t="n">
        <v>77.2</v>
      </c>
      <c r="J15" s="37" t="n">
        <v>12</v>
      </c>
      <c r="K15" s="40" t="n">
        <v>43258</v>
      </c>
      <c r="L15" s="37" t="n">
        <v>1940</v>
      </c>
      <c r="M15" s="40" t="n">
        <v>43259</v>
      </c>
      <c r="N15" s="37" t="n">
        <v>1900</v>
      </c>
      <c r="O15" s="37" t="n">
        <v>1</v>
      </c>
    </row>
    <row r="16" customFormat="false" ht="14.9" hidden="false" customHeight="false" outlineLevel="0" collapsed="false">
      <c r="A16" s="19" t="n">
        <v>15</v>
      </c>
      <c r="B16" s="37" t="n">
        <v>1</v>
      </c>
      <c r="C16" s="49" t="n">
        <v>203</v>
      </c>
      <c r="D16" s="19" t="n">
        <v>8</v>
      </c>
      <c r="E16" s="1" t="n">
        <v>333.5</v>
      </c>
      <c r="G16" s="37" t="n">
        <v>93.8</v>
      </c>
      <c r="H16" s="1" t="n">
        <v>70.1</v>
      </c>
      <c r="J16" s="37" t="n">
        <v>13.7</v>
      </c>
      <c r="K16" s="40" t="n">
        <v>43258</v>
      </c>
      <c r="L16" s="37" t="n">
        <v>1943</v>
      </c>
      <c r="M16" s="40" t="n">
        <v>43260</v>
      </c>
      <c r="N16" s="37" t="n">
        <v>814</v>
      </c>
      <c r="O16" s="37" t="n">
        <v>0</v>
      </c>
    </row>
    <row r="17" customFormat="false" ht="14.9" hidden="false" customHeight="false" outlineLevel="0" collapsed="false">
      <c r="A17" s="19" t="n">
        <v>16</v>
      </c>
      <c r="B17" s="37" t="n">
        <v>1</v>
      </c>
      <c r="C17" s="49" t="n">
        <v>333</v>
      </c>
      <c r="D17" s="19" t="n">
        <v>10</v>
      </c>
      <c r="E17" s="1" t="n">
        <v>359.8</v>
      </c>
      <c r="G17" s="37" t="n">
        <v>111.2</v>
      </c>
      <c r="H17" s="1" t="n">
        <v>80.1</v>
      </c>
      <c r="J17" s="37" t="n">
        <v>11.4</v>
      </c>
      <c r="K17" s="40" t="n">
        <v>43258</v>
      </c>
      <c r="L17" s="37" t="n">
        <v>1943</v>
      </c>
      <c r="M17" s="40" t="n">
        <v>43259</v>
      </c>
      <c r="N17" s="37" t="n">
        <v>1900</v>
      </c>
      <c r="O17" s="37" t="n">
        <v>1</v>
      </c>
    </row>
    <row r="18" customFormat="false" ht="14.9" hidden="false" customHeight="false" outlineLevel="0" collapsed="false">
      <c r="A18" s="19" t="n">
        <v>17</v>
      </c>
      <c r="B18" s="37" t="n">
        <v>1</v>
      </c>
      <c r="C18" s="49" t="n">
        <v>141</v>
      </c>
      <c r="D18" s="19" t="n">
        <v>43</v>
      </c>
      <c r="E18" s="1" t="n">
        <v>446.3</v>
      </c>
      <c r="G18" s="37" t="n">
        <v>136.7</v>
      </c>
      <c r="H18" s="1" t="n">
        <v>70</v>
      </c>
      <c r="J18" s="37" t="n">
        <v>9.3</v>
      </c>
      <c r="K18" s="40" t="n">
        <v>43258</v>
      </c>
      <c r="L18" s="37" t="n">
        <v>1944</v>
      </c>
      <c r="M18" s="40" t="n">
        <v>43259</v>
      </c>
      <c r="N18" s="37" t="n">
        <v>1900</v>
      </c>
      <c r="O18" s="37" t="n">
        <v>1</v>
      </c>
    </row>
    <row r="19" customFormat="false" ht="14.9" hidden="false" customHeight="false" outlineLevel="0" collapsed="false">
      <c r="A19" s="19" t="n">
        <v>18</v>
      </c>
      <c r="B19" s="37" t="n">
        <v>1</v>
      </c>
      <c r="C19" s="49" t="n">
        <v>5</v>
      </c>
      <c r="D19" s="19" t="n">
        <v>70</v>
      </c>
      <c r="E19" s="1" t="n">
        <v>236.9</v>
      </c>
      <c r="G19" s="37" t="n">
        <v>41.2</v>
      </c>
      <c r="H19" s="1" t="n">
        <v>76.4</v>
      </c>
      <c r="J19" s="37" t="n">
        <v>22.4</v>
      </c>
      <c r="K19" s="40" t="n">
        <v>43258</v>
      </c>
      <c r="L19" s="37" t="n">
        <v>1945</v>
      </c>
      <c r="M19" s="40" t="n">
        <v>43260</v>
      </c>
      <c r="N19" s="37" t="n">
        <v>816</v>
      </c>
      <c r="O19" s="37" t="n">
        <v>0</v>
      </c>
    </row>
    <row r="20" customFormat="false" ht="14.9" hidden="false" customHeight="false" outlineLevel="0" collapsed="false">
      <c r="A20" s="19" t="n">
        <v>19</v>
      </c>
      <c r="B20" s="37" t="n">
        <v>1</v>
      </c>
      <c r="C20" s="49" t="n">
        <v>16</v>
      </c>
      <c r="D20" s="19" t="n">
        <v>67</v>
      </c>
      <c r="E20" s="1" t="n">
        <v>277.9</v>
      </c>
      <c r="G20" s="37" t="n">
        <v>97.1</v>
      </c>
      <c r="H20" s="1" t="n">
        <v>89.3</v>
      </c>
      <c r="J20" s="37" t="n">
        <v>15.9</v>
      </c>
      <c r="K20" s="40" t="n">
        <v>43258</v>
      </c>
      <c r="L20" s="37" t="n">
        <v>1946</v>
      </c>
      <c r="M20" s="40" t="n">
        <v>43260</v>
      </c>
      <c r="N20" s="37" t="n">
        <v>818</v>
      </c>
      <c r="O20" s="37" t="n">
        <v>1</v>
      </c>
    </row>
    <row r="21" customFormat="false" ht="14.9" hidden="false" customHeight="false" outlineLevel="0" collapsed="false">
      <c r="A21" s="19" t="n">
        <v>20</v>
      </c>
      <c r="B21" s="37" t="n">
        <v>1</v>
      </c>
      <c r="C21" s="49" t="n">
        <v>237</v>
      </c>
      <c r="D21" s="19" t="n">
        <v>52</v>
      </c>
      <c r="E21" s="1" t="n">
        <v>260.6</v>
      </c>
      <c r="G21" s="37" t="n">
        <v>81.1</v>
      </c>
      <c r="H21" s="1" t="n">
        <v>78.8</v>
      </c>
      <c r="J21" s="37" t="n">
        <v>19.6</v>
      </c>
      <c r="K21" s="40" t="n">
        <v>43258</v>
      </c>
      <c r="L21" s="37" t="n">
        <v>1946</v>
      </c>
      <c r="M21" s="40" t="n">
        <v>43260</v>
      </c>
      <c r="N21" s="37" t="n">
        <v>820</v>
      </c>
      <c r="O21" s="37" t="n">
        <v>0</v>
      </c>
    </row>
    <row r="22" customFormat="false" ht="14.9" hidden="false" customHeight="false" outlineLevel="0" collapsed="false">
      <c r="A22" s="19" t="n">
        <v>21</v>
      </c>
      <c r="B22" s="37" t="n">
        <v>1</v>
      </c>
      <c r="C22" s="49" t="n">
        <v>171</v>
      </c>
      <c r="D22" s="19" t="n">
        <v>83</v>
      </c>
      <c r="E22" s="1" t="n">
        <v>381.4</v>
      </c>
      <c r="G22" s="37" t="n">
        <v>110.8</v>
      </c>
      <c r="H22" s="1" t="n">
        <v>89.2</v>
      </c>
      <c r="J22" s="37" t="n">
        <v>26.7</v>
      </c>
      <c r="K22" s="40" t="n">
        <v>43258</v>
      </c>
      <c r="L22" s="37" t="n">
        <v>1947</v>
      </c>
      <c r="M22" s="40" t="n">
        <v>43260</v>
      </c>
      <c r="N22" s="37" t="n">
        <v>820</v>
      </c>
      <c r="O22" s="37" t="n">
        <v>0</v>
      </c>
    </row>
    <row r="23" customFormat="false" ht="14.9" hidden="false" customHeight="false" outlineLevel="0" collapsed="false">
      <c r="A23" s="19" t="n">
        <v>22</v>
      </c>
      <c r="B23" s="37" t="n">
        <v>1</v>
      </c>
      <c r="C23" s="49" t="n">
        <v>172</v>
      </c>
      <c r="D23" s="19" t="n">
        <v>79</v>
      </c>
      <c r="E23" s="1" t="n">
        <v>316.2</v>
      </c>
      <c r="G23" s="37" t="n">
        <v>81.9</v>
      </c>
      <c r="H23" s="1" t="n">
        <v>76</v>
      </c>
      <c r="J23" s="37" t="n">
        <v>13.7</v>
      </c>
      <c r="K23" s="40" t="n">
        <v>43258</v>
      </c>
      <c r="L23" s="37" t="n">
        <v>1953</v>
      </c>
      <c r="M23" s="40" t="n">
        <v>43260</v>
      </c>
      <c r="N23" s="37" t="n">
        <v>822</v>
      </c>
      <c r="O23" s="37" t="n">
        <v>0</v>
      </c>
    </row>
    <row r="24" customFormat="false" ht="14.9" hidden="false" customHeight="false" outlineLevel="0" collapsed="false">
      <c r="A24" s="19" t="n">
        <v>23</v>
      </c>
      <c r="B24" s="37" t="n">
        <v>1</v>
      </c>
      <c r="C24" s="49" t="n">
        <v>172</v>
      </c>
      <c r="D24" s="19" t="n">
        <v>80</v>
      </c>
      <c r="E24" s="1" t="n">
        <v>361.9</v>
      </c>
      <c r="G24" s="37" t="n">
        <v>84.5</v>
      </c>
      <c r="H24" s="1" t="n">
        <v>70.2</v>
      </c>
      <c r="J24" s="37" t="n">
        <v>18.4</v>
      </c>
      <c r="K24" s="40" t="n">
        <v>43258</v>
      </c>
      <c r="L24" s="37" t="n">
        <v>1954</v>
      </c>
      <c r="M24" s="40" t="n">
        <v>43260</v>
      </c>
      <c r="N24" s="37" t="n">
        <v>822</v>
      </c>
      <c r="O24" s="37" t="n">
        <v>0</v>
      </c>
    </row>
    <row r="25" customFormat="false" ht="14.9" hidden="false" customHeight="false" outlineLevel="0" collapsed="false">
      <c r="A25" s="19" t="n">
        <v>24</v>
      </c>
      <c r="B25" s="37" t="n">
        <v>1</v>
      </c>
      <c r="C25" s="49" t="n">
        <v>58</v>
      </c>
      <c r="D25" s="19" t="n">
        <v>85</v>
      </c>
      <c r="E25" s="1" t="n">
        <v>158.5</v>
      </c>
      <c r="G25" s="37" t="n">
        <v>38.3</v>
      </c>
      <c r="H25" s="1" t="n">
        <v>72.1</v>
      </c>
      <c r="J25" s="37" t="n">
        <v>11.6</v>
      </c>
      <c r="K25" s="40" t="n">
        <v>43258</v>
      </c>
      <c r="L25" s="37" t="n">
        <v>1954</v>
      </c>
      <c r="M25" s="40" t="n">
        <v>43259</v>
      </c>
      <c r="N25" s="37" t="n">
        <v>1900</v>
      </c>
      <c r="O25" s="37" t="n">
        <v>1</v>
      </c>
    </row>
    <row r="26" customFormat="false" ht="14.9" hidden="false" customHeight="false" outlineLevel="0" collapsed="false">
      <c r="A26" s="19" t="n">
        <v>25</v>
      </c>
      <c r="B26" s="37" t="n">
        <v>1</v>
      </c>
      <c r="C26" s="49" t="n">
        <v>63</v>
      </c>
      <c r="D26" s="19" t="n">
        <v>91</v>
      </c>
      <c r="E26" s="1" t="n">
        <v>231.9</v>
      </c>
      <c r="G26" s="37" t="n">
        <v>66.6</v>
      </c>
      <c r="H26" s="1" t="n">
        <v>71.8</v>
      </c>
      <c r="J26" s="37" t="n">
        <v>22.1</v>
      </c>
      <c r="K26" s="40" t="n">
        <v>43258</v>
      </c>
      <c r="L26" s="37" t="n">
        <v>1955</v>
      </c>
      <c r="M26" s="40" t="n">
        <v>43260</v>
      </c>
      <c r="N26" s="37" t="n">
        <v>824</v>
      </c>
      <c r="O26" s="37" t="n">
        <v>0</v>
      </c>
    </row>
    <row r="27" customFormat="false" ht="14.9" hidden="false" customHeight="false" outlineLevel="0" collapsed="false">
      <c r="A27" s="19" t="n">
        <v>26</v>
      </c>
      <c r="B27" s="37" t="n">
        <v>1</v>
      </c>
      <c r="C27" s="49" t="n">
        <v>141</v>
      </c>
      <c r="D27" s="19" t="n">
        <v>44</v>
      </c>
      <c r="E27" s="1" t="n">
        <v>323.2</v>
      </c>
      <c r="G27" s="37" t="n">
        <v>88.5</v>
      </c>
      <c r="H27" s="1" t="n">
        <v>88.2</v>
      </c>
      <c r="J27" s="37" t="n">
        <v>13</v>
      </c>
      <c r="K27" s="40" t="n">
        <v>43258</v>
      </c>
      <c r="L27" s="37" t="n">
        <v>1956</v>
      </c>
      <c r="M27" s="40" t="n">
        <v>43259</v>
      </c>
      <c r="N27" s="37" t="n">
        <v>1900</v>
      </c>
      <c r="O27" s="37" t="n">
        <v>1</v>
      </c>
    </row>
    <row r="28" customFormat="false" ht="14.9" hidden="false" customHeight="false" outlineLevel="0" collapsed="false">
      <c r="A28" s="19" t="n">
        <v>27</v>
      </c>
      <c r="B28" s="37" t="n">
        <v>1</v>
      </c>
      <c r="C28" s="49" t="n">
        <v>138</v>
      </c>
      <c r="D28" s="19" t="n">
        <v>29</v>
      </c>
      <c r="E28" s="1" t="n">
        <v>270.8</v>
      </c>
      <c r="G28" s="37" t="n">
        <v>95.1</v>
      </c>
      <c r="H28" s="1" t="n">
        <v>77.8</v>
      </c>
      <c r="J28" s="37" t="n">
        <v>11.3</v>
      </c>
      <c r="K28" s="40" t="n">
        <v>43258</v>
      </c>
      <c r="L28" s="37" t="n">
        <v>1957</v>
      </c>
      <c r="M28" s="40" t="n">
        <v>43259</v>
      </c>
      <c r="N28" s="37" t="n">
        <v>1900</v>
      </c>
      <c r="O28" s="37" t="n">
        <v>1</v>
      </c>
    </row>
    <row r="29" customFormat="false" ht="14.9" hidden="false" customHeight="false" outlineLevel="0" collapsed="false">
      <c r="A29" s="19" t="n">
        <v>28</v>
      </c>
      <c r="B29" s="37" t="n">
        <v>1</v>
      </c>
      <c r="C29" s="49" t="n">
        <v>333</v>
      </c>
      <c r="D29" s="19" t="n">
        <v>11</v>
      </c>
      <c r="E29" s="1" t="n">
        <v>360.6</v>
      </c>
      <c r="G29" s="37" t="n">
        <v>115.2</v>
      </c>
      <c r="H29" s="1" t="n">
        <v>83.3</v>
      </c>
      <c r="J29" s="37" t="n">
        <v>10.9</v>
      </c>
      <c r="K29" s="40" t="n">
        <v>43258</v>
      </c>
      <c r="L29" s="37" t="n">
        <v>1957</v>
      </c>
      <c r="M29" s="40" t="n">
        <v>43259</v>
      </c>
      <c r="N29" s="37" t="n">
        <v>1900</v>
      </c>
      <c r="O29" s="37" t="n">
        <v>1</v>
      </c>
    </row>
    <row r="30" customFormat="false" ht="14.9" hidden="false" customHeight="false" outlineLevel="0" collapsed="false">
      <c r="A30" s="19" t="n">
        <v>29</v>
      </c>
      <c r="B30" s="37" t="n">
        <v>1</v>
      </c>
      <c r="C30" s="49" t="n">
        <v>182</v>
      </c>
      <c r="D30" s="19" t="n">
        <v>26</v>
      </c>
      <c r="E30" s="1" t="n">
        <v>192.5</v>
      </c>
      <c r="G30" s="37" t="n">
        <v>53.6</v>
      </c>
      <c r="H30" s="1" t="n">
        <v>76.3</v>
      </c>
      <c r="J30" s="37" t="n">
        <v>11.1</v>
      </c>
      <c r="K30" s="40" t="n">
        <v>43258</v>
      </c>
      <c r="L30" s="37" t="n">
        <v>1958</v>
      </c>
      <c r="M30" s="40" t="n">
        <v>43259</v>
      </c>
      <c r="N30" s="37" t="n">
        <v>1900</v>
      </c>
      <c r="O30" s="37" t="n">
        <v>1</v>
      </c>
    </row>
    <row r="31" customFormat="false" ht="14.9" hidden="false" customHeight="false" outlineLevel="0" collapsed="false">
      <c r="A31" s="19" t="n">
        <v>30</v>
      </c>
      <c r="B31" s="37" t="n">
        <v>1</v>
      </c>
      <c r="C31" s="49" t="n">
        <v>143</v>
      </c>
      <c r="D31" s="19" t="n">
        <v>77</v>
      </c>
      <c r="E31" s="1" t="n">
        <v>397.2</v>
      </c>
      <c r="G31" s="37" t="n">
        <v>126.9</v>
      </c>
      <c r="H31" s="1" t="n">
        <v>76.5</v>
      </c>
      <c r="J31" s="37" t="n">
        <v>26.1</v>
      </c>
      <c r="K31" s="40" t="n">
        <v>43258</v>
      </c>
      <c r="L31" s="37" t="n">
        <v>1959</v>
      </c>
      <c r="M31" s="40" t="n">
        <v>43260</v>
      </c>
      <c r="N31" s="37" t="n">
        <v>827</v>
      </c>
      <c r="O31" s="37" t="n">
        <v>0</v>
      </c>
    </row>
    <row r="32" customFormat="false" ht="14.9" hidden="false" customHeight="false" outlineLevel="0" collapsed="false">
      <c r="A32" s="19" t="n">
        <v>31</v>
      </c>
      <c r="B32" s="37" t="n">
        <v>1</v>
      </c>
      <c r="C32" s="49" t="n">
        <v>16</v>
      </c>
      <c r="D32" s="19" t="n">
        <v>68</v>
      </c>
      <c r="E32" s="1" t="n">
        <v>223.2</v>
      </c>
      <c r="G32" s="37" t="n">
        <v>74.1</v>
      </c>
      <c r="H32" s="1" t="n">
        <v>76.2</v>
      </c>
      <c r="J32" s="37" t="n">
        <v>22.4</v>
      </c>
      <c r="K32" s="40" t="n">
        <v>43258</v>
      </c>
      <c r="L32" s="37" t="n">
        <v>2000</v>
      </c>
      <c r="M32" s="40" t="n">
        <v>43260</v>
      </c>
      <c r="N32" s="37" t="n">
        <v>827</v>
      </c>
      <c r="O32" s="37" t="n">
        <v>0</v>
      </c>
    </row>
    <row r="33" customFormat="false" ht="14.9" hidden="false" customHeight="false" outlineLevel="0" collapsed="false">
      <c r="A33" s="19" t="n">
        <v>32</v>
      </c>
      <c r="B33" s="37" t="n">
        <v>1</v>
      </c>
      <c r="C33" s="49" t="n">
        <v>251</v>
      </c>
      <c r="D33" s="19" t="n">
        <v>107</v>
      </c>
      <c r="E33" s="1" t="n">
        <v>250.7</v>
      </c>
      <c r="G33" s="37" t="n">
        <v>41.3</v>
      </c>
      <c r="H33" s="1" t="n">
        <v>83.3</v>
      </c>
      <c r="J33" s="37" t="n">
        <v>18.2</v>
      </c>
      <c r="K33" s="40" t="n">
        <v>43258</v>
      </c>
      <c r="L33" s="37" t="n">
        <v>2001</v>
      </c>
      <c r="M33" s="40" t="n">
        <v>43260</v>
      </c>
      <c r="N33" s="37" t="n">
        <v>829</v>
      </c>
      <c r="O33" s="37" t="n">
        <v>0</v>
      </c>
    </row>
    <row r="34" customFormat="false" ht="14.9" hidden="false" customHeight="false" outlineLevel="0" collapsed="false">
      <c r="A34" s="19" t="n">
        <v>33</v>
      </c>
      <c r="B34" s="37" t="n">
        <v>1</v>
      </c>
      <c r="C34" s="49" t="n">
        <v>368</v>
      </c>
      <c r="D34" s="19" t="n">
        <v>14</v>
      </c>
      <c r="E34" s="1" t="n">
        <v>263.1</v>
      </c>
      <c r="G34" s="37" t="n">
        <v>77.9</v>
      </c>
      <c r="H34" s="1" t="n">
        <v>89.8</v>
      </c>
      <c r="J34" s="37" t="n">
        <v>24.8</v>
      </c>
      <c r="K34" s="40" t="n">
        <v>43258</v>
      </c>
      <c r="L34" s="37" t="n">
        <v>2002</v>
      </c>
      <c r="M34" s="40" t="n">
        <v>43260</v>
      </c>
      <c r="N34" s="37" t="n">
        <v>829</v>
      </c>
      <c r="O34" s="37" t="n">
        <v>0</v>
      </c>
    </row>
    <row r="35" customFormat="false" ht="14.9" hidden="false" customHeight="false" outlineLevel="0" collapsed="false">
      <c r="A35" s="19" t="n">
        <v>34</v>
      </c>
      <c r="B35" s="37" t="n">
        <v>1</v>
      </c>
      <c r="C35" s="49" t="n">
        <v>237</v>
      </c>
      <c r="D35" s="19" t="n">
        <v>53</v>
      </c>
      <c r="E35" s="1" t="n">
        <v>290.2</v>
      </c>
      <c r="G35" s="37" t="n">
        <v>103.5</v>
      </c>
      <c r="H35" s="1" t="n">
        <v>72.7</v>
      </c>
      <c r="J35" s="37" t="n">
        <v>15.8</v>
      </c>
      <c r="K35" s="40" t="n">
        <v>43258</v>
      </c>
      <c r="L35" s="37" t="n">
        <v>2003</v>
      </c>
      <c r="M35" s="40" t="n">
        <v>43260</v>
      </c>
      <c r="N35" s="37" t="n">
        <v>829</v>
      </c>
      <c r="O35" s="37" t="n">
        <v>1</v>
      </c>
    </row>
    <row r="36" customFormat="false" ht="14.9" hidden="false" customHeight="false" outlineLevel="0" collapsed="false">
      <c r="A36" s="19" t="n">
        <v>35</v>
      </c>
      <c r="B36" s="37" t="n">
        <v>1</v>
      </c>
      <c r="C36" s="49" t="n">
        <v>63</v>
      </c>
      <c r="D36" s="19" t="n">
        <v>92</v>
      </c>
      <c r="E36" s="1" t="n">
        <v>279.5</v>
      </c>
      <c r="G36" s="37" t="n">
        <v>76.8</v>
      </c>
      <c r="H36" s="1" t="n">
        <v>79.5</v>
      </c>
      <c r="J36" s="37" t="n">
        <v>19.8</v>
      </c>
      <c r="K36" s="40" t="n">
        <v>43258</v>
      </c>
      <c r="L36" s="37" t="n">
        <v>2005</v>
      </c>
      <c r="M36" s="40" t="n">
        <v>43260</v>
      </c>
      <c r="N36" s="37" t="n">
        <v>829</v>
      </c>
      <c r="O36" s="37" t="n">
        <v>0</v>
      </c>
    </row>
    <row r="37" customFormat="false" ht="14.9" hidden="false" customHeight="false" outlineLevel="0" collapsed="false">
      <c r="A37" s="19" t="n">
        <v>36</v>
      </c>
      <c r="B37" s="37" t="n">
        <v>1</v>
      </c>
      <c r="C37" s="49" t="n">
        <v>174</v>
      </c>
      <c r="D37" s="19" t="n">
        <v>20</v>
      </c>
      <c r="E37" s="1" t="n">
        <v>251.3</v>
      </c>
      <c r="G37" s="37" t="n">
        <v>85.7</v>
      </c>
      <c r="H37" s="1" t="n">
        <v>69.5</v>
      </c>
      <c r="J37" s="37" t="n">
        <v>19.7</v>
      </c>
      <c r="K37" s="40" t="n">
        <v>43258</v>
      </c>
      <c r="L37" s="37" t="n">
        <v>2005</v>
      </c>
      <c r="M37" s="40" t="n">
        <v>43260</v>
      </c>
      <c r="N37" s="37" t="n">
        <v>830</v>
      </c>
      <c r="O37" s="37" t="n">
        <v>0</v>
      </c>
    </row>
    <row r="38" customFormat="false" ht="14.9" hidden="false" customHeight="false" outlineLevel="0" collapsed="false">
      <c r="A38" s="19" t="n">
        <v>37</v>
      </c>
      <c r="B38" s="37" t="n">
        <v>1</v>
      </c>
      <c r="C38" s="49" t="n">
        <v>186</v>
      </c>
      <c r="D38" s="50" t="n">
        <v>66</v>
      </c>
      <c r="E38" s="1" t="n">
        <v>347.1</v>
      </c>
      <c r="G38" s="37" t="n">
        <v>67.2</v>
      </c>
      <c r="H38" s="1" t="n">
        <v>83.3</v>
      </c>
      <c r="J38" s="37" t="n">
        <v>18.6</v>
      </c>
      <c r="K38" s="40" t="n">
        <v>43258</v>
      </c>
      <c r="L38" s="37" t="n">
        <v>2012</v>
      </c>
      <c r="M38" s="40" t="n">
        <v>43260</v>
      </c>
      <c r="N38" s="37" t="n">
        <v>831</v>
      </c>
      <c r="O38" s="37" t="n">
        <v>1</v>
      </c>
    </row>
    <row r="39" customFormat="false" ht="14.9" hidden="false" customHeight="false" outlineLevel="0" collapsed="false">
      <c r="A39" s="19" t="n">
        <v>38</v>
      </c>
      <c r="B39" s="37" t="n">
        <v>1</v>
      </c>
      <c r="C39" s="49" t="n">
        <v>135</v>
      </c>
      <c r="D39" s="50" t="n">
        <v>18</v>
      </c>
      <c r="E39" s="1" t="n">
        <v>621.5</v>
      </c>
      <c r="G39" s="37" t="n">
        <v>59.2</v>
      </c>
      <c r="H39" s="1" t="n">
        <v>87.6</v>
      </c>
      <c r="J39" s="37" t="n">
        <v>23.8</v>
      </c>
      <c r="K39" s="40" t="n">
        <v>43258</v>
      </c>
      <c r="L39" s="37" t="n">
        <v>2013</v>
      </c>
      <c r="M39" s="40" t="n">
        <v>43260</v>
      </c>
      <c r="N39" s="37" t="n">
        <v>831</v>
      </c>
      <c r="O39" s="37" t="n">
        <v>0</v>
      </c>
    </row>
    <row r="40" customFormat="false" ht="14.9" hidden="false" customHeight="false" outlineLevel="0" collapsed="false">
      <c r="A40" s="19" t="n">
        <v>39</v>
      </c>
      <c r="B40" s="37" t="n">
        <v>1</v>
      </c>
      <c r="C40" s="49" t="n">
        <v>333</v>
      </c>
      <c r="D40" s="50" t="n">
        <v>12</v>
      </c>
      <c r="E40" s="1" t="n">
        <v>462.3</v>
      </c>
      <c r="G40" s="37" t="n">
        <v>148</v>
      </c>
      <c r="H40" s="1" t="n">
        <v>77.1</v>
      </c>
      <c r="J40" s="37" t="n">
        <v>19.2</v>
      </c>
      <c r="K40" s="40" t="n">
        <v>43258</v>
      </c>
      <c r="L40" s="37" t="n">
        <v>2015</v>
      </c>
      <c r="M40" s="40" t="n">
        <v>43260</v>
      </c>
      <c r="N40" s="37" t="n">
        <v>832</v>
      </c>
      <c r="O40" s="37" t="n">
        <v>0</v>
      </c>
    </row>
    <row r="41" customFormat="false" ht="14.9" hidden="false" customHeight="false" outlineLevel="0" collapsed="false">
      <c r="A41" s="19" t="n">
        <v>40</v>
      </c>
      <c r="B41" s="37" t="n">
        <v>1</v>
      </c>
      <c r="C41" s="49" t="n">
        <v>237</v>
      </c>
      <c r="D41" s="50" t="n">
        <v>54</v>
      </c>
      <c r="E41" s="1" t="n">
        <v>261.5</v>
      </c>
      <c r="G41" s="37" t="n">
        <v>58.5</v>
      </c>
      <c r="H41" s="1" t="n">
        <v>76.1</v>
      </c>
      <c r="J41" s="37" t="n">
        <v>16.7</v>
      </c>
      <c r="K41" s="40" t="n">
        <v>43258</v>
      </c>
      <c r="L41" s="37" t="n">
        <v>2016</v>
      </c>
      <c r="M41" s="40" t="n">
        <v>43260</v>
      </c>
      <c r="N41" s="37" t="n">
        <v>832</v>
      </c>
      <c r="O41" s="37" t="n">
        <v>0</v>
      </c>
    </row>
    <row r="42" customFormat="false" ht="14.9" hidden="false" customHeight="false" outlineLevel="0" collapsed="false">
      <c r="A42" s="19" t="n">
        <v>41</v>
      </c>
      <c r="B42" s="37" t="n">
        <v>1</v>
      </c>
      <c r="C42" s="49" t="n">
        <v>251</v>
      </c>
      <c r="D42" s="50" t="n">
        <v>108</v>
      </c>
      <c r="E42" s="1" t="n">
        <v>202.2</v>
      </c>
      <c r="G42" s="37" t="n">
        <v>61</v>
      </c>
      <c r="H42" s="1" t="n">
        <v>75.2</v>
      </c>
      <c r="J42" s="37" t="n">
        <v>21.2</v>
      </c>
      <c r="K42" s="40" t="n">
        <v>43258</v>
      </c>
      <c r="L42" s="37" t="n">
        <v>2017</v>
      </c>
      <c r="M42" s="40" t="n">
        <v>43260</v>
      </c>
      <c r="N42" s="37" t="n">
        <v>832</v>
      </c>
      <c r="O42" s="37" t="n">
        <v>0</v>
      </c>
    </row>
    <row r="43" customFormat="false" ht="14.9" hidden="false" customHeight="false" outlineLevel="0" collapsed="false">
      <c r="A43" s="19" t="n">
        <v>42</v>
      </c>
      <c r="B43" s="37" t="n">
        <v>1</v>
      </c>
      <c r="C43" s="49" t="n">
        <v>141</v>
      </c>
      <c r="D43" s="50" t="n">
        <v>45</v>
      </c>
      <c r="E43" s="1" t="n">
        <v>339.5</v>
      </c>
      <c r="G43" s="37" t="n">
        <v>105.9</v>
      </c>
      <c r="H43" s="1" t="n">
        <v>75.6</v>
      </c>
      <c r="J43" s="37" t="n">
        <v>15.7</v>
      </c>
      <c r="K43" s="40" t="n">
        <v>43258</v>
      </c>
      <c r="L43" s="37" t="n">
        <v>2017</v>
      </c>
      <c r="M43" s="40" t="n">
        <v>43260</v>
      </c>
      <c r="N43" s="37" t="n">
        <v>832</v>
      </c>
      <c r="O43" s="37" t="n">
        <v>0</v>
      </c>
    </row>
    <row r="44" customFormat="false" ht="14.9" hidden="false" customHeight="false" outlineLevel="0" collapsed="false">
      <c r="A44" s="19" t="n">
        <v>43</v>
      </c>
      <c r="B44" s="37" t="n">
        <v>1</v>
      </c>
      <c r="C44" s="49" t="n">
        <v>172</v>
      </c>
      <c r="D44" s="50" t="n">
        <v>81</v>
      </c>
      <c r="E44" s="1" t="n">
        <v>304.1</v>
      </c>
      <c r="G44" s="37" t="n">
        <v>97.7</v>
      </c>
      <c r="H44" s="1" t="n">
        <v>81.1</v>
      </c>
      <c r="J44" s="37" t="n">
        <v>30.8</v>
      </c>
      <c r="K44" s="40" t="n">
        <v>43258</v>
      </c>
      <c r="L44" s="37" t="n">
        <v>2018</v>
      </c>
      <c r="M44" s="40" t="n">
        <v>43260</v>
      </c>
      <c r="N44" s="37" t="n">
        <v>833</v>
      </c>
      <c r="O44" s="37" t="n">
        <v>0</v>
      </c>
    </row>
    <row r="45" customFormat="false" ht="14.9" hidden="false" customHeight="false" outlineLevel="0" collapsed="false">
      <c r="A45" s="19" t="n">
        <v>44</v>
      </c>
      <c r="B45" s="37" t="n">
        <v>1</v>
      </c>
      <c r="C45" s="49" t="n">
        <v>182</v>
      </c>
      <c r="D45" s="50" t="n">
        <v>27</v>
      </c>
      <c r="E45" s="1" t="n">
        <v>185.2</v>
      </c>
      <c r="G45" s="37" t="n">
        <v>53.4</v>
      </c>
      <c r="H45" s="1" t="n">
        <v>86.9</v>
      </c>
      <c r="J45" s="37" t="n">
        <v>24</v>
      </c>
      <c r="K45" s="40" t="n">
        <v>43258</v>
      </c>
      <c r="L45" s="37" t="n">
        <v>2018</v>
      </c>
      <c r="M45" s="40" t="n">
        <v>43260</v>
      </c>
      <c r="N45" s="37" t="n">
        <v>833</v>
      </c>
      <c r="O45" s="37" t="n">
        <v>0</v>
      </c>
    </row>
    <row r="46" customFormat="false" ht="14.9" hidden="false" customHeight="false" outlineLevel="0" collapsed="false">
      <c r="A46" s="19" t="n">
        <v>45</v>
      </c>
      <c r="B46" s="37" t="n">
        <v>1</v>
      </c>
      <c r="C46" s="49" t="n">
        <v>91</v>
      </c>
      <c r="D46" s="50" t="n">
        <v>6</v>
      </c>
      <c r="E46" s="1" t="n">
        <v>320</v>
      </c>
      <c r="G46" s="37" t="n">
        <v>97</v>
      </c>
      <c r="H46" s="1" t="n">
        <v>81.4</v>
      </c>
      <c r="J46" s="37" t="n">
        <v>11.8</v>
      </c>
      <c r="K46" s="40" t="n">
        <v>43258</v>
      </c>
      <c r="L46" s="37" t="n">
        <v>2019</v>
      </c>
      <c r="M46" s="40" t="n">
        <v>43259</v>
      </c>
      <c r="N46" s="37" t="n">
        <v>1900</v>
      </c>
      <c r="O46" s="37" t="n">
        <v>1</v>
      </c>
    </row>
    <row r="47" customFormat="false" ht="14.9" hidden="false" customHeight="false" outlineLevel="0" collapsed="false">
      <c r="A47" s="19" t="n">
        <v>46</v>
      </c>
      <c r="B47" s="37" t="n">
        <v>1</v>
      </c>
      <c r="C47" s="49" t="n">
        <v>63</v>
      </c>
      <c r="D47" s="50" t="n">
        <v>93</v>
      </c>
      <c r="E47" s="1" t="n">
        <v>217.9</v>
      </c>
      <c r="G47" s="37" t="n">
        <v>63.8</v>
      </c>
      <c r="H47" s="32" t="n">
        <v>81.1</v>
      </c>
      <c r="I47" s="51"/>
      <c r="J47" s="37" t="n">
        <v>17.2</v>
      </c>
      <c r="K47" s="40" t="n">
        <v>43258</v>
      </c>
      <c r="L47" s="37" t="n">
        <v>2019</v>
      </c>
      <c r="M47" s="40" t="n">
        <v>43260</v>
      </c>
      <c r="N47" s="37" t="n">
        <v>834</v>
      </c>
      <c r="O47" s="37" t="n">
        <v>0</v>
      </c>
    </row>
    <row r="48" customFormat="false" ht="14.9" hidden="false" customHeight="false" outlineLevel="0" collapsed="false">
      <c r="A48" s="19" t="n">
        <v>47</v>
      </c>
      <c r="B48" s="37" t="n">
        <v>1</v>
      </c>
      <c r="C48" s="49" t="n">
        <v>16</v>
      </c>
      <c r="D48" s="50" t="n">
        <v>69</v>
      </c>
      <c r="E48" s="1" t="n">
        <v>233.8</v>
      </c>
      <c r="G48" s="37" t="n">
        <v>76.4</v>
      </c>
      <c r="H48" s="1" t="n">
        <v>76.2</v>
      </c>
      <c r="J48" s="37" t="n">
        <v>11.8</v>
      </c>
      <c r="K48" s="40" t="n">
        <v>43258</v>
      </c>
      <c r="L48" s="37" t="n">
        <v>2020</v>
      </c>
      <c r="M48" s="40" t="n">
        <v>43260</v>
      </c>
      <c r="N48" s="37" t="n">
        <v>834</v>
      </c>
      <c r="O48" s="37" t="n">
        <v>0</v>
      </c>
    </row>
    <row r="49" customFormat="false" ht="14.9" hidden="false" customHeight="false" outlineLevel="0" collapsed="false">
      <c r="A49" s="28" t="n">
        <v>48</v>
      </c>
      <c r="B49" s="37" t="n">
        <v>1</v>
      </c>
      <c r="C49" s="10" t="n">
        <v>118</v>
      </c>
      <c r="D49" s="9" t="n">
        <v>48</v>
      </c>
      <c r="E49" s="32" t="n">
        <v>319.2</v>
      </c>
      <c r="G49" s="37" t="n">
        <v>102</v>
      </c>
      <c r="H49" s="1" t="n">
        <v>71</v>
      </c>
      <c r="J49" s="37" t="n">
        <v>18.4</v>
      </c>
      <c r="K49" s="40" t="n">
        <v>43258</v>
      </c>
      <c r="L49" s="37" t="n">
        <v>2021</v>
      </c>
      <c r="M49" s="40" t="n">
        <v>43260</v>
      </c>
      <c r="N49" s="37" t="n">
        <v>835</v>
      </c>
      <c r="O49" s="37" t="n">
        <v>0</v>
      </c>
    </row>
    <row r="50" customFormat="false" ht="14.9" hidden="false" customHeight="false" outlineLevel="0" collapsed="false">
      <c r="A50" s="1" t="s">
        <v>33</v>
      </c>
      <c r="B50" s="37" t="n">
        <v>1</v>
      </c>
      <c r="C50" s="49" t="s">
        <v>34</v>
      </c>
      <c r="D50" s="50" t="s">
        <v>36</v>
      </c>
      <c r="E50" s="1" t="n">
        <v>289.7</v>
      </c>
      <c r="G50" s="37" t="n">
        <v>86.7</v>
      </c>
      <c r="H50" s="1" t="n">
        <v>69.3</v>
      </c>
      <c r="J50" s="37" t="n">
        <v>10</v>
      </c>
      <c r="K50" s="40" t="n">
        <v>43260</v>
      </c>
      <c r="L50" s="37" t="n">
        <v>1855</v>
      </c>
      <c r="M50" s="40" t="n">
        <v>43262</v>
      </c>
      <c r="N50" s="37" t="n">
        <v>824</v>
      </c>
      <c r="O50" s="37" t="n">
        <v>1</v>
      </c>
    </row>
    <row r="51" customFormat="false" ht="14.9" hidden="false" customHeight="false" outlineLevel="0" collapsed="false">
      <c r="A51" s="1" t="s">
        <v>39</v>
      </c>
      <c r="B51" s="37" t="n">
        <v>1</v>
      </c>
      <c r="C51" s="49" t="s">
        <v>40</v>
      </c>
      <c r="D51" s="50" t="s">
        <v>42</v>
      </c>
      <c r="E51" s="1" t="n">
        <v>277.7</v>
      </c>
      <c r="G51" s="37" t="n">
        <v>57.1</v>
      </c>
      <c r="H51" s="1" t="n">
        <v>89.7</v>
      </c>
      <c r="J51" s="37" t="n">
        <v>14.5</v>
      </c>
      <c r="K51" s="40" t="n">
        <v>43260</v>
      </c>
      <c r="L51" s="37" t="n">
        <v>1900</v>
      </c>
      <c r="M51" s="40" t="n">
        <v>43262</v>
      </c>
      <c r="N51" s="37" t="n">
        <v>825</v>
      </c>
      <c r="O51" s="37" t="n">
        <v>0</v>
      </c>
    </row>
    <row r="52" customFormat="false" ht="14.9" hidden="false" customHeight="false" outlineLevel="0" collapsed="false">
      <c r="A52" s="1" t="s">
        <v>44</v>
      </c>
      <c r="B52" s="37" t="n">
        <v>1</v>
      </c>
      <c r="C52" s="49" t="s">
        <v>45</v>
      </c>
      <c r="D52" s="50" t="s">
        <v>47</v>
      </c>
      <c r="E52" s="1" t="n">
        <v>190.3</v>
      </c>
      <c r="G52" s="37" t="n">
        <v>56.5</v>
      </c>
      <c r="H52" s="1" t="n">
        <v>79.8</v>
      </c>
      <c r="J52" s="37" t="n">
        <v>12.8</v>
      </c>
      <c r="K52" s="40" t="n">
        <v>43260</v>
      </c>
      <c r="L52" s="37" t="n">
        <v>1902</v>
      </c>
      <c r="M52" s="40" t="n">
        <v>43262</v>
      </c>
      <c r="N52" s="37" t="n">
        <v>827</v>
      </c>
      <c r="O52" s="37" t="n">
        <v>1</v>
      </c>
    </row>
    <row r="53" customFormat="false" ht="14.9" hidden="false" customHeight="false" outlineLevel="0" collapsed="false">
      <c r="A53" s="1" t="s">
        <v>49</v>
      </c>
      <c r="B53" s="37" t="n">
        <v>1</v>
      </c>
      <c r="C53" s="49" t="s">
        <v>34</v>
      </c>
      <c r="D53" s="50" t="s">
        <v>51</v>
      </c>
      <c r="E53" s="1" t="n">
        <v>248</v>
      </c>
      <c r="G53" s="37" t="n">
        <v>79.9</v>
      </c>
      <c r="H53" s="1" t="n">
        <v>81.6</v>
      </c>
      <c r="J53" s="37" t="n">
        <v>9.4</v>
      </c>
      <c r="K53" s="40" t="n">
        <v>43260</v>
      </c>
      <c r="L53" s="37" t="n">
        <v>1904</v>
      </c>
      <c r="M53" s="40" t="n">
        <v>43262</v>
      </c>
      <c r="N53" s="37" t="n">
        <v>827</v>
      </c>
      <c r="O53" s="37" t="n">
        <v>1</v>
      </c>
    </row>
    <row r="54" customFormat="false" ht="14.9" hidden="false" customHeight="false" outlineLevel="0" collapsed="false">
      <c r="A54" s="1" t="s">
        <v>53</v>
      </c>
      <c r="B54" s="37" t="n">
        <v>1</v>
      </c>
      <c r="C54" s="49" t="s">
        <v>54</v>
      </c>
      <c r="D54" s="50" t="s">
        <v>56</v>
      </c>
      <c r="E54" s="1" t="n">
        <v>291</v>
      </c>
      <c r="G54" s="37" t="n">
        <v>85.3</v>
      </c>
      <c r="H54" s="1" t="n">
        <v>71.8</v>
      </c>
      <c r="J54" s="37" t="n">
        <v>9.2</v>
      </c>
      <c r="K54" s="40" t="n">
        <v>43260</v>
      </c>
      <c r="L54" s="37" t="n">
        <v>1906</v>
      </c>
      <c r="M54" s="40" t="n">
        <v>43262</v>
      </c>
      <c r="N54" s="37" t="n">
        <v>821</v>
      </c>
      <c r="O54" s="37" t="n">
        <v>1</v>
      </c>
    </row>
    <row r="55" customFormat="false" ht="14.9" hidden="false" customHeight="false" outlineLevel="0" collapsed="false">
      <c r="A55" s="1" t="s">
        <v>56</v>
      </c>
      <c r="B55" s="37" t="n">
        <v>1</v>
      </c>
      <c r="C55" s="49" t="s">
        <v>58</v>
      </c>
      <c r="D55" s="50" t="s">
        <v>60</v>
      </c>
      <c r="E55" s="1" t="n">
        <v>336</v>
      </c>
      <c r="G55" s="37" t="n">
        <v>105.8</v>
      </c>
      <c r="H55" s="1" t="n">
        <v>83.4</v>
      </c>
      <c r="J55" s="37" t="n">
        <v>9.6</v>
      </c>
      <c r="K55" s="40" t="n">
        <v>43260</v>
      </c>
      <c r="L55" s="37" t="n">
        <v>1908</v>
      </c>
      <c r="M55" s="40" t="n">
        <v>43262</v>
      </c>
      <c r="N55" s="37" t="n">
        <v>822</v>
      </c>
      <c r="O55" s="37" t="n">
        <v>1</v>
      </c>
    </row>
    <row r="56" customFormat="false" ht="14.9" hidden="false" customHeight="false" outlineLevel="0" collapsed="false">
      <c r="A56" s="1" t="s">
        <v>61</v>
      </c>
      <c r="B56" s="37" t="n">
        <v>1</v>
      </c>
      <c r="C56" s="49" t="s">
        <v>62</v>
      </c>
      <c r="D56" s="50" t="s">
        <v>64</v>
      </c>
      <c r="E56" s="1" t="n">
        <v>280.2</v>
      </c>
      <c r="G56" s="37" t="n">
        <v>58</v>
      </c>
      <c r="H56" s="1" t="n">
        <v>75.1</v>
      </c>
      <c r="J56" s="37" t="n">
        <v>14.5</v>
      </c>
      <c r="K56" s="40" t="n">
        <v>43260</v>
      </c>
      <c r="L56" s="37" t="n">
        <v>1913</v>
      </c>
      <c r="M56" s="40" t="n">
        <v>43262</v>
      </c>
      <c r="N56" s="37" t="n">
        <v>820</v>
      </c>
      <c r="O56" s="37" t="n">
        <v>0</v>
      </c>
    </row>
    <row r="57" customFormat="false" ht="14.9" hidden="false" customHeight="false" outlineLevel="0" collapsed="false">
      <c r="A57" s="1" t="s">
        <v>66</v>
      </c>
      <c r="B57" s="37" t="n">
        <v>1</v>
      </c>
      <c r="C57" s="49" t="s">
        <v>58</v>
      </c>
      <c r="D57" s="50" t="s">
        <v>68</v>
      </c>
      <c r="E57" s="1" t="n">
        <v>331.7</v>
      </c>
      <c r="G57" s="37" t="n">
        <v>68</v>
      </c>
      <c r="H57" s="1" t="n">
        <v>77.2</v>
      </c>
      <c r="J57" s="37" t="n">
        <v>21.8</v>
      </c>
      <c r="K57" s="40" t="n">
        <v>43260</v>
      </c>
      <c r="L57" s="37" t="n">
        <v>1912</v>
      </c>
      <c r="M57" s="40" t="n">
        <v>43262</v>
      </c>
      <c r="N57" s="37" t="n">
        <v>814</v>
      </c>
      <c r="O57" s="37" t="n">
        <v>0</v>
      </c>
    </row>
    <row r="58" customFormat="false" ht="14.9" hidden="false" customHeight="false" outlineLevel="0" collapsed="false">
      <c r="A58" s="1" t="s">
        <v>70</v>
      </c>
      <c r="B58" s="37" t="n">
        <v>1</v>
      </c>
      <c r="C58" s="49" t="s">
        <v>55</v>
      </c>
      <c r="D58" s="50" t="s">
        <v>72</v>
      </c>
      <c r="E58" s="1" t="n">
        <v>241.8</v>
      </c>
      <c r="G58" s="37" t="n">
        <v>93.6</v>
      </c>
      <c r="H58" s="1" t="n">
        <v>70.1</v>
      </c>
      <c r="J58" s="37" t="n">
        <v>15.8</v>
      </c>
      <c r="K58" s="40" t="n">
        <v>43260</v>
      </c>
      <c r="L58" s="37" t="n">
        <v>1914</v>
      </c>
      <c r="M58" s="40" t="n">
        <v>43262</v>
      </c>
      <c r="N58" s="37" t="n">
        <v>823</v>
      </c>
      <c r="O58" s="37" t="n">
        <v>0</v>
      </c>
    </row>
    <row r="59" customFormat="false" ht="14.9" hidden="false" customHeight="false" outlineLevel="0" collapsed="false">
      <c r="A59" s="1" t="s">
        <v>73</v>
      </c>
      <c r="B59" s="37" t="n">
        <v>1</v>
      </c>
      <c r="C59" s="49" t="s">
        <v>54</v>
      </c>
      <c r="D59" s="50" t="s">
        <v>75</v>
      </c>
      <c r="E59" s="1" t="n">
        <v>232</v>
      </c>
      <c r="G59" s="37" t="n">
        <v>42.5</v>
      </c>
      <c r="H59" s="1" t="n">
        <v>80.1</v>
      </c>
      <c r="J59" s="37" t="n">
        <v>13.5</v>
      </c>
      <c r="K59" s="40" t="n">
        <v>43260</v>
      </c>
      <c r="L59" s="37" t="n">
        <v>1915</v>
      </c>
      <c r="M59" s="40" t="n">
        <v>43262</v>
      </c>
      <c r="N59" s="37" t="n">
        <v>817</v>
      </c>
      <c r="O59" s="37" t="n">
        <v>0</v>
      </c>
    </row>
    <row r="60" customFormat="false" ht="14.9" hidden="false" customHeight="false" outlineLevel="0" collapsed="false">
      <c r="A60" s="1" t="s">
        <v>77</v>
      </c>
      <c r="B60" s="37" t="n">
        <v>1</v>
      </c>
      <c r="C60" s="49" t="s">
        <v>78</v>
      </c>
      <c r="D60" s="50" t="s">
        <v>80</v>
      </c>
      <c r="E60" s="1" t="n">
        <v>195.3</v>
      </c>
      <c r="G60" s="37" t="n">
        <v>73.5</v>
      </c>
      <c r="H60" s="1" t="n">
        <v>70</v>
      </c>
      <c r="J60" s="37" t="n">
        <v>12.5</v>
      </c>
      <c r="K60" s="40" t="n">
        <v>43260</v>
      </c>
      <c r="L60" s="37" t="n">
        <v>1906</v>
      </c>
      <c r="M60" s="40" t="n">
        <v>43262</v>
      </c>
      <c r="N60" s="37" t="n">
        <v>818</v>
      </c>
      <c r="O60" s="37" t="n">
        <v>1</v>
      </c>
    </row>
    <row r="61" customFormat="false" ht="14.9" hidden="false" customHeight="false" outlineLevel="0" collapsed="false">
      <c r="A61" s="1" t="s">
        <v>82</v>
      </c>
      <c r="B61" s="37" t="n">
        <v>1</v>
      </c>
      <c r="C61" s="49" t="s">
        <v>83</v>
      </c>
      <c r="D61" s="50" t="s">
        <v>84</v>
      </c>
      <c r="E61" s="1" t="n">
        <v>272.2</v>
      </c>
      <c r="G61" s="37" t="n">
        <v>94.8</v>
      </c>
      <c r="H61" s="1" t="n">
        <v>76.4</v>
      </c>
      <c r="J61" s="37" t="n">
        <v>8.1</v>
      </c>
      <c r="K61" s="40" t="n">
        <v>43260</v>
      </c>
      <c r="L61" s="37" t="n">
        <v>1907</v>
      </c>
      <c r="M61" s="40" t="n">
        <v>43262</v>
      </c>
      <c r="N61" s="37" t="n">
        <v>828</v>
      </c>
      <c r="O61" s="37" t="n">
        <v>1</v>
      </c>
    </row>
    <row r="62" customFormat="false" ht="14.9" hidden="false" customHeight="false" outlineLevel="0" collapsed="false">
      <c r="A62" s="1" t="s">
        <v>86</v>
      </c>
      <c r="B62" s="37" t="n">
        <v>1</v>
      </c>
      <c r="C62" s="49" t="s">
        <v>87</v>
      </c>
      <c r="D62" s="50" t="s">
        <v>88</v>
      </c>
      <c r="E62" s="1" t="n">
        <v>293</v>
      </c>
      <c r="G62" s="37" t="n">
        <v>94.3</v>
      </c>
      <c r="H62" s="1" t="n">
        <v>89.3</v>
      </c>
      <c r="J62" s="37" t="n">
        <v>7.6</v>
      </c>
      <c r="K62" s="40" t="n">
        <v>43260</v>
      </c>
      <c r="L62" s="37" t="n">
        <v>1909</v>
      </c>
      <c r="M62" s="40" t="n">
        <v>43262</v>
      </c>
      <c r="N62" s="37" t="n">
        <v>829</v>
      </c>
      <c r="O62" s="37" t="n">
        <v>1</v>
      </c>
    </row>
    <row r="63" customFormat="false" ht="14.9" hidden="false" customHeight="false" outlineLevel="0" collapsed="false">
      <c r="A63" s="1" t="s">
        <v>69</v>
      </c>
      <c r="B63" s="37" t="n">
        <v>1</v>
      </c>
      <c r="C63" s="49" t="s">
        <v>40</v>
      </c>
      <c r="D63" s="50" t="s">
        <v>92</v>
      </c>
      <c r="E63" s="1" t="n">
        <v>307.1</v>
      </c>
      <c r="G63" s="37" t="n">
        <v>89.2</v>
      </c>
      <c r="H63" s="1" t="n">
        <v>78.8</v>
      </c>
      <c r="J63" s="37" t="n">
        <v>13.5</v>
      </c>
      <c r="K63" s="40" t="n">
        <v>43260</v>
      </c>
      <c r="L63" s="37" t="n">
        <v>1910</v>
      </c>
      <c r="M63" s="40" t="n">
        <v>43262</v>
      </c>
      <c r="N63" s="37" t="n">
        <v>816</v>
      </c>
      <c r="O63" s="37" t="n">
        <v>0</v>
      </c>
    </row>
    <row r="64" customFormat="false" ht="14.9" hidden="false" customHeight="false" outlineLevel="0" collapsed="false">
      <c r="A64" s="1" t="s">
        <v>92</v>
      </c>
      <c r="B64" s="37" t="n">
        <v>1</v>
      </c>
      <c r="C64" s="49" t="s">
        <v>94</v>
      </c>
      <c r="D64" s="50" t="s">
        <v>49</v>
      </c>
      <c r="E64" s="1" t="n">
        <v>343.6</v>
      </c>
      <c r="G64" s="37" t="n">
        <v>107.2</v>
      </c>
      <c r="H64" s="1" t="n">
        <v>89.2</v>
      </c>
      <c r="J64" s="37" t="n">
        <v>27.5</v>
      </c>
      <c r="K64" s="40" t="n">
        <v>43260</v>
      </c>
      <c r="L64" s="37" t="n">
        <v>1905</v>
      </c>
      <c r="M64" s="40" t="n">
        <v>43262</v>
      </c>
      <c r="N64" s="37" t="n">
        <v>826</v>
      </c>
      <c r="O64" s="37" t="n">
        <v>0</v>
      </c>
    </row>
    <row r="65" customFormat="false" ht="14.9" hidden="false" customHeight="false" outlineLevel="0" collapsed="false">
      <c r="A65" s="1" t="s">
        <v>97</v>
      </c>
      <c r="B65" s="37" t="n">
        <v>1</v>
      </c>
      <c r="C65" s="49" t="s">
        <v>98</v>
      </c>
      <c r="D65" s="50" t="s">
        <v>99</v>
      </c>
      <c r="E65" s="1" t="n">
        <v>227.1</v>
      </c>
      <c r="G65" s="37" t="n">
        <v>83.5</v>
      </c>
      <c r="H65" s="1" t="n">
        <v>76</v>
      </c>
      <c r="J65" s="37" t="n">
        <v>9</v>
      </c>
      <c r="K65" s="40" t="n">
        <v>43260</v>
      </c>
      <c r="L65" s="37" t="n">
        <v>1910</v>
      </c>
      <c r="M65" s="40" t="n">
        <v>43262</v>
      </c>
      <c r="N65" s="37" t="n">
        <v>824</v>
      </c>
      <c r="O65" s="37" t="n">
        <v>1</v>
      </c>
    </row>
    <row r="66" customFormat="false" ht="14.15" hidden="false" customHeight="false" outlineLevel="0" collapsed="false">
      <c r="A66" s="19" t="n">
        <v>1</v>
      </c>
      <c r="B66" s="37" t="n">
        <v>2</v>
      </c>
      <c r="C66" s="49" t="n">
        <v>203</v>
      </c>
      <c r="D66" s="19" t="n">
        <v>7</v>
      </c>
      <c r="E66" s="1" t="n">
        <v>332.8</v>
      </c>
      <c r="G66" s="8" t="n">
        <v>103.2</v>
      </c>
      <c r="H66" s="1" t="n">
        <v>81.1</v>
      </c>
      <c r="J66" s="37" t="n">
        <v>13.2</v>
      </c>
      <c r="K66" s="40" t="n">
        <v>43258</v>
      </c>
      <c r="L66" s="37" t="n">
        <v>1911</v>
      </c>
      <c r="M66" s="40" t="n">
        <v>43259</v>
      </c>
      <c r="N66" s="37" t="n">
        <v>1900</v>
      </c>
      <c r="O66" s="37" t="n">
        <v>1</v>
      </c>
    </row>
    <row r="67" customFormat="false" ht="14.15" hidden="false" customHeight="false" outlineLevel="0" collapsed="false">
      <c r="A67" s="19" t="n">
        <v>2</v>
      </c>
      <c r="B67" s="37" t="n">
        <v>2</v>
      </c>
      <c r="C67" s="49" t="n">
        <v>268</v>
      </c>
      <c r="D67" s="19" t="n">
        <v>37</v>
      </c>
      <c r="E67" s="1" t="n">
        <v>279.5</v>
      </c>
      <c r="G67" s="8" t="n">
        <v>94.3</v>
      </c>
      <c r="H67" s="1" t="n">
        <v>86.9</v>
      </c>
      <c r="J67" s="37" t="n">
        <v>12.7</v>
      </c>
      <c r="K67" s="40" t="n">
        <v>43258</v>
      </c>
      <c r="L67" s="37" t="n">
        <v>1913</v>
      </c>
      <c r="M67" s="40" t="n">
        <v>43259</v>
      </c>
      <c r="N67" s="37" t="n">
        <v>1900</v>
      </c>
      <c r="O67" s="37" t="n">
        <v>1</v>
      </c>
    </row>
    <row r="68" customFormat="false" ht="14.15" hidden="false" customHeight="false" outlineLevel="0" collapsed="false">
      <c r="A68" s="19" t="n">
        <v>3</v>
      </c>
      <c r="B68" s="37" t="n">
        <v>2</v>
      </c>
      <c r="C68" s="49" t="n">
        <v>178</v>
      </c>
      <c r="D68" s="19" t="n">
        <v>61</v>
      </c>
      <c r="E68" s="1" t="n">
        <v>249.9</v>
      </c>
      <c r="G68" s="8" t="n">
        <v>94.9</v>
      </c>
      <c r="H68" s="1" t="n">
        <v>81.4</v>
      </c>
      <c r="J68" s="37" t="n">
        <v>22.1</v>
      </c>
      <c r="K68" s="40" t="n">
        <v>43258</v>
      </c>
      <c r="L68" s="37" t="n">
        <v>1915</v>
      </c>
      <c r="M68" s="40" t="n">
        <v>43260</v>
      </c>
      <c r="N68" s="37" t="n">
        <v>800</v>
      </c>
      <c r="O68" s="37" t="n">
        <v>0</v>
      </c>
    </row>
    <row r="69" customFormat="false" ht="14.15" hidden="false" customHeight="false" outlineLevel="0" collapsed="false">
      <c r="A69" s="19" t="n">
        <v>4</v>
      </c>
      <c r="B69" s="37" t="n">
        <v>2</v>
      </c>
      <c r="C69" s="49" t="n">
        <v>368</v>
      </c>
      <c r="D69" s="19" t="n">
        <v>13</v>
      </c>
      <c r="E69" s="1" t="n">
        <v>326.9</v>
      </c>
      <c r="G69" s="8" t="n">
        <v>100.9</v>
      </c>
      <c r="H69" s="1" t="n">
        <v>81.1</v>
      </c>
      <c r="J69" s="37" t="n">
        <v>17.9</v>
      </c>
      <c r="K69" s="40" t="n">
        <v>43258</v>
      </c>
      <c r="L69" s="37" t="n">
        <v>1917</v>
      </c>
      <c r="M69" s="40" t="n">
        <v>43260</v>
      </c>
      <c r="N69" s="37" t="n">
        <v>801</v>
      </c>
      <c r="O69" s="37" t="n">
        <v>0</v>
      </c>
    </row>
    <row r="70" customFormat="false" ht="14.15" hidden="false" customHeight="false" outlineLevel="0" collapsed="false">
      <c r="A70" s="19" t="n">
        <v>5</v>
      </c>
      <c r="B70" s="37" t="n">
        <v>2</v>
      </c>
      <c r="C70" s="49" t="n">
        <v>6</v>
      </c>
      <c r="D70" s="19" t="n">
        <v>100</v>
      </c>
      <c r="E70" s="1" t="n">
        <v>296.3</v>
      </c>
      <c r="G70" s="8" t="n">
        <v>76.3</v>
      </c>
      <c r="H70" s="1" t="n">
        <v>76.2</v>
      </c>
      <c r="J70" s="37" t="n">
        <v>21.7</v>
      </c>
      <c r="K70" s="40" t="n">
        <v>43258</v>
      </c>
      <c r="L70" s="37" t="n">
        <v>1919</v>
      </c>
      <c r="M70" s="40" t="n">
        <v>43260</v>
      </c>
      <c r="N70" s="37" t="n">
        <v>802</v>
      </c>
      <c r="O70" s="37" t="n">
        <v>0</v>
      </c>
    </row>
    <row r="71" customFormat="false" ht="14.15" hidden="false" customHeight="false" outlineLevel="0" collapsed="false">
      <c r="A71" s="19" t="n">
        <v>6</v>
      </c>
      <c r="B71" s="37" t="n">
        <v>2</v>
      </c>
      <c r="C71" s="49" t="n">
        <v>335</v>
      </c>
      <c r="D71" s="19" t="n">
        <v>55</v>
      </c>
      <c r="E71" s="1" t="n">
        <v>249.8</v>
      </c>
      <c r="G71" s="26" t="n">
        <v>99.3</v>
      </c>
      <c r="H71" s="1" t="n">
        <v>71</v>
      </c>
      <c r="J71" s="37" t="n">
        <v>14.1</v>
      </c>
      <c r="K71" s="40" t="n">
        <v>43258</v>
      </c>
      <c r="L71" s="37" t="n">
        <v>1924</v>
      </c>
      <c r="M71" s="40" t="n">
        <v>43260</v>
      </c>
      <c r="N71" s="37" t="n">
        <v>803</v>
      </c>
      <c r="O71" s="37" t="n">
        <v>0</v>
      </c>
    </row>
    <row r="72" customFormat="false" ht="14.15" hidden="false" customHeight="false" outlineLevel="0" collapsed="false">
      <c r="A72" s="19" t="n">
        <v>7</v>
      </c>
      <c r="B72" s="37" t="n">
        <v>2</v>
      </c>
      <c r="C72" s="49" t="n">
        <v>189</v>
      </c>
      <c r="D72" s="19" t="n">
        <v>103</v>
      </c>
      <c r="E72" s="1" t="n">
        <v>188.1</v>
      </c>
      <c r="G72" s="26" t="n">
        <v>45.2</v>
      </c>
      <c r="H72" s="1" t="n">
        <v>69.3</v>
      </c>
      <c r="J72" s="37" t="n">
        <v>20.1</v>
      </c>
      <c r="K72" s="40" t="n">
        <v>43258</v>
      </c>
      <c r="L72" s="37" t="n">
        <v>1927</v>
      </c>
      <c r="M72" s="40" t="n">
        <v>43260</v>
      </c>
      <c r="N72" s="37" t="n">
        <v>804</v>
      </c>
      <c r="O72" s="37" t="n">
        <v>0</v>
      </c>
    </row>
    <row r="73" customFormat="false" ht="14.15" hidden="false" customHeight="false" outlineLevel="0" collapsed="false">
      <c r="A73" s="19" t="n">
        <v>8</v>
      </c>
      <c r="B73" s="37" t="n">
        <v>2</v>
      </c>
      <c r="C73" s="49" t="n">
        <v>66</v>
      </c>
      <c r="D73" s="19" t="n">
        <v>88</v>
      </c>
      <c r="E73" s="1" t="n">
        <v>352.9</v>
      </c>
      <c r="G73" s="26" t="n">
        <v>99.2</v>
      </c>
      <c r="H73" s="1" t="n">
        <v>89.7</v>
      </c>
      <c r="J73" s="37" t="n">
        <v>25.8</v>
      </c>
      <c r="K73" s="40" t="n">
        <v>43258</v>
      </c>
      <c r="L73" s="37" t="n">
        <v>1933</v>
      </c>
      <c r="M73" s="40" t="n">
        <v>43260</v>
      </c>
      <c r="N73" s="37" t="n">
        <v>804</v>
      </c>
      <c r="O73" s="37" t="n">
        <v>0</v>
      </c>
    </row>
    <row r="74" customFormat="false" ht="14.15" hidden="false" customHeight="false" outlineLevel="0" collapsed="false">
      <c r="A74" s="19" t="n">
        <v>9</v>
      </c>
      <c r="B74" s="37" t="n">
        <v>2</v>
      </c>
      <c r="C74" s="49" t="n">
        <v>178</v>
      </c>
      <c r="D74" s="19" t="n">
        <v>62</v>
      </c>
      <c r="E74" s="1" t="n">
        <v>259.1</v>
      </c>
      <c r="G74" s="26" t="n">
        <v>77.4</v>
      </c>
      <c r="H74" s="1" t="n">
        <v>79.8</v>
      </c>
      <c r="J74" s="37" t="n">
        <v>29.9</v>
      </c>
      <c r="K74" s="40" t="n">
        <v>43258</v>
      </c>
      <c r="L74" s="37" t="n">
        <v>1935</v>
      </c>
      <c r="M74" s="40" t="n">
        <v>43260</v>
      </c>
      <c r="N74" s="37" t="n">
        <v>806</v>
      </c>
      <c r="O74" s="37" t="n">
        <v>1</v>
      </c>
    </row>
    <row r="75" customFormat="false" ht="14.15" hidden="false" customHeight="false" outlineLevel="0" collapsed="false">
      <c r="A75" s="19" t="n">
        <v>10</v>
      </c>
      <c r="B75" s="37" t="n">
        <v>2</v>
      </c>
      <c r="C75" s="49" t="n">
        <v>310</v>
      </c>
      <c r="D75" s="19" t="n">
        <v>49</v>
      </c>
      <c r="E75" s="1" t="n">
        <v>232.8</v>
      </c>
      <c r="G75" s="26" t="n">
        <v>46.4</v>
      </c>
      <c r="H75" s="1" t="n">
        <v>81.6</v>
      </c>
      <c r="J75" s="37" t="n">
        <v>25.2</v>
      </c>
      <c r="K75" s="40" t="n">
        <v>43258</v>
      </c>
      <c r="L75" s="37" t="n">
        <v>1936</v>
      </c>
      <c r="M75" s="40" t="n">
        <v>43260</v>
      </c>
      <c r="N75" s="37" t="n">
        <v>806</v>
      </c>
      <c r="O75" s="37" t="n">
        <v>0</v>
      </c>
    </row>
    <row r="76" customFormat="false" ht="14.15" hidden="false" customHeight="false" outlineLevel="0" collapsed="false">
      <c r="A76" s="19" t="n">
        <v>11</v>
      </c>
      <c r="B76" s="37" t="n">
        <v>2</v>
      </c>
      <c r="C76" s="49" t="n">
        <v>268</v>
      </c>
      <c r="D76" s="19" t="n">
        <v>38</v>
      </c>
      <c r="E76" s="1" t="n">
        <v>247.5</v>
      </c>
      <c r="G76" s="26" t="n">
        <v>73.1</v>
      </c>
      <c r="H76" s="1" t="n">
        <v>71.8</v>
      </c>
      <c r="J76" s="37" t="n">
        <v>16.9</v>
      </c>
      <c r="K76" s="40" t="n">
        <v>43258</v>
      </c>
      <c r="L76" s="37" t="n">
        <v>1938</v>
      </c>
      <c r="M76" s="40" t="n">
        <v>43260</v>
      </c>
      <c r="N76" s="37" t="n">
        <v>807</v>
      </c>
      <c r="O76" s="37" t="n">
        <v>0</v>
      </c>
    </row>
    <row r="77" customFormat="false" ht="14.15" hidden="false" customHeight="false" outlineLevel="0" collapsed="false">
      <c r="A77" s="19" t="n">
        <v>12</v>
      </c>
      <c r="B77" s="37" t="n">
        <v>2</v>
      </c>
      <c r="C77" s="49" t="n">
        <v>336</v>
      </c>
      <c r="D77" s="19" t="n">
        <v>31</v>
      </c>
      <c r="E77" s="1" t="n">
        <v>212.1</v>
      </c>
      <c r="G77" s="26" t="n">
        <v>58.1</v>
      </c>
      <c r="H77" s="1" t="n">
        <v>83.4</v>
      </c>
      <c r="J77" s="37" t="n">
        <v>13.2</v>
      </c>
      <c r="K77" s="40" t="n">
        <v>43258</v>
      </c>
      <c r="L77" s="37" t="n">
        <v>1939</v>
      </c>
      <c r="M77" s="40" t="n">
        <v>43260</v>
      </c>
      <c r="N77" s="37" t="n">
        <v>809</v>
      </c>
      <c r="O77" s="37" t="n">
        <v>1</v>
      </c>
    </row>
    <row r="78" customFormat="false" ht="14.15" hidden="false" customHeight="false" outlineLevel="0" collapsed="false">
      <c r="A78" s="19" t="n">
        <v>13</v>
      </c>
      <c r="B78" s="37" t="n">
        <v>2</v>
      </c>
      <c r="C78" s="49" t="n">
        <v>310</v>
      </c>
      <c r="D78" s="19" t="n">
        <v>50</v>
      </c>
      <c r="E78" s="1" t="n">
        <v>259.6</v>
      </c>
      <c r="G78" s="26" t="n">
        <v>79</v>
      </c>
      <c r="H78" s="1" t="n">
        <v>75.1</v>
      </c>
      <c r="J78" s="37" t="n">
        <v>19</v>
      </c>
      <c r="K78" s="40" t="n">
        <v>43258</v>
      </c>
      <c r="L78" s="37" t="n">
        <v>1940</v>
      </c>
      <c r="M78" s="40" t="n">
        <v>43260</v>
      </c>
      <c r="N78" s="37" t="n">
        <v>812</v>
      </c>
      <c r="O78" s="37" t="n">
        <v>0</v>
      </c>
    </row>
    <row r="79" customFormat="false" ht="14.15" hidden="false" customHeight="false" outlineLevel="0" collapsed="false">
      <c r="A79" s="19" t="n">
        <v>14</v>
      </c>
      <c r="B79" s="37" t="n">
        <v>2</v>
      </c>
      <c r="C79" s="49" t="n">
        <v>66</v>
      </c>
      <c r="D79" s="19" t="n">
        <v>89</v>
      </c>
      <c r="E79" s="1" t="n">
        <v>303</v>
      </c>
      <c r="G79" s="26" t="n">
        <v>72.5</v>
      </c>
      <c r="H79" s="1" t="n">
        <v>77.2</v>
      </c>
      <c r="J79" s="37" t="n">
        <v>12</v>
      </c>
      <c r="K79" s="40" t="n">
        <v>43258</v>
      </c>
      <c r="L79" s="37" t="n">
        <v>1940</v>
      </c>
      <c r="M79" s="40" t="n">
        <v>43259</v>
      </c>
      <c r="N79" s="37" t="n">
        <v>1900</v>
      </c>
      <c r="O79" s="37" t="n">
        <v>1</v>
      </c>
    </row>
    <row r="80" customFormat="false" ht="14.15" hidden="false" customHeight="false" outlineLevel="0" collapsed="false">
      <c r="A80" s="19" t="n">
        <v>15</v>
      </c>
      <c r="B80" s="37" t="n">
        <v>2</v>
      </c>
      <c r="C80" s="49" t="n">
        <v>335</v>
      </c>
      <c r="D80" s="19" t="n">
        <v>56</v>
      </c>
      <c r="E80" s="1" t="n">
        <v>201.7</v>
      </c>
      <c r="G80" s="26" t="n">
        <v>69.9</v>
      </c>
      <c r="H80" s="1" t="n">
        <v>70.1</v>
      </c>
      <c r="J80" s="37" t="n">
        <v>13.7</v>
      </c>
      <c r="K80" s="40" t="n">
        <v>43258</v>
      </c>
      <c r="L80" s="37" t="n">
        <v>1943</v>
      </c>
      <c r="M80" s="40" t="n">
        <v>43260</v>
      </c>
      <c r="N80" s="37" t="n">
        <v>814</v>
      </c>
      <c r="O80" s="37" t="n">
        <v>0</v>
      </c>
    </row>
    <row r="81" customFormat="false" ht="14.15" hidden="false" customHeight="false" outlineLevel="0" collapsed="false">
      <c r="A81" s="19" t="n">
        <v>16</v>
      </c>
      <c r="B81" s="37" t="n">
        <v>2</v>
      </c>
      <c r="C81" s="49" t="n">
        <v>138</v>
      </c>
      <c r="D81" s="19" t="n">
        <v>28</v>
      </c>
      <c r="E81" s="1" t="n">
        <v>300.4</v>
      </c>
      <c r="G81" s="26" t="n">
        <v>98.6</v>
      </c>
      <c r="H81" s="1" t="n">
        <v>80.1</v>
      </c>
      <c r="J81" s="37" t="n">
        <v>11.4</v>
      </c>
      <c r="K81" s="40" t="n">
        <v>43258</v>
      </c>
      <c r="L81" s="37" t="n">
        <v>1943</v>
      </c>
      <c r="M81" s="40" t="n">
        <v>43259</v>
      </c>
      <c r="N81" s="37" t="n">
        <v>1900</v>
      </c>
      <c r="O81" s="37" t="n">
        <v>1</v>
      </c>
    </row>
    <row r="82" customFormat="false" ht="14.15" hidden="false" customHeight="false" outlineLevel="0" collapsed="false">
      <c r="A82" s="19" t="n">
        <v>17</v>
      </c>
      <c r="B82" s="37" t="n">
        <v>2</v>
      </c>
      <c r="C82" s="49" t="n">
        <v>256</v>
      </c>
      <c r="D82" s="19" t="n">
        <v>34</v>
      </c>
      <c r="E82" s="1" t="n">
        <v>336.8</v>
      </c>
      <c r="G82" s="26" t="n">
        <v>121.2</v>
      </c>
      <c r="H82" s="1" t="n">
        <v>70</v>
      </c>
      <c r="J82" s="37" t="n">
        <v>9.3</v>
      </c>
      <c r="K82" s="40" t="n">
        <v>43258</v>
      </c>
      <c r="L82" s="37" t="n">
        <v>1944</v>
      </c>
      <c r="M82" s="40" t="n">
        <v>43259</v>
      </c>
      <c r="N82" s="37" t="n">
        <v>1900</v>
      </c>
      <c r="O82" s="37" t="n">
        <v>1</v>
      </c>
    </row>
    <row r="83" customFormat="false" ht="14.15" hidden="false" customHeight="false" outlineLevel="0" collapsed="false">
      <c r="A83" s="19" t="n">
        <v>18</v>
      </c>
      <c r="B83" s="37" t="n">
        <v>2</v>
      </c>
      <c r="C83" s="49" t="n">
        <v>158</v>
      </c>
      <c r="D83" s="19" t="n">
        <v>1</v>
      </c>
      <c r="E83" s="1" t="n">
        <v>227.3</v>
      </c>
      <c r="G83" s="26" t="n">
        <v>62.8</v>
      </c>
      <c r="H83" s="1" t="n">
        <v>76.4</v>
      </c>
      <c r="J83" s="37" t="n">
        <v>22.4</v>
      </c>
      <c r="K83" s="40" t="n">
        <v>43258</v>
      </c>
      <c r="L83" s="37" t="n">
        <v>1945</v>
      </c>
      <c r="M83" s="40" t="n">
        <v>43260</v>
      </c>
      <c r="N83" s="37" t="n">
        <v>816</v>
      </c>
      <c r="O83" s="37" t="n">
        <v>0</v>
      </c>
    </row>
    <row r="84" customFormat="false" ht="14.15" hidden="false" customHeight="false" outlineLevel="0" collapsed="false">
      <c r="A84" s="19" t="n">
        <v>19</v>
      </c>
      <c r="B84" s="37" t="n">
        <v>2</v>
      </c>
      <c r="C84" s="49" t="n">
        <v>143</v>
      </c>
      <c r="D84" s="19" t="n">
        <v>76</v>
      </c>
      <c r="E84" s="1" t="n">
        <v>440.7</v>
      </c>
      <c r="G84" s="26" t="n">
        <v>109.3</v>
      </c>
      <c r="H84" s="1" t="n">
        <v>89.3</v>
      </c>
      <c r="J84" s="37" t="n">
        <v>15.9</v>
      </c>
      <c r="K84" s="40" t="n">
        <v>43258</v>
      </c>
      <c r="L84" s="37" t="n">
        <v>1946</v>
      </c>
      <c r="M84" s="40" t="n">
        <v>43260</v>
      </c>
      <c r="N84" s="37" t="n">
        <v>818</v>
      </c>
      <c r="O84" s="37" t="n">
        <v>1</v>
      </c>
    </row>
    <row r="85" customFormat="false" ht="14.15" hidden="false" customHeight="false" outlineLevel="0" collapsed="false">
      <c r="A85" s="19" t="n">
        <v>20</v>
      </c>
      <c r="B85" s="37" t="n">
        <v>2</v>
      </c>
      <c r="C85" s="49" t="n">
        <v>256</v>
      </c>
      <c r="D85" s="19" t="n">
        <v>35</v>
      </c>
      <c r="E85" s="1" t="n">
        <v>325.4</v>
      </c>
      <c r="G85" s="26" t="n">
        <v>85.5</v>
      </c>
      <c r="H85" s="1" t="n">
        <v>78.8</v>
      </c>
      <c r="J85" s="37" t="n">
        <v>19.6</v>
      </c>
      <c r="K85" s="40" t="n">
        <v>43258</v>
      </c>
      <c r="L85" s="37" t="n">
        <v>1946</v>
      </c>
      <c r="M85" s="40" t="n">
        <v>43260</v>
      </c>
      <c r="N85" s="37" t="n">
        <v>820</v>
      </c>
      <c r="O85" s="37" t="n">
        <v>0</v>
      </c>
    </row>
    <row r="86" customFormat="false" ht="14.15" hidden="false" customHeight="false" outlineLevel="0" collapsed="false">
      <c r="A86" s="19" t="n">
        <v>21</v>
      </c>
      <c r="B86" s="37" t="n">
        <v>2</v>
      </c>
      <c r="C86" s="49" t="n">
        <v>24</v>
      </c>
      <c r="D86" s="19" t="n">
        <v>58</v>
      </c>
      <c r="E86" s="1" t="n">
        <v>230.2</v>
      </c>
      <c r="G86" s="26" t="n">
        <v>64.7</v>
      </c>
      <c r="H86" s="1" t="n">
        <v>89.2</v>
      </c>
      <c r="J86" s="37" t="n">
        <v>26.7</v>
      </c>
      <c r="K86" s="40" t="n">
        <v>43258</v>
      </c>
      <c r="L86" s="37" t="n">
        <v>1947</v>
      </c>
      <c r="M86" s="40" t="n">
        <v>43260</v>
      </c>
      <c r="N86" s="37" t="n">
        <v>820</v>
      </c>
      <c r="O86" s="37" t="n">
        <v>0</v>
      </c>
    </row>
    <row r="87" customFormat="false" ht="14.15" hidden="false" customHeight="false" outlineLevel="0" collapsed="false">
      <c r="A87" s="19" t="n">
        <v>22</v>
      </c>
      <c r="B87" s="37" t="n">
        <v>2</v>
      </c>
      <c r="C87" s="49" t="n">
        <v>168</v>
      </c>
      <c r="D87" s="19" t="n">
        <v>95</v>
      </c>
      <c r="E87" s="1" t="n">
        <v>249.1</v>
      </c>
      <c r="G87" s="26" t="n">
        <v>86.1</v>
      </c>
      <c r="H87" s="1" t="n">
        <v>76</v>
      </c>
      <c r="J87" s="37" t="n">
        <v>13.7</v>
      </c>
      <c r="K87" s="40" t="n">
        <v>43258</v>
      </c>
      <c r="L87" s="37" t="n">
        <v>1953</v>
      </c>
      <c r="M87" s="40" t="n">
        <v>43260</v>
      </c>
      <c r="N87" s="37" t="n">
        <v>822</v>
      </c>
      <c r="O87" s="37" t="n">
        <v>0</v>
      </c>
    </row>
    <row r="88" customFormat="false" ht="14.15" hidden="false" customHeight="false" outlineLevel="0" collapsed="false">
      <c r="A88" s="19" t="n">
        <v>23</v>
      </c>
      <c r="B88" s="37" t="n">
        <v>2</v>
      </c>
      <c r="C88" s="49" t="n">
        <v>207</v>
      </c>
      <c r="D88" s="19" t="n">
        <v>22</v>
      </c>
      <c r="E88" s="1" t="n">
        <v>247.2</v>
      </c>
      <c r="G88" s="26" t="n">
        <v>86.6</v>
      </c>
      <c r="H88" s="1" t="n">
        <v>70.2</v>
      </c>
      <c r="J88" s="37" t="n">
        <v>18.4</v>
      </c>
      <c r="K88" s="40" t="n">
        <v>43258</v>
      </c>
      <c r="L88" s="37" t="n">
        <v>1954</v>
      </c>
      <c r="M88" s="40" t="n">
        <v>43260</v>
      </c>
      <c r="N88" s="37" t="n">
        <v>822</v>
      </c>
      <c r="O88" s="37" t="n">
        <v>0</v>
      </c>
    </row>
    <row r="89" customFormat="false" ht="14.15" hidden="false" customHeight="false" outlineLevel="0" collapsed="false">
      <c r="A89" s="19" t="n">
        <v>24</v>
      </c>
      <c r="B89" s="37" t="n">
        <v>2</v>
      </c>
      <c r="C89" s="49" t="n">
        <v>24</v>
      </c>
      <c r="D89" s="19" t="n">
        <v>59</v>
      </c>
      <c r="E89" s="1" t="n">
        <v>195.9</v>
      </c>
      <c r="G89" s="26" t="n">
        <v>63</v>
      </c>
      <c r="H89" s="1" t="n">
        <v>72.1</v>
      </c>
      <c r="J89" s="37" t="n">
        <v>11.6</v>
      </c>
      <c r="K89" s="40" t="n">
        <v>43258</v>
      </c>
      <c r="L89" s="37" t="n">
        <v>1954</v>
      </c>
      <c r="M89" s="40" t="n">
        <v>43259</v>
      </c>
      <c r="N89" s="37" t="n">
        <v>1900</v>
      </c>
      <c r="O89" s="37" t="n">
        <v>1</v>
      </c>
    </row>
    <row r="90" customFormat="false" ht="14.15" hidden="false" customHeight="false" outlineLevel="0" collapsed="false">
      <c r="A90" s="19" t="n">
        <v>25</v>
      </c>
      <c r="B90" s="37" t="n">
        <v>2</v>
      </c>
      <c r="C90" s="49" t="n">
        <v>5</v>
      </c>
      <c r="D90" s="19" t="n">
        <v>71</v>
      </c>
      <c r="E90" s="1" t="n">
        <v>236.7</v>
      </c>
      <c r="G90" s="26" t="n">
        <v>27.5</v>
      </c>
      <c r="H90" s="1" t="n">
        <v>71.8</v>
      </c>
      <c r="J90" s="37" t="n">
        <v>22.1</v>
      </c>
      <c r="K90" s="40" t="n">
        <v>43258</v>
      </c>
      <c r="L90" s="37" t="n">
        <v>1955</v>
      </c>
      <c r="M90" s="40" t="n">
        <v>43260</v>
      </c>
      <c r="N90" s="37" t="n">
        <v>824</v>
      </c>
      <c r="O90" s="37" t="n">
        <v>0</v>
      </c>
    </row>
    <row r="91" customFormat="false" ht="14.15" hidden="false" customHeight="false" outlineLevel="0" collapsed="false">
      <c r="A91" s="19" t="n">
        <v>26</v>
      </c>
      <c r="B91" s="37" t="n">
        <v>2</v>
      </c>
      <c r="C91" s="49" t="n">
        <v>207</v>
      </c>
      <c r="D91" s="19" t="n">
        <v>23</v>
      </c>
      <c r="E91" s="1" t="n">
        <v>287.4</v>
      </c>
      <c r="G91" s="26" t="n">
        <v>117.3</v>
      </c>
      <c r="H91" s="1" t="n">
        <v>88.2</v>
      </c>
      <c r="J91" s="37" t="n">
        <v>13</v>
      </c>
      <c r="K91" s="40" t="n">
        <v>43258</v>
      </c>
      <c r="L91" s="37" t="n">
        <v>1956</v>
      </c>
      <c r="M91" s="40" t="n">
        <v>43259</v>
      </c>
      <c r="N91" s="37" t="n">
        <v>1900</v>
      </c>
      <c r="O91" s="37" t="n">
        <v>1</v>
      </c>
    </row>
    <row r="92" customFormat="false" ht="14.15" hidden="false" customHeight="false" outlineLevel="0" collapsed="false">
      <c r="A92" s="19" t="n">
        <v>27</v>
      </c>
      <c r="B92" s="37" t="n">
        <v>2</v>
      </c>
      <c r="C92" s="49" t="n">
        <v>158</v>
      </c>
      <c r="D92" s="19" t="n">
        <v>2</v>
      </c>
      <c r="E92" s="1" t="n">
        <v>134</v>
      </c>
      <c r="G92" s="26" t="n">
        <v>46</v>
      </c>
      <c r="H92" s="1" t="n">
        <v>77.8</v>
      </c>
      <c r="J92" s="37" t="n">
        <v>11.3</v>
      </c>
      <c r="K92" s="40" t="n">
        <v>43258</v>
      </c>
      <c r="L92" s="37" t="n">
        <v>1957</v>
      </c>
      <c r="M92" s="40" t="n">
        <v>43259</v>
      </c>
      <c r="N92" s="37" t="n">
        <v>1900</v>
      </c>
      <c r="O92" s="37" t="n">
        <v>1</v>
      </c>
    </row>
    <row r="93" customFormat="false" ht="14.15" hidden="false" customHeight="false" outlineLevel="0" collapsed="false">
      <c r="A93" s="19" t="n">
        <v>28</v>
      </c>
      <c r="B93" s="37" t="n">
        <v>2</v>
      </c>
      <c r="C93" s="49" t="n">
        <v>320</v>
      </c>
      <c r="D93" s="19" t="n">
        <v>40</v>
      </c>
      <c r="E93" s="1" t="n">
        <v>290.9</v>
      </c>
      <c r="G93" s="26" t="n">
        <v>110.1</v>
      </c>
      <c r="H93" s="1" t="n">
        <v>83.3</v>
      </c>
      <c r="J93" s="37" t="n">
        <v>10.9</v>
      </c>
      <c r="K93" s="40" t="n">
        <v>43258</v>
      </c>
      <c r="L93" s="37" t="n">
        <v>1957</v>
      </c>
      <c r="M93" s="40" t="n">
        <v>43259</v>
      </c>
      <c r="N93" s="37" t="n">
        <v>1900</v>
      </c>
      <c r="O93" s="37" t="n">
        <v>1</v>
      </c>
    </row>
    <row r="94" customFormat="false" ht="14.15" hidden="false" customHeight="false" outlineLevel="0" collapsed="false">
      <c r="A94" s="19" t="n">
        <v>29</v>
      </c>
      <c r="B94" s="37" t="n">
        <v>2</v>
      </c>
      <c r="C94" s="49" t="n">
        <v>6</v>
      </c>
      <c r="D94" s="19" t="n">
        <v>101</v>
      </c>
      <c r="E94" s="1" t="n">
        <v>248.9</v>
      </c>
      <c r="G94" s="26" t="n">
        <v>84.4</v>
      </c>
      <c r="H94" s="1" t="n">
        <v>76.3</v>
      </c>
      <c r="J94" s="37" t="n">
        <v>11.1</v>
      </c>
      <c r="K94" s="40" t="n">
        <v>43258</v>
      </c>
      <c r="L94" s="37" t="n">
        <v>1958</v>
      </c>
      <c r="M94" s="40" t="n">
        <v>43259</v>
      </c>
      <c r="N94" s="37" t="n">
        <v>1900</v>
      </c>
      <c r="O94" s="37" t="n">
        <v>1</v>
      </c>
    </row>
    <row r="95" customFormat="false" ht="14.15" hidden="false" customHeight="false" outlineLevel="0" collapsed="false">
      <c r="A95" s="19" t="n">
        <v>30</v>
      </c>
      <c r="B95" s="37" t="n">
        <v>2</v>
      </c>
      <c r="C95" s="49" t="n">
        <v>176</v>
      </c>
      <c r="D95" s="19" t="n">
        <v>97</v>
      </c>
      <c r="E95" s="1" t="n">
        <v>267.9</v>
      </c>
      <c r="G95" s="26" t="n">
        <v>29.9</v>
      </c>
      <c r="H95" s="1" t="n">
        <v>76.5</v>
      </c>
      <c r="J95" s="37" t="n">
        <v>26.1</v>
      </c>
      <c r="K95" s="40" t="n">
        <v>43258</v>
      </c>
      <c r="L95" s="37" t="n">
        <v>1959</v>
      </c>
      <c r="M95" s="40" t="n">
        <v>43260</v>
      </c>
      <c r="N95" s="37" t="n">
        <v>827</v>
      </c>
      <c r="O95" s="37" t="n">
        <v>0</v>
      </c>
    </row>
    <row r="96" customFormat="false" ht="14.15" hidden="false" customHeight="false" outlineLevel="0" collapsed="false">
      <c r="A96" s="19" t="n">
        <v>31</v>
      </c>
      <c r="B96" s="37" t="n">
        <v>2</v>
      </c>
      <c r="C96" s="49" t="n">
        <v>320</v>
      </c>
      <c r="D96" s="19" t="n">
        <v>41</v>
      </c>
      <c r="E96" s="1" t="n">
        <v>233.6</v>
      </c>
      <c r="G96" s="26" t="n">
        <v>25.1</v>
      </c>
      <c r="H96" s="1" t="n">
        <v>76.2</v>
      </c>
      <c r="J96" s="37" t="n">
        <v>22.4</v>
      </c>
      <c r="K96" s="40" t="n">
        <v>43258</v>
      </c>
      <c r="L96" s="37" t="n">
        <v>2000</v>
      </c>
      <c r="M96" s="40" t="n">
        <v>43260</v>
      </c>
      <c r="N96" s="37" t="n">
        <v>827</v>
      </c>
      <c r="O96" s="37" t="n">
        <v>0</v>
      </c>
    </row>
    <row r="97" customFormat="false" ht="14.15" hidden="false" customHeight="false" outlineLevel="0" collapsed="false">
      <c r="A97" s="19" t="n">
        <v>32</v>
      </c>
      <c r="B97" s="37" t="n">
        <v>2</v>
      </c>
      <c r="C97" s="49" t="n">
        <v>318</v>
      </c>
      <c r="D97" s="19" t="n">
        <v>73</v>
      </c>
      <c r="E97" s="1" t="n">
        <v>287.6</v>
      </c>
      <c r="G97" s="26" t="n">
        <v>88.7</v>
      </c>
      <c r="H97" s="1" t="n">
        <v>83.3</v>
      </c>
      <c r="J97" s="37" t="n">
        <v>18.2</v>
      </c>
      <c r="K97" s="40" t="n">
        <v>43258</v>
      </c>
      <c r="L97" s="37" t="n">
        <v>2001</v>
      </c>
      <c r="M97" s="40" t="n">
        <v>43260</v>
      </c>
      <c r="N97" s="37" t="n">
        <v>829</v>
      </c>
      <c r="O97" s="37" t="n">
        <v>0</v>
      </c>
    </row>
    <row r="98" customFormat="false" ht="14.15" hidden="false" customHeight="false" outlineLevel="0" collapsed="false">
      <c r="A98" s="19" t="n">
        <v>33</v>
      </c>
      <c r="B98" s="37" t="n">
        <v>2</v>
      </c>
      <c r="C98" s="49" t="n">
        <v>176</v>
      </c>
      <c r="D98" s="19" t="n">
        <v>98</v>
      </c>
      <c r="E98" s="1" t="n">
        <v>301.2</v>
      </c>
      <c r="G98" s="26" t="n">
        <v>38.8</v>
      </c>
      <c r="H98" s="1" t="n">
        <v>89.8</v>
      </c>
      <c r="J98" s="37" t="n">
        <v>24.8</v>
      </c>
      <c r="K98" s="40" t="n">
        <v>43258</v>
      </c>
      <c r="L98" s="37" t="n">
        <v>2002</v>
      </c>
      <c r="M98" s="40" t="n">
        <v>43260</v>
      </c>
      <c r="N98" s="37" t="n">
        <v>829</v>
      </c>
      <c r="O98" s="37" t="n">
        <v>0</v>
      </c>
    </row>
    <row r="99" customFormat="false" ht="14.15" hidden="false" customHeight="false" outlineLevel="0" collapsed="false">
      <c r="A99" s="19" t="n">
        <v>34</v>
      </c>
      <c r="B99" s="37" t="n">
        <v>2</v>
      </c>
      <c r="C99" s="49" t="n">
        <v>58</v>
      </c>
      <c r="D99" s="19" t="n">
        <v>86</v>
      </c>
      <c r="E99" s="1" t="n">
        <v>140.6</v>
      </c>
      <c r="G99" s="26" t="n">
        <v>17.9</v>
      </c>
      <c r="H99" s="1" t="n">
        <v>72.7</v>
      </c>
      <c r="J99" s="37" t="n">
        <v>15.8</v>
      </c>
      <c r="K99" s="40" t="n">
        <v>43258</v>
      </c>
      <c r="L99" s="37" t="n">
        <v>2003</v>
      </c>
      <c r="M99" s="40" t="n">
        <v>43260</v>
      </c>
      <c r="N99" s="37" t="n">
        <v>829</v>
      </c>
      <c r="O99" s="37" t="n">
        <v>1</v>
      </c>
    </row>
    <row r="100" customFormat="false" ht="14.15" hidden="false" customHeight="false" outlineLevel="0" collapsed="false">
      <c r="A100" s="19" t="n">
        <v>35</v>
      </c>
      <c r="B100" s="37" t="n">
        <v>2</v>
      </c>
      <c r="C100" s="49" t="n">
        <v>336</v>
      </c>
      <c r="D100" s="19" t="n">
        <v>32</v>
      </c>
      <c r="E100" s="1" t="n">
        <v>234.6</v>
      </c>
      <c r="G100" s="26" t="n">
        <v>42.3</v>
      </c>
      <c r="H100" s="1" t="n">
        <v>79.5</v>
      </c>
      <c r="J100" s="37" t="n">
        <v>19.8</v>
      </c>
      <c r="K100" s="40" t="n">
        <v>43258</v>
      </c>
      <c r="L100" s="37" t="n">
        <v>2005</v>
      </c>
      <c r="M100" s="40" t="n">
        <v>43260</v>
      </c>
      <c r="N100" s="37" t="n">
        <v>829</v>
      </c>
      <c r="O100" s="37" t="n">
        <v>0</v>
      </c>
    </row>
    <row r="101" customFormat="false" ht="14.15" hidden="false" customHeight="false" outlineLevel="0" collapsed="false">
      <c r="A101" s="19" t="n">
        <v>36</v>
      </c>
      <c r="B101" s="37" t="n">
        <v>2</v>
      </c>
      <c r="C101" s="49" t="n">
        <v>318</v>
      </c>
      <c r="D101" s="19" t="n">
        <v>74</v>
      </c>
      <c r="E101" s="1" t="n">
        <v>256.3</v>
      </c>
      <c r="G101" s="26" t="n">
        <v>54.8</v>
      </c>
      <c r="H101" s="1" t="n">
        <v>69.5</v>
      </c>
      <c r="J101" s="37" t="n">
        <v>19.7</v>
      </c>
      <c r="K101" s="40" t="n">
        <v>43258</v>
      </c>
      <c r="L101" s="37" t="n">
        <v>2005</v>
      </c>
      <c r="M101" s="40" t="n">
        <v>43260</v>
      </c>
      <c r="N101" s="37" t="n">
        <v>830</v>
      </c>
      <c r="O101" s="37" t="n">
        <v>0</v>
      </c>
    </row>
    <row r="102" customFormat="false" ht="14.15" hidden="false" customHeight="false" outlineLevel="0" collapsed="false">
      <c r="A102" s="19" t="n">
        <v>37</v>
      </c>
      <c r="B102" s="37" t="n">
        <v>2</v>
      </c>
      <c r="C102" s="49" t="n">
        <v>58</v>
      </c>
      <c r="D102" s="50" t="n">
        <v>87</v>
      </c>
      <c r="E102" s="1" t="n">
        <v>211.8</v>
      </c>
      <c r="G102" s="26" t="n">
        <v>69</v>
      </c>
      <c r="H102" s="1" t="n">
        <v>83.3</v>
      </c>
      <c r="J102" s="37" t="n">
        <v>18.6</v>
      </c>
      <c r="K102" s="40" t="n">
        <v>43258</v>
      </c>
      <c r="L102" s="37" t="n">
        <v>2012</v>
      </c>
      <c r="M102" s="40" t="n">
        <v>43260</v>
      </c>
      <c r="N102" s="37" t="n">
        <v>831</v>
      </c>
      <c r="O102" s="37" t="n">
        <v>1</v>
      </c>
    </row>
    <row r="103" customFormat="false" ht="14.15" hidden="false" customHeight="false" outlineLevel="0" collapsed="false">
      <c r="A103" s="19" t="n">
        <v>38</v>
      </c>
      <c r="B103" s="37" t="n">
        <v>2</v>
      </c>
      <c r="C103" s="49" t="n">
        <v>5</v>
      </c>
      <c r="D103" s="50" t="n">
        <v>72</v>
      </c>
      <c r="E103" s="1" t="n">
        <v>247.1</v>
      </c>
      <c r="G103" s="26" t="n">
        <v>58.1</v>
      </c>
      <c r="H103" s="1" t="n">
        <v>87.6</v>
      </c>
      <c r="J103" s="37" t="n">
        <v>23.8</v>
      </c>
      <c r="K103" s="40" t="n">
        <v>43258</v>
      </c>
      <c r="L103" s="37" t="n">
        <v>2013</v>
      </c>
      <c r="M103" s="40" t="n">
        <v>43260</v>
      </c>
      <c r="N103" s="37" t="n">
        <v>831</v>
      </c>
      <c r="O103" s="37" t="n">
        <v>0</v>
      </c>
    </row>
    <row r="104" customFormat="false" ht="14.15" hidden="false" customHeight="false" outlineLevel="0" collapsed="false">
      <c r="A104" s="19" t="n">
        <v>39</v>
      </c>
      <c r="B104" s="37" t="n">
        <v>2</v>
      </c>
      <c r="C104" s="49" t="n">
        <v>174</v>
      </c>
      <c r="D104" s="50" t="n">
        <v>21</v>
      </c>
      <c r="E104" s="1" t="n">
        <v>293.7</v>
      </c>
      <c r="G104" s="26" t="n">
        <v>101</v>
      </c>
      <c r="H104" s="1" t="n">
        <v>77.1</v>
      </c>
      <c r="J104" s="37" t="n">
        <v>19.2</v>
      </c>
      <c r="K104" s="40" t="n">
        <v>43258</v>
      </c>
      <c r="L104" s="37" t="n">
        <v>2015</v>
      </c>
      <c r="M104" s="40" t="n">
        <v>43260</v>
      </c>
      <c r="N104" s="37" t="n">
        <v>832</v>
      </c>
      <c r="O104" s="37" t="n">
        <v>0</v>
      </c>
    </row>
    <row r="105" customFormat="false" ht="14.15" hidden="false" customHeight="false" outlineLevel="0" collapsed="false">
      <c r="A105" s="19" t="n">
        <v>40</v>
      </c>
      <c r="B105" s="37" t="n">
        <v>2</v>
      </c>
      <c r="C105" s="49" t="n">
        <v>368</v>
      </c>
      <c r="D105" s="50" t="n">
        <v>15</v>
      </c>
      <c r="E105" s="1" t="n">
        <v>246.7</v>
      </c>
      <c r="G105" s="26" t="n">
        <v>80.2</v>
      </c>
      <c r="H105" s="1" t="n">
        <v>76.1</v>
      </c>
      <c r="J105" s="37" t="n">
        <v>16.7</v>
      </c>
      <c r="K105" s="40" t="n">
        <v>43258</v>
      </c>
      <c r="L105" s="37" t="n">
        <v>2016</v>
      </c>
      <c r="M105" s="40" t="n">
        <v>43260</v>
      </c>
      <c r="N105" s="37" t="n">
        <v>832</v>
      </c>
      <c r="O105" s="37" t="n">
        <v>0</v>
      </c>
    </row>
    <row r="106" customFormat="false" ht="14.15" hidden="false" customHeight="false" outlineLevel="0" collapsed="false">
      <c r="A106" s="19" t="n">
        <v>41</v>
      </c>
      <c r="B106" s="37" t="n">
        <v>2</v>
      </c>
      <c r="C106" s="49" t="n">
        <v>168</v>
      </c>
      <c r="D106" s="50" t="n">
        <v>96</v>
      </c>
      <c r="E106" s="1" t="n">
        <v>233.9</v>
      </c>
      <c r="G106" s="26" t="n">
        <v>87.7</v>
      </c>
      <c r="H106" s="1" t="n">
        <v>75.2</v>
      </c>
      <c r="J106" s="37" t="n">
        <v>21.2</v>
      </c>
      <c r="K106" s="40" t="n">
        <v>43258</v>
      </c>
      <c r="L106" s="37" t="n">
        <v>2017</v>
      </c>
      <c r="M106" s="40" t="n">
        <v>43260</v>
      </c>
      <c r="N106" s="37" t="n">
        <v>832</v>
      </c>
      <c r="O106" s="37" t="n">
        <v>0</v>
      </c>
    </row>
    <row r="107" customFormat="false" ht="14.15" hidden="false" customHeight="false" outlineLevel="0" collapsed="false">
      <c r="A107" s="19" t="n">
        <v>42</v>
      </c>
      <c r="B107" s="37" t="n">
        <v>2</v>
      </c>
      <c r="C107" s="49" t="n">
        <v>203</v>
      </c>
      <c r="D107" s="50" t="n">
        <v>9</v>
      </c>
      <c r="E107" s="1" t="n">
        <v>356.9</v>
      </c>
      <c r="G107" s="26" t="n">
        <v>131</v>
      </c>
      <c r="H107" s="1" t="n">
        <v>75.6</v>
      </c>
      <c r="J107" s="37" t="n">
        <v>15.7</v>
      </c>
      <c r="K107" s="40" t="n">
        <v>43258</v>
      </c>
      <c r="L107" s="37" t="n">
        <v>2017</v>
      </c>
      <c r="M107" s="40" t="n">
        <v>43260</v>
      </c>
      <c r="N107" s="37" t="n">
        <v>832</v>
      </c>
      <c r="O107" s="37" t="n">
        <v>0</v>
      </c>
    </row>
    <row r="108" customFormat="false" ht="14.15" hidden="false" customHeight="false" outlineLevel="0" collapsed="false">
      <c r="A108" s="19" t="n">
        <v>43</v>
      </c>
      <c r="B108" s="37" t="n">
        <v>2</v>
      </c>
      <c r="C108" s="49" t="n">
        <v>138</v>
      </c>
      <c r="D108" s="50" t="n">
        <v>30</v>
      </c>
      <c r="E108" s="1" t="n">
        <v>232.3</v>
      </c>
      <c r="G108" s="26" t="n">
        <v>81.7</v>
      </c>
      <c r="H108" s="1" t="n">
        <v>81.1</v>
      </c>
      <c r="J108" s="37" t="n">
        <v>30.8</v>
      </c>
      <c r="K108" s="40" t="n">
        <v>43258</v>
      </c>
      <c r="L108" s="37" t="n">
        <v>2018</v>
      </c>
      <c r="M108" s="40" t="n">
        <v>43260</v>
      </c>
      <c r="N108" s="37" t="n">
        <v>833</v>
      </c>
      <c r="O108" s="37" t="n">
        <v>0</v>
      </c>
    </row>
    <row r="109" customFormat="false" ht="14.15" hidden="false" customHeight="false" outlineLevel="0" collapsed="false">
      <c r="A109" s="19" t="n">
        <v>44</v>
      </c>
      <c r="B109" s="37" t="n">
        <v>2</v>
      </c>
      <c r="C109" s="49" t="n">
        <v>171</v>
      </c>
      <c r="D109" s="50" t="n">
        <v>84</v>
      </c>
      <c r="E109" s="1" t="n">
        <v>324</v>
      </c>
      <c r="G109" s="26" t="n">
        <v>118.4</v>
      </c>
      <c r="H109" s="1" t="n">
        <v>86.9</v>
      </c>
      <c r="J109" s="37" t="n">
        <v>24</v>
      </c>
      <c r="K109" s="40" t="n">
        <v>43258</v>
      </c>
      <c r="L109" s="37" t="n">
        <v>2018</v>
      </c>
      <c r="M109" s="40" t="n">
        <v>43260</v>
      </c>
      <c r="N109" s="37" t="n">
        <v>833</v>
      </c>
      <c r="O109" s="37" t="n">
        <v>0</v>
      </c>
    </row>
    <row r="110" customFormat="false" ht="14.15" hidden="false" customHeight="false" outlineLevel="0" collapsed="false">
      <c r="A110" s="19" t="n">
        <v>45</v>
      </c>
      <c r="B110" s="37" t="n">
        <v>2</v>
      </c>
      <c r="C110" s="49" t="n">
        <v>143</v>
      </c>
      <c r="D110" s="50" t="n">
        <v>78</v>
      </c>
      <c r="E110" s="1" t="n">
        <v>424.4</v>
      </c>
      <c r="G110" s="26" t="n">
        <v>114.3</v>
      </c>
      <c r="H110" s="1" t="n">
        <v>81.4</v>
      </c>
      <c r="J110" s="37" t="n">
        <v>11.8</v>
      </c>
      <c r="K110" s="40" t="n">
        <v>43258</v>
      </c>
      <c r="L110" s="37" t="n">
        <v>2019</v>
      </c>
      <c r="M110" s="40" t="n">
        <v>43259</v>
      </c>
      <c r="N110" s="37" t="n">
        <v>1900</v>
      </c>
      <c r="O110" s="37" t="n">
        <v>1</v>
      </c>
    </row>
    <row r="111" customFormat="false" ht="14.15" hidden="false" customHeight="false" outlineLevel="0" collapsed="false">
      <c r="A111" s="19" t="n">
        <v>46</v>
      </c>
      <c r="B111" s="37" t="n">
        <v>2</v>
      </c>
      <c r="C111" s="49" t="n">
        <v>189</v>
      </c>
      <c r="D111" s="50" t="n">
        <v>105</v>
      </c>
      <c r="E111" s="1" t="n">
        <v>220.7</v>
      </c>
      <c r="G111" s="26" t="n">
        <v>72.9</v>
      </c>
      <c r="H111" s="32" t="n">
        <v>81.1</v>
      </c>
      <c r="I111" s="51"/>
      <c r="J111" s="37" t="n">
        <v>17.2</v>
      </c>
      <c r="K111" s="40" t="n">
        <v>43258</v>
      </c>
      <c r="L111" s="37" t="n">
        <v>2019</v>
      </c>
      <c r="M111" s="40" t="n">
        <v>43260</v>
      </c>
      <c r="N111" s="37" t="n">
        <v>834</v>
      </c>
      <c r="O111" s="37" t="n">
        <v>0</v>
      </c>
    </row>
    <row r="112" customFormat="false" ht="14.15" hidden="false" customHeight="false" outlineLevel="0" collapsed="false">
      <c r="A112" s="19" t="n">
        <v>47</v>
      </c>
      <c r="B112" s="37" t="n">
        <v>2</v>
      </c>
      <c r="C112" s="49" t="n">
        <v>320</v>
      </c>
      <c r="D112" s="50" t="n">
        <v>42</v>
      </c>
      <c r="E112" s="1" t="n">
        <v>269</v>
      </c>
      <c r="G112" s="26" t="n">
        <v>88.7</v>
      </c>
      <c r="H112" s="1" t="n">
        <v>76.2</v>
      </c>
      <c r="J112" s="37" t="n">
        <v>11.8</v>
      </c>
      <c r="K112" s="40" t="n">
        <v>43258</v>
      </c>
      <c r="L112" s="37" t="n">
        <v>2020</v>
      </c>
      <c r="M112" s="40" t="n">
        <v>43260</v>
      </c>
      <c r="N112" s="37" t="n">
        <v>834</v>
      </c>
      <c r="O112" s="37" t="n">
        <v>0</v>
      </c>
    </row>
    <row r="113" customFormat="false" ht="14.15" hidden="false" customHeight="false" outlineLevel="0" collapsed="false">
      <c r="A113" s="28" t="n">
        <v>48</v>
      </c>
      <c r="B113" s="37" t="n">
        <v>2</v>
      </c>
      <c r="C113" s="10" t="n">
        <v>310</v>
      </c>
      <c r="D113" s="9" t="n">
        <v>51</v>
      </c>
      <c r="E113" s="1" t="n">
        <v>235.2</v>
      </c>
      <c r="G113" s="26" t="n">
        <v>47.8</v>
      </c>
      <c r="H113" s="1" t="n">
        <v>71</v>
      </c>
      <c r="J113" s="37" t="n">
        <v>18.4</v>
      </c>
      <c r="K113" s="40" t="n">
        <v>43258</v>
      </c>
      <c r="L113" s="37" t="n">
        <v>2021</v>
      </c>
      <c r="M113" s="40" t="n">
        <v>43260</v>
      </c>
      <c r="N113" s="37" t="n">
        <v>835</v>
      </c>
      <c r="O113" s="37" t="n">
        <v>0</v>
      </c>
    </row>
    <row r="114" customFormat="false" ht="14.15" hidden="false" customHeight="false" outlineLevel="0" collapsed="false">
      <c r="A114" s="1" t="s">
        <v>33</v>
      </c>
      <c r="B114" s="37" t="n">
        <v>2</v>
      </c>
      <c r="C114" s="49" t="s">
        <v>35</v>
      </c>
      <c r="D114" s="50" t="s">
        <v>37</v>
      </c>
      <c r="E114" s="1" t="n">
        <v>416.9</v>
      </c>
      <c r="G114" s="8" t="n">
        <v>138.3</v>
      </c>
      <c r="H114" s="1" t="n">
        <v>69.3</v>
      </c>
      <c r="J114" s="37" t="n">
        <v>10</v>
      </c>
      <c r="K114" s="40" t="n">
        <v>43260</v>
      </c>
      <c r="L114" s="37" t="n">
        <v>1855</v>
      </c>
      <c r="M114" s="40" t="n">
        <v>43262</v>
      </c>
      <c r="N114" s="37" t="n">
        <v>824</v>
      </c>
      <c r="O114" s="37" t="n">
        <v>1</v>
      </c>
    </row>
    <row r="115" customFormat="false" ht="14.15" hidden="false" customHeight="false" outlineLevel="0" collapsed="false">
      <c r="A115" s="1" t="s">
        <v>39</v>
      </c>
      <c r="B115" s="37" t="n">
        <v>2</v>
      </c>
      <c r="C115" s="49" t="s">
        <v>41</v>
      </c>
      <c r="D115" s="50" t="s">
        <v>43</v>
      </c>
      <c r="E115" s="1" t="n">
        <v>425.1</v>
      </c>
      <c r="G115" s="8" t="n">
        <v>157.9</v>
      </c>
      <c r="H115" s="1" t="n">
        <v>89.7</v>
      </c>
      <c r="J115" s="37" t="n">
        <v>14.5</v>
      </c>
      <c r="K115" s="40" t="n">
        <v>43260</v>
      </c>
      <c r="L115" s="37" t="n">
        <v>1900</v>
      </c>
      <c r="M115" s="40" t="n">
        <v>43262</v>
      </c>
      <c r="N115" s="37" t="n">
        <v>825</v>
      </c>
      <c r="O115" s="37" t="n">
        <v>0</v>
      </c>
    </row>
    <row r="116" customFormat="false" ht="14.15" hidden="false" customHeight="false" outlineLevel="0" collapsed="false">
      <c r="A116" s="1" t="s">
        <v>44</v>
      </c>
      <c r="B116" s="37" t="n">
        <v>2</v>
      </c>
      <c r="C116" s="49" t="s">
        <v>46</v>
      </c>
      <c r="D116" s="50" t="s">
        <v>48</v>
      </c>
      <c r="E116" s="1" t="n">
        <v>228.7</v>
      </c>
      <c r="G116" s="8" t="n">
        <v>83.5</v>
      </c>
      <c r="H116" s="1" t="n">
        <v>79.8</v>
      </c>
      <c r="J116" s="37" t="n">
        <v>12.8</v>
      </c>
      <c r="K116" s="40" t="n">
        <v>43260</v>
      </c>
      <c r="L116" s="37" t="n">
        <v>1902</v>
      </c>
      <c r="M116" s="40" t="n">
        <v>43262</v>
      </c>
      <c r="N116" s="37" t="n">
        <v>827</v>
      </c>
      <c r="O116" s="37" t="n">
        <v>1</v>
      </c>
    </row>
    <row r="117" customFormat="false" ht="14.15" hidden="false" customHeight="false" outlineLevel="0" collapsed="false">
      <c r="A117" s="1" t="s">
        <v>49</v>
      </c>
      <c r="B117" s="37" t="n">
        <v>2</v>
      </c>
      <c r="C117" s="49" t="s">
        <v>50</v>
      </c>
      <c r="D117" s="50" t="s">
        <v>52</v>
      </c>
      <c r="E117" s="1" t="n">
        <v>305.8</v>
      </c>
      <c r="G117" s="8" t="n">
        <v>92</v>
      </c>
      <c r="H117" s="1" t="n">
        <v>81.6</v>
      </c>
      <c r="J117" s="37" t="n">
        <v>9.4</v>
      </c>
      <c r="K117" s="40" t="n">
        <v>43260</v>
      </c>
      <c r="L117" s="37" t="n">
        <v>1904</v>
      </c>
      <c r="M117" s="40" t="n">
        <v>43262</v>
      </c>
      <c r="N117" s="37" t="n">
        <v>827</v>
      </c>
      <c r="O117" s="37" t="n">
        <v>1</v>
      </c>
    </row>
    <row r="118" customFormat="false" ht="14.15" hidden="false" customHeight="false" outlineLevel="0" collapsed="false">
      <c r="A118" s="1" t="s">
        <v>53</v>
      </c>
      <c r="B118" s="37" t="n">
        <v>2</v>
      </c>
      <c r="C118" s="49" t="s">
        <v>55</v>
      </c>
      <c r="D118" s="50" t="s">
        <v>57</v>
      </c>
      <c r="E118" s="1" t="n">
        <v>263.5</v>
      </c>
      <c r="G118" s="8" t="n">
        <v>99.7</v>
      </c>
      <c r="H118" s="1" t="n">
        <v>71.8</v>
      </c>
      <c r="J118" s="37" t="n">
        <v>9.2</v>
      </c>
      <c r="K118" s="40" t="n">
        <v>43260</v>
      </c>
      <c r="L118" s="37" t="n">
        <v>1906</v>
      </c>
      <c r="M118" s="40" t="n">
        <v>43262</v>
      </c>
      <c r="N118" s="37" t="n">
        <v>821</v>
      </c>
      <c r="O118" s="37" t="n">
        <v>1</v>
      </c>
    </row>
    <row r="119" customFormat="false" ht="14.15" hidden="false" customHeight="false" outlineLevel="0" collapsed="false">
      <c r="A119" s="1" t="s">
        <v>56</v>
      </c>
      <c r="B119" s="37" t="n">
        <v>2</v>
      </c>
      <c r="C119" s="49" t="s">
        <v>59</v>
      </c>
      <c r="D119" s="50" t="s">
        <v>53</v>
      </c>
      <c r="E119" s="1" t="n">
        <v>288.5</v>
      </c>
      <c r="G119" s="8" t="n">
        <v>105.6</v>
      </c>
      <c r="H119" s="1" t="n">
        <v>83.4</v>
      </c>
      <c r="J119" s="37" t="n">
        <v>9.6</v>
      </c>
      <c r="K119" s="40" t="n">
        <v>43260</v>
      </c>
      <c r="L119" s="37" t="n">
        <v>1908</v>
      </c>
      <c r="M119" s="40" t="n">
        <v>43262</v>
      </c>
      <c r="N119" s="37" t="n">
        <v>822</v>
      </c>
      <c r="O119" s="37" t="n">
        <v>1</v>
      </c>
    </row>
    <row r="120" customFormat="false" ht="14.15" hidden="false" customHeight="false" outlineLevel="0" collapsed="false">
      <c r="A120" s="1" t="s">
        <v>61</v>
      </c>
      <c r="B120" s="37" t="n">
        <v>2</v>
      </c>
      <c r="C120" s="49" t="s">
        <v>63</v>
      </c>
      <c r="D120" s="50" t="s">
        <v>65</v>
      </c>
      <c r="E120" s="1" t="n">
        <v>305.5</v>
      </c>
      <c r="G120" s="8" t="n">
        <v>105.7</v>
      </c>
      <c r="H120" s="1" t="n">
        <v>75.1</v>
      </c>
      <c r="J120" s="37" t="n">
        <v>14.5</v>
      </c>
      <c r="K120" s="40" t="n">
        <v>43260</v>
      </c>
      <c r="L120" s="37" t="n">
        <v>1913</v>
      </c>
      <c r="M120" s="40" t="n">
        <v>43262</v>
      </c>
      <c r="N120" s="37" t="n">
        <v>820</v>
      </c>
      <c r="O120" s="37" t="n">
        <v>0</v>
      </c>
    </row>
    <row r="121" customFormat="false" ht="14.15" hidden="false" customHeight="false" outlineLevel="0" collapsed="false">
      <c r="A121" s="1" t="s">
        <v>66</v>
      </c>
      <c r="B121" s="37" t="n">
        <v>2</v>
      </c>
      <c r="C121" s="49" t="s">
        <v>67</v>
      </c>
      <c r="D121" s="50" t="s">
        <v>69</v>
      </c>
      <c r="E121" s="1" t="n">
        <v>252.1</v>
      </c>
      <c r="G121" s="8" t="n">
        <v>81.5</v>
      </c>
      <c r="H121" s="1" t="n">
        <v>77.2</v>
      </c>
      <c r="J121" s="37" t="n">
        <v>21.8</v>
      </c>
      <c r="K121" s="40" t="n">
        <v>43260</v>
      </c>
      <c r="L121" s="37" t="n">
        <v>1912</v>
      </c>
      <c r="M121" s="40" t="n">
        <v>43262</v>
      </c>
      <c r="N121" s="37" t="n">
        <v>814</v>
      </c>
      <c r="O121" s="37" t="n">
        <v>0</v>
      </c>
    </row>
    <row r="122" customFormat="false" ht="14.15" hidden="false" customHeight="false" outlineLevel="0" collapsed="false">
      <c r="A122" s="1" t="s">
        <v>70</v>
      </c>
      <c r="B122" s="37" t="n">
        <v>2</v>
      </c>
      <c r="C122" s="49" t="s">
        <v>71</v>
      </c>
      <c r="D122" s="50" t="s">
        <v>44</v>
      </c>
      <c r="E122" s="1" t="n">
        <v>244.3</v>
      </c>
      <c r="G122" s="8" t="n">
        <v>58.2</v>
      </c>
      <c r="H122" s="1" t="n">
        <v>70.1</v>
      </c>
      <c r="J122" s="37" t="n">
        <v>15.8</v>
      </c>
      <c r="K122" s="40" t="n">
        <v>43260</v>
      </c>
      <c r="L122" s="37" t="n">
        <v>1914</v>
      </c>
      <c r="M122" s="40" t="n">
        <v>43262</v>
      </c>
      <c r="N122" s="37" t="n">
        <v>823</v>
      </c>
      <c r="O122" s="37" t="n">
        <v>0</v>
      </c>
    </row>
    <row r="123" customFormat="false" ht="14.15" hidden="false" customHeight="false" outlineLevel="0" collapsed="false">
      <c r="A123" s="1" t="s">
        <v>73</v>
      </c>
      <c r="B123" s="37" t="n">
        <v>2</v>
      </c>
      <c r="C123" s="49" t="s">
        <v>74</v>
      </c>
      <c r="D123" s="50" t="s">
        <v>76</v>
      </c>
      <c r="E123" s="1" t="n">
        <v>275.7</v>
      </c>
      <c r="G123" s="8" t="n">
        <v>105.7</v>
      </c>
      <c r="H123" s="1" t="n">
        <v>80.1</v>
      </c>
      <c r="J123" s="37" t="n">
        <v>13.5</v>
      </c>
      <c r="K123" s="40" t="n">
        <v>43260</v>
      </c>
      <c r="L123" s="37" t="n">
        <v>1915</v>
      </c>
      <c r="M123" s="40" t="n">
        <v>43262</v>
      </c>
      <c r="N123" s="37" t="n">
        <v>817</v>
      </c>
      <c r="O123" s="37" t="n">
        <v>0</v>
      </c>
    </row>
    <row r="124" customFormat="false" ht="14.15" hidden="false" customHeight="false" outlineLevel="0" collapsed="false">
      <c r="A124" s="1" t="s">
        <v>77</v>
      </c>
      <c r="B124" s="37" t="n">
        <v>2</v>
      </c>
      <c r="C124" s="49" t="s">
        <v>79</v>
      </c>
      <c r="D124" s="50" t="s">
        <v>81</v>
      </c>
      <c r="E124" s="1" t="n">
        <v>244.8</v>
      </c>
      <c r="G124" s="8" t="n">
        <v>76.5</v>
      </c>
      <c r="H124" s="1" t="n">
        <v>70</v>
      </c>
      <c r="J124" s="37" t="n">
        <v>12.5</v>
      </c>
      <c r="K124" s="40" t="n">
        <v>43260</v>
      </c>
      <c r="L124" s="37" t="n">
        <v>1906</v>
      </c>
      <c r="M124" s="40" t="n">
        <v>43262</v>
      </c>
      <c r="N124" s="37" t="n">
        <v>818</v>
      </c>
      <c r="O124" s="37" t="n">
        <v>1</v>
      </c>
    </row>
    <row r="125" customFormat="false" ht="14.15" hidden="false" customHeight="false" outlineLevel="0" collapsed="false">
      <c r="A125" s="1" t="s">
        <v>82</v>
      </c>
      <c r="B125" s="37" t="n">
        <v>2</v>
      </c>
      <c r="C125" s="49" t="s">
        <v>62</v>
      </c>
      <c r="D125" s="50" t="s">
        <v>85</v>
      </c>
      <c r="E125" s="1" t="n">
        <v>234.8</v>
      </c>
      <c r="G125" s="8" t="n">
        <v>82</v>
      </c>
      <c r="H125" s="1" t="n">
        <v>76.4</v>
      </c>
      <c r="J125" s="37" t="n">
        <v>8.1</v>
      </c>
      <c r="K125" s="40" t="n">
        <v>43260</v>
      </c>
      <c r="L125" s="37" t="n">
        <v>1907</v>
      </c>
      <c r="M125" s="40" t="n">
        <v>43262</v>
      </c>
      <c r="N125" s="37" t="n">
        <v>828</v>
      </c>
      <c r="O125" s="37" t="n">
        <v>1</v>
      </c>
    </row>
    <row r="126" customFormat="false" ht="14.15" hidden="false" customHeight="false" outlineLevel="0" collapsed="false">
      <c r="A126" s="1" t="s">
        <v>86</v>
      </c>
      <c r="B126" s="37" t="n">
        <v>2</v>
      </c>
      <c r="C126" s="49" t="s">
        <v>62</v>
      </c>
      <c r="D126" s="50" t="s">
        <v>89</v>
      </c>
      <c r="E126" s="1" t="n">
        <v>253.7</v>
      </c>
      <c r="G126" s="8" t="n">
        <v>84.9</v>
      </c>
      <c r="H126" s="1" t="n">
        <v>89.3</v>
      </c>
      <c r="J126" s="37" t="n">
        <v>7.6</v>
      </c>
      <c r="K126" s="40" t="n">
        <v>43260</v>
      </c>
      <c r="L126" s="37" t="n">
        <v>1909</v>
      </c>
      <c r="M126" s="40" t="n">
        <v>43262</v>
      </c>
      <c r="N126" s="37" t="n">
        <v>829</v>
      </c>
      <c r="O126" s="37" t="n">
        <v>1</v>
      </c>
    </row>
    <row r="127" customFormat="false" ht="14.15" hidden="false" customHeight="false" outlineLevel="0" collapsed="false">
      <c r="A127" s="1" t="s">
        <v>69</v>
      </c>
      <c r="B127" s="37" t="n">
        <v>2</v>
      </c>
      <c r="C127" s="49" t="s">
        <v>91</v>
      </c>
      <c r="D127" s="50" t="s">
        <v>39</v>
      </c>
      <c r="E127" s="1" t="n">
        <v>530.4</v>
      </c>
      <c r="G127" s="8" t="n">
        <v>141.7</v>
      </c>
      <c r="H127" s="1" t="n">
        <v>78.8</v>
      </c>
      <c r="J127" s="37" t="n">
        <v>13.5</v>
      </c>
      <c r="K127" s="40" t="n">
        <v>43260</v>
      </c>
      <c r="L127" s="37" t="n">
        <v>1910</v>
      </c>
      <c r="M127" s="40" t="n">
        <v>43262</v>
      </c>
      <c r="N127" s="37" t="n">
        <v>816</v>
      </c>
      <c r="O127" s="37" t="n">
        <v>0</v>
      </c>
    </row>
    <row r="128" customFormat="false" ht="14.15" hidden="false" customHeight="false" outlineLevel="0" collapsed="false">
      <c r="A128" s="1" t="s">
        <v>92</v>
      </c>
      <c r="B128" s="37" t="n">
        <v>2</v>
      </c>
      <c r="C128" s="49" t="s">
        <v>95</v>
      </c>
      <c r="D128" s="50" t="s">
        <v>96</v>
      </c>
      <c r="E128" s="1" t="n">
        <v>284.5</v>
      </c>
      <c r="G128" s="8" t="n">
        <v>68.3</v>
      </c>
      <c r="H128" s="1" t="n">
        <v>89.2</v>
      </c>
      <c r="J128" s="37" t="n">
        <v>27.5</v>
      </c>
      <c r="K128" s="40" t="n">
        <v>43260</v>
      </c>
      <c r="L128" s="37" t="n">
        <v>1905</v>
      </c>
      <c r="M128" s="40" t="n">
        <v>43262</v>
      </c>
      <c r="N128" s="37" t="n">
        <v>826</v>
      </c>
      <c r="O128" s="37" t="n">
        <v>0</v>
      </c>
    </row>
    <row r="129" customFormat="false" ht="14.15" hidden="false" customHeight="false" outlineLevel="0" collapsed="false">
      <c r="A129" s="1" t="s">
        <v>97</v>
      </c>
      <c r="B129" s="37" t="n">
        <v>2</v>
      </c>
      <c r="C129" s="49" t="s">
        <v>91</v>
      </c>
      <c r="D129" s="50" t="s">
        <v>33</v>
      </c>
      <c r="E129" s="1" t="n">
        <v>641.3</v>
      </c>
      <c r="G129" s="8" t="n">
        <v>188.8</v>
      </c>
      <c r="H129" s="1" t="n">
        <v>76</v>
      </c>
      <c r="J129" s="37" t="n">
        <v>9</v>
      </c>
      <c r="K129" s="40" t="n">
        <v>43260</v>
      </c>
      <c r="L129" s="37" t="n">
        <v>1910</v>
      </c>
      <c r="M129" s="40" t="n">
        <v>43262</v>
      </c>
      <c r="N129" s="37" t="n">
        <v>824</v>
      </c>
      <c r="O129" s="37" t="n">
        <v>1</v>
      </c>
    </row>
    <row r="130" customFormat="false" ht="14.15" hidden="false" customHeight="false" outlineLevel="0" collapsed="false">
      <c r="A130" s="19" t="n">
        <v>37</v>
      </c>
      <c r="B130" s="37" t="n">
        <v>3</v>
      </c>
      <c r="C130" s="49" t="n">
        <v>158</v>
      </c>
      <c r="D130" s="50" t="n">
        <v>3</v>
      </c>
      <c r="E130" s="1" t="n">
        <v>224.7</v>
      </c>
      <c r="G130" s="26" t="n">
        <v>75.6</v>
      </c>
      <c r="H130" s="1" t="n">
        <v>83.3</v>
      </c>
      <c r="J130" s="37" t="n">
        <v>18.6</v>
      </c>
      <c r="K130" s="40" t="n">
        <v>43258</v>
      </c>
      <c r="L130" s="37" t="n">
        <v>2012</v>
      </c>
      <c r="M130" s="40" t="n">
        <v>43260</v>
      </c>
      <c r="N130" s="37" t="n">
        <v>831</v>
      </c>
      <c r="O130" s="37" t="n">
        <v>1</v>
      </c>
    </row>
    <row r="131" customFormat="false" ht="14.15" hidden="false" customHeight="false" outlineLevel="0" collapsed="false">
      <c r="A131" s="19" t="n">
        <v>38</v>
      </c>
      <c r="B131" s="37" t="n">
        <v>3</v>
      </c>
      <c r="C131" s="49" t="n">
        <v>268</v>
      </c>
      <c r="D131" s="50" t="n">
        <v>39</v>
      </c>
      <c r="E131" s="1" t="n">
        <v>217.3</v>
      </c>
      <c r="G131" s="26" t="n">
        <v>68.5</v>
      </c>
      <c r="H131" s="1" t="n">
        <v>87.6</v>
      </c>
      <c r="J131" s="37" t="n">
        <v>23.8</v>
      </c>
      <c r="K131" s="40" t="n">
        <v>43258</v>
      </c>
      <c r="L131" s="37" t="n">
        <v>2013</v>
      </c>
      <c r="M131" s="40" t="n">
        <v>43260</v>
      </c>
      <c r="N131" s="37" t="n">
        <v>831</v>
      </c>
      <c r="O131" s="37" t="n">
        <v>0</v>
      </c>
    </row>
    <row r="132" customFormat="false" ht="14.15" hidden="false" customHeight="false" outlineLevel="0" collapsed="false">
      <c r="A132" s="19" t="n">
        <v>39</v>
      </c>
      <c r="B132" s="37" t="n">
        <v>3</v>
      </c>
      <c r="C132" s="49" t="n">
        <v>336</v>
      </c>
      <c r="D132" s="50" t="n">
        <v>33</v>
      </c>
      <c r="E132" s="1" t="n">
        <v>197.2</v>
      </c>
      <c r="G132" s="26" t="n">
        <v>30.7</v>
      </c>
      <c r="H132" s="1" t="n">
        <v>77.1</v>
      </c>
      <c r="J132" s="37" t="n">
        <v>19.2</v>
      </c>
      <c r="K132" s="40" t="n">
        <v>43258</v>
      </c>
      <c r="L132" s="37" t="n">
        <v>2015</v>
      </c>
      <c r="M132" s="40" t="n">
        <v>43260</v>
      </c>
      <c r="N132" s="37" t="n">
        <v>832</v>
      </c>
      <c r="O132" s="37" t="n">
        <v>0</v>
      </c>
    </row>
    <row r="133" customFormat="false" ht="14.15" hidden="false" customHeight="false" outlineLevel="0" collapsed="false">
      <c r="A133" s="19" t="n">
        <v>40</v>
      </c>
      <c r="B133" s="37" t="n">
        <v>3</v>
      </c>
      <c r="C133" s="49" t="n">
        <v>66</v>
      </c>
      <c r="D133" s="50" t="n">
        <v>90</v>
      </c>
      <c r="E133" s="1" t="n">
        <v>321.2</v>
      </c>
      <c r="G133" s="26" t="n">
        <v>101.9</v>
      </c>
      <c r="H133" s="1" t="n">
        <v>76.1</v>
      </c>
      <c r="J133" s="37" t="n">
        <v>16.7</v>
      </c>
      <c r="K133" s="40" t="n">
        <v>43258</v>
      </c>
      <c r="L133" s="37" t="n">
        <v>2016</v>
      </c>
      <c r="M133" s="40" t="n">
        <v>43260</v>
      </c>
      <c r="N133" s="37" t="n">
        <v>832</v>
      </c>
      <c r="O133" s="37" t="n">
        <v>0</v>
      </c>
    </row>
    <row r="134" customFormat="false" ht="14.15" hidden="false" customHeight="false" outlineLevel="0" collapsed="false">
      <c r="A134" s="19" t="n">
        <v>41</v>
      </c>
      <c r="B134" s="37" t="n">
        <v>3</v>
      </c>
      <c r="C134" s="49" t="n">
        <v>176</v>
      </c>
      <c r="D134" s="50" t="n">
        <v>99</v>
      </c>
      <c r="E134" s="1" t="n">
        <v>311.1</v>
      </c>
      <c r="G134" s="26" t="n">
        <v>62.1</v>
      </c>
      <c r="H134" s="1" t="n">
        <v>75.2</v>
      </c>
      <c r="J134" s="37" t="n">
        <v>21.2</v>
      </c>
      <c r="K134" s="40" t="n">
        <v>43258</v>
      </c>
      <c r="L134" s="37" t="n">
        <v>2017</v>
      </c>
      <c r="M134" s="40" t="n">
        <v>43260</v>
      </c>
      <c r="N134" s="37" t="n">
        <v>832</v>
      </c>
      <c r="O134" s="37" t="n">
        <v>0</v>
      </c>
    </row>
    <row r="135" customFormat="false" ht="14.15" hidden="false" customHeight="false" outlineLevel="0" collapsed="false">
      <c r="A135" s="19" t="n">
        <v>42</v>
      </c>
      <c r="B135" s="37" t="n">
        <v>3</v>
      </c>
      <c r="C135" s="49" t="n">
        <v>207</v>
      </c>
      <c r="D135" s="50" t="n">
        <v>24</v>
      </c>
      <c r="E135" s="1" t="n">
        <v>265.5</v>
      </c>
      <c r="G135" s="26" t="n">
        <v>86.5</v>
      </c>
      <c r="H135" s="1" t="n">
        <v>75.6</v>
      </c>
      <c r="J135" s="37" t="n">
        <v>15.7</v>
      </c>
      <c r="K135" s="40" t="n">
        <v>43258</v>
      </c>
      <c r="L135" s="37" t="n">
        <v>2017</v>
      </c>
      <c r="M135" s="40" t="n">
        <v>43260</v>
      </c>
      <c r="N135" s="37" t="n">
        <v>832</v>
      </c>
      <c r="O135" s="37" t="n">
        <v>0</v>
      </c>
    </row>
    <row r="136" customFormat="false" ht="14.15" hidden="false" customHeight="false" outlineLevel="0" collapsed="false">
      <c r="A136" s="19" t="n">
        <v>43</v>
      </c>
      <c r="B136" s="37" t="n">
        <v>3</v>
      </c>
      <c r="C136" s="49" t="n">
        <v>318</v>
      </c>
      <c r="D136" s="50" t="n">
        <v>75</v>
      </c>
      <c r="E136" s="1" t="n">
        <v>307</v>
      </c>
      <c r="G136" s="26" t="n">
        <v>44.6</v>
      </c>
      <c r="H136" s="1" t="n">
        <v>81.1</v>
      </c>
      <c r="J136" s="37" t="n">
        <v>30.8</v>
      </c>
      <c r="K136" s="40" t="n">
        <v>43258</v>
      </c>
      <c r="L136" s="37" t="n">
        <v>2018</v>
      </c>
      <c r="M136" s="40" t="n">
        <v>43260</v>
      </c>
      <c r="N136" s="37" t="n">
        <v>833</v>
      </c>
      <c r="O136" s="37" t="n">
        <v>0</v>
      </c>
    </row>
    <row r="137" customFormat="false" ht="14.15" hidden="false" customHeight="false" outlineLevel="0" collapsed="false">
      <c r="A137" s="19" t="n">
        <v>44</v>
      </c>
      <c r="B137" s="37" t="n">
        <v>3</v>
      </c>
      <c r="C137" s="49" t="n">
        <v>256</v>
      </c>
      <c r="D137" s="50" t="n">
        <v>36</v>
      </c>
      <c r="E137" s="1" t="n">
        <v>277.2</v>
      </c>
      <c r="G137" s="26" t="n">
        <v>69.6</v>
      </c>
      <c r="H137" s="1" t="n">
        <v>86.9</v>
      </c>
      <c r="J137" s="37" t="n">
        <v>24</v>
      </c>
      <c r="K137" s="40" t="n">
        <v>43258</v>
      </c>
      <c r="L137" s="37" t="n">
        <v>2018</v>
      </c>
      <c r="M137" s="40" t="n">
        <v>43260</v>
      </c>
      <c r="N137" s="37" t="n">
        <v>833</v>
      </c>
      <c r="O137" s="37" t="n">
        <v>0</v>
      </c>
    </row>
    <row r="138" customFormat="false" ht="14.15" hidden="false" customHeight="false" outlineLevel="0" collapsed="false">
      <c r="A138" s="19" t="n">
        <v>45</v>
      </c>
      <c r="B138" s="37" t="n">
        <v>3</v>
      </c>
      <c r="C138" s="49" t="n">
        <v>178</v>
      </c>
      <c r="D138" s="50" t="n">
        <v>63</v>
      </c>
      <c r="E138" s="1" t="n">
        <v>221.4</v>
      </c>
      <c r="G138" s="26" t="n">
        <v>80.9</v>
      </c>
      <c r="H138" s="1" t="n">
        <v>81.4</v>
      </c>
      <c r="J138" s="37" t="n">
        <v>11.8</v>
      </c>
      <c r="K138" s="40" t="n">
        <v>43258</v>
      </c>
      <c r="L138" s="37" t="n">
        <v>2019</v>
      </c>
      <c r="M138" s="40" t="n">
        <v>43259</v>
      </c>
      <c r="N138" s="37" t="n">
        <v>1900</v>
      </c>
      <c r="O138" s="37" t="n">
        <v>1</v>
      </c>
    </row>
    <row r="139" customFormat="false" ht="14.15" hidden="false" customHeight="false" outlineLevel="0" collapsed="false">
      <c r="A139" s="19" t="n">
        <v>46</v>
      </c>
      <c r="B139" s="37" t="n">
        <v>3</v>
      </c>
      <c r="C139" s="49" t="n">
        <v>6</v>
      </c>
      <c r="D139" s="50" t="n">
        <v>102</v>
      </c>
      <c r="E139" s="1" t="n">
        <v>281.8</v>
      </c>
      <c r="G139" s="26" t="n">
        <v>68.8</v>
      </c>
      <c r="H139" s="32" t="n">
        <v>81.1</v>
      </c>
      <c r="I139" s="51"/>
      <c r="J139" s="37" t="n">
        <v>17.2</v>
      </c>
      <c r="K139" s="40" t="n">
        <v>43258</v>
      </c>
      <c r="L139" s="37" t="n">
        <v>2019</v>
      </c>
      <c r="M139" s="40" t="n">
        <v>43260</v>
      </c>
      <c r="N139" s="37" t="n">
        <v>834</v>
      </c>
      <c r="O139" s="37" t="n">
        <v>0</v>
      </c>
    </row>
    <row r="140" customFormat="false" ht="14.15" hidden="false" customHeight="false" outlineLevel="0" collapsed="false">
      <c r="A140" s="19" t="n">
        <v>47</v>
      </c>
      <c r="B140" s="37" t="n">
        <v>3</v>
      </c>
      <c r="C140" s="49" t="n">
        <v>24</v>
      </c>
      <c r="D140" s="50" t="n">
        <v>60</v>
      </c>
      <c r="E140" s="1" t="n">
        <v>281.5</v>
      </c>
      <c r="G140" s="26" t="n">
        <v>91.1</v>
      </c>
      <c r="H140" s="1" t="n">
        <v>76.2</v>
      </c>
      <c r="J140" s="37" t="n">
        <v>11.8</v>
      </c>
      <c r="K140" s="40" t="n">
        <v>43258</v>
      </c>
      <c r="L140" s="37" t="n">
        <v>2020</v>
      </c>
      <c r="M140" s="40" t="n">
        <v>43260</v>
      </c>
      <c r="N140" s="37" t="n">
        <v>834</v>
      </c>
      <c r="O140" s="37" t="n">
        <v>0</v>
      </c>
    </row>
    <row r="141" customFormat="false" ht="14.15" hidden="false" customHeight="false" outlineLevel="0" collapsed="false">
      <c r="A141" s="28" t="n">
        <v>48</v>
      </c>
      <c r="B141" s="37" t="n">
        <v>3</v>
      </c>
      <c r="C141" s="10" t="n">
        <v>335</v>
      </c>
      <c r="D141" s="9" t="n">
        <v>57</v>
      </c>
      <c r="E141" s="32" t="n">
        <v>190.7</v>
      </c>
      <c r="G141" s="26" t="n">
        <v>71.4</v>
      </c>
      <c r="H141" s="1" t="n">
        <v>71</v>
      </c>
      <c r="J141" s="37" t="n">
        <v>18.4</v>
      </c>
      <c r="K141" s="40" t="n">
        <v>43258</v>
      </c>
      <c r="L141" s="37" t="n">
        <v>2021</v>
      </c>
      <c r="M141" s="40" t="n">
        <v>43260</v>
      </c>
      <c r="N141" s="37" t="n">
        <v>835</v>
      </c>
      <c r="O141" s="37" t="n">
        <v>0</v>
      </c>
    </row>
    <row r="142" customFormat="false" ht="14.15" hidden="false" customHeight="false" outlineLevel="0" collapsed="false">
      <c r="A142" s="1" t="s">
        <v>86</v>
      </c>
      <c r="B142" s="37" t="n">
        <v>3</v>
      </c>
      <c r="C142" s="49" t="s">
        <v>71</v>
      </c>
      <c r="D142" s="50" t="s">
        <v>90</v>
      </c>
      <c r="E142" s="1" t="n">
        <v>193.7</v>
      </c>
      <c r="G142" s="8" t="n">
        <v>67.8</v>
      </c>
      <c r="H142" s="1" t="n">
        <v>89.3</v>
      </c>
      <c r="J142" s="37" t="n">
        <v>7.6</v>
      </c>
      <c r="K142" s="40" t="n">
        <v>43260</v>
      </c>
      <c r="L142" s="37" t="n">
        <v>1909</v>
      </c>
      <c r="M142" s="40" t="n">
        <v>43262</v>
      </c>
      <c r="N142" s="37" t="n">
        <v>829</v>
      </c>
      <c r="O142" s="37" t="n">
        <v>1</v>
      </c>
    </row>
    <row r="143" customFormat="false" ht="14.15" hidden="false" customHeight="false" outlineLevel="0" collapsed="false">
      <c r="A143" s="1" t="s">
        <v>69</v>
      </c>
      <c r="B143" s="37" t="n">
        <v>3</v>
      </c>
      <c r="C143" s="49" t="s">
        <v>46</v>
      </c>
      <c r="D143" s="50" t="s">
        <v>93</v>
      </c>
      <c r="E143" s="1" t="n">
        <v>211.3</v>
      </c>
      <c r="G143" s="8" t="n">
        <v>73.1</v>
      </c>
      <c r="H143" s="1" t="n">
        <v>78.8</v>
      </c>
      <c r="J143" s="37" t="n">
        <v>13.5</v>
      </c>
      <c r="K143" s="40" t="n">
        <v>43260</v>
      </c>
      <c r="L143" s="37" t="n">
        <v>1910</v>
      </c>
      <c r="M143" s="40" t="n">
        <v>43262</v>
      </c>
      <c r="N143" s="37" t="n">
        <v>816</v>
      </c>
      <c r="O143" s="37" t="n">
        <v>0</v>
      </c>
    </row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RowHeight="12.75"/>
  <cols>
    <col collapsed="false" hidden="false" max="1" min="1" style="0" width="8.57085020242915"/>
    <col collapsed="false" hidden="false" max="2" min="2" style="0" width="17.0323886639676"/>
    <col collapsed="false" hidden="false" max="3" min="3" style="0" width="28.7085020242915"/>
    <col collapsed="false" hidden="false" max="1025" min="4" style="0" width="8.57085020242915"/>
  </cols>
  <sheetData>
    <row r="1" customFormat="false" ht="12.75" hidden="false" customHeight="false" outlineLevel="0" collapsed="false">
      <c r="A1" s="0" t="s">
        <v>115</v>
      </c>
      <c r="B1" s="0" t="s">
        <v>116</v>
      </c>
      <c r="C1" s="0" t="s">
        <v>117</v>
      </c>
      <c r="D1" s="0" t="s">
        <v>118</v>
      </c>
    </row>
    <row r="2" customFormat="false" ht="13.9" hidden="false" customHeight="false" outlineLevel="0" collapsed="false">
      <c r="A2" s="0" t="n">
        <v>1</v>
      </c>
      <c r="B2" s="0" t="n">
        <v>45.4</v>
      </c>
      <c r="C2" s="0" t="n">
        <v>5.8</v>
      </c>
    </row>
    <row r="3" customFormat="false" ht="13.9" hidden="false" customHeight="false" outlineLevel="0" collapsed="false">
      <c r="A3" s="0" t="n">
        <v>2</v>
      </c>
      <c r="B3" s="0" t="n">
        <v>53.5</v>
      </c>
      <c r="C3" s="0" t="n">
        <v>7.4</v>
      </c>
    </row>
    <row r="4" customFormat="false" ht="13.9" hidden="false" customHeight="false" outlineLevel="0" collapsed="false">
      <c r="A4" s="0" t="n">
        <v>3</v>
      </c>
      <c r="B4" s="0" t="n">
        <v>97.6</v>
      </c>
      <c r="C4" s="0" t="n">
        <v>12.6</v>
      </c>
    </row>
    <row r="5" customFormat="false" ht="13.9" hidden="false" customHeight="false" outlineLevel="0" collapsed="false">
      <c r="A5" s="0" t="n">
        <v>4</v>
      </c>
      <c r="B5" s="0" t="n">
        <v>79.3</v>
      </c>
      <c r="C5" s="0" t="n">
        <v>11.5</v>
      </c>
    </row>
    <row r="6" customFormat="false" ht="13.9" hidden="false" customHeight="false" outlineLevel="0" collapsed="false">
      <c r="A6" s="0" t="n">
        <v>5</v>
      </c>
      <c r="B6" s="0" t="n">
        <v>64.3</v>
      </c>
      <c r="C6" s="0" t="n">
        <v>8</v>
      </c>
    </row>
    <row r="7" customFormat="false" ht="13.9" hidden="false" customHeight="false" outlineLevel="0" collapsed="false">
      <c r="A7" s="0" t="n">
        <v>6</v>
      </c>
      <c r="B7" s="0" t="n">
        <v>54.2</v>
      </c>
      <c r="C7" s="0" t="n">
        <v>7.1</v>
      </c>
    </row>
    <row r="8" customFormat="false" ht="13.9" hidden="false" customHeight="false" outlineLevel="0" collapsed="false">
      <c r="A8" s="0" t="n">
        <v>7</v>
      </c>
      <c r="B8" s="0" t="n">
        <v>107.9</v>
      </c>
      <c r="C8" s="0" t="n">
        <v>15.2</v>
      </c>
    </row>
    <row r="9" customFormat="false" ht="13.9" hidden="false" customHeight="false" outlineLevel="0" collapsed="false">
      <c r="A9" s="0" t="n">
        <v>8</v>
      </c>
      <c r="B9" s="0" t="n">
        <v>53</v>
      </c>
      <c r="C9" s="0" t="n">
        <v>6.1</v>
      </c>
    </row>
    <row r="10" customFormat="false" ht="13.9" hidden="false" customHeight="false" outlineLevel="0" collapsed="false">
      <c r="A10" s="0" t="n">
        <v>9</v>
      </c>
      <c r="B10" s="0" t="n">
        <v>81.4</v>
      </c>
      <c r="C10" s="0" t="n">
        <v>11.1</v>
      </c>
    </row>
    <row r="11" customFormat="false" ht="13.9" hidden="false" customHeight="false" outlineLevel="0" collapsed="false">
      <c r="A11" s="0" t="n">
        <v>10</v>
      </c>
      <c r="B11" s="0" t="n">
        <v>95.7</v>
      </c>
      <c r="C11" s="0" t="n">
        <v>12.4</v>
      </c>
    </row>
    <row r="12" customFormat="false" ht="13.9" hidden="false" customHeight="false" outlineLevel="0" collapsed="false">
      <c r="A12" s="0" t="n">
        <v>11</v>
      </c>
      <c r="B12" s="0" t="n">
        <v>80.3</v>
      </c>
      <c r="C12" s="0" t="n">
        <v>11.1</v>
      </c>
    </row>
    <row r="13" customFormat="false" ht="13.9" hidden="false" customHeight="false" outlineLevel="0" collapsed="false">
      <c r="A13" s="0" t="n">
        <v>12</v>
      </c>
      <c r="B13" s="0" t="n">
        <v>63.4</v>
      </c>
      <c r="C13" s="0" t="n">
        <v>8.3</v>
      </c>
    </row>
    <row r="14" customFormat="false" ht="13.9" hidden="false" customHeight="false" outlineLevel="0" collapsed="false">
      <c r="A14" s="0" t="n">
        <v>13</v>
      </c>
      <c r="B14" s="0" t="n">
        <v>57.9</v>
      </c>
      <c r="C14" s="0" t="n">
        <v>8.3</v>
      </c>
    </row>
    <row r="15" customFormat="false" ht="13.9" hidden="false" customHeight="false" outlineLevel="0" collapsed="false">
      <c r="A15" s="0" t="n">
        <v>14</v>
      </c>
      <c r="B15" s="0" t="n">
        <v>65.6</v>
      </c>
      <c r="C15" s="0" t="n">
        <v>9.3</v>
      </c>
    </row>
    <row r="16" customFormat="false" ht="13.9" hidden="false" customHeight="false" outlineLevel="0" collapsed="false">
      <c r="A16" s="0" t="n">
        <v>15</v>
      </c>
      <c r="B16" s="0" t="n">
        <v>64.3</v>
      </c>
      <c r="C16" s="0" t="n">
        <v>7.9</v>
      </c>
    </row>
    <row r="17" customFormat="false" ht="13.9" hidden="false" customHeight="false" outlineLevel="0" collapsed="false">
      <c r="A17" s="0" t="n">
        <v>16</v>
      </c>
      <c r="B17" s="0" t="n">
        <v>89.2</v>
      </c>
      <c r="C17" s="0" t="n">
        <v>12.5</v>
      </c>
    </row>
    <row r="18" customFormat="false" ht="13.9" hidden="false" customHeight="false" outlineLevel="0" collapsed="false">
      <c r="A18" s="0" t="n">
        <v>17</v>
      </c>
      <c r="B18" s="0" t="n">
        <v>67.8</v>
      </c>
      <c r="C18" s="0" t="n">
        <v>9.7</v>
      </c>
    </row>
    <row r="19" customFormat="false" ht="13.9" hidden="false" customHeight="false" outlineLevel="0" collapsed="false">
      <c r="A19" s="0" t="n">
        <v>18</v>
      </c>
      <c r="B19" s="0" t="n">
        <v>66.9</v>
      </c>
      <c r="C19" s="0" t="n">
        <v>8.4</v>
      </c>
    </row>
    <row r="20" customFormat="false" ht="13.9" hidden="false" customHeight="false" outlineLevel="0" collapsed="false">
      <c r="A20" s="0" t="n">
        <v>19</v>
      </c>
      <c r="B20" s="0" t="n">
        <v>89.7</v>
      </c>
      <c r="C20" s="0" t="n">
        <v>13.8</v>
      </c>
    </row>
    <row r="21" customFormat="false" ht="13.9" hidden="false" customHeight="false" outlineLevel="0" collapsed="false">
      <c r="A21" s="0" t="n">
        <v>20</v>
      </c>
      <c r="B21" s="0" t="n">
        <v>101</v>
      </c>
      <c r="C21" s="0" t="n">
        <v>13.4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28.45" hidden="false" customHeight="false" outlineLevel="0" collapsed="false">
      <c r="A1" s="9" t="s">
        <v>100</v>
      </c>
      <c r="B1" s="52" t="s">
        <v>119</v>
      </c>
      <c r="C1" s="52" t="s">
        <v>120</v>
      </c>
      <c r="D1" s="52" t="s">
        <v>121</v>
      </c>
      <c r="E1" s="52" t="s">
        <v>122</v>
      </c>
      <c r="F1" s="52" t="s">
        <v>123</v>
      </c>
      <c r="G1" s="52" t="s">
        <v>124</v>
      </c>
      <c r="H1" s="52" t="s">
        <v>125</v>
      </c>
      <c r="I1" s="52" t="s">
        <v>126</v>
      </c>
      <c r="J1" s="52" t="s">
        <v>127</v>
      </c>
      <c r="K1" s="14" t="s">
        <v>128</v>
      </c>
      <c r="L1" s="15" t="s">
        <v>129</v>
      </c>
      <c r="M1" s="14" t="s">
        <v>130</v>
      </c>
      <c r="N1" s="15" t="s">
        <v>131</v>
      </c>
      <c r="O1" s="15" t="s">
        <v>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2018-06-06T18:24:30Z</dcterms:created>
  <dc:creator>Clay Morrow</dc:creator>
  <dc:description/>
  <dc:language>en-US</dc:language>
  <cp:lastModifiedBy/>
  <dcterms:modified xsi:type="dcterms:W3CDTF">2018-12-12T12:21:11Z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