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xr:revisionPtr revIDLastSave="0" documentId="11_584E8BE4EB2AC4188B8F665E20EC7825EE0C86B5" xr6:coauthVersionLast="47" xr6:coauthVersionMax="47" xr10:uidLastSave="{00000000-0000-0000-0000-000000000000}"/>
  <bookViews>
    <workbookView xWindow="0" yWindow="0" windowWidth="16384" windowHeight="8192" tabRatio="500" firstSheet="1" activeTab="1" xr2:uid="{00000000-000D-0000-FFFF-FFFF00000000}"/>
  </bookViews>
  <sheets>
    <sheet name="1_Inventory" sheetId="1" r:id="rId1"/>
    <sheet name="2_Fixed_asset_writedown" sheetId="2" r:id="rId2"/>
  </sheets>
  <calcPr calcId="0" fullCalcOnLoad="1"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E74" i="2" l="1"/>
  <c r="C74" i="2"/>
  <c r="E73" i="2"/>
  <c r="D73" i="2"/>
  <c r="C73" i="2"/>
  <c r="E72" i="2"/>
  <c r="E71" i="2"/>
  <c r="D71" i="2"/>
  <c r="E69" i="2"/>
  <c r="C69" i="2"/>
  <c r="E67" i="2"/>
  <c r="C67" i="2"/>
  <c r="E66" i="2"/>
  <c r="E65" i="2"/>
  <c r="D65" i="2"/>
  <c r="E63" i="2"/>
  <c r="E59" i="2"/>
  <c r="D59" i="2"/>
  <c r="C59" i="2"/>
  <c r="E58" i="2"/>
  <c r="D58" i="2"/>
  <c r="C58" i="2"/>
  <c r="E57" i="2"/>
  <c r="D57" i="2"/>
  <c r="C57" i="2"/>
  <c r="E50" i="2"/>
  <c r="E47" i="2"/>
  <c r="E46" i="2"/>
  <c r="C40" i="2"/>
  <c r="C38" i="2"/>
  <c r="C30" i="2"/>
  <c r="C29" i="2"/>
  <c r="C24" i="2"/>
  <c r="C23" i="2"/>
  <c r="C20" i="2"/>
  <c r="C18" i="2"/>
</calcChain>
</file>

<file path=xl/sharedStrings.xml><?xml version="1.0" encoding="utf-8"?>
<sst xmlns="http://schemas.openxmlformats.org/spreadsheetml/2006/main" count="48" uniqueCount="34">
  <si>
    <t>Balance Sheet</t>
  </si>
  <si>
    <t>Current assets</t>
  </si>
  <si>
    <t>PPE, net</t>
  </si>
  <si>
    <t>other noncurrent assets</t>
  </si>
  <si>
    <t>Noncurrent assets</t>
  </si>
  <si>
    <t>Total assets</t>
  </si>
  <si>
    <t>Liabilities</t>
  </si>
  <si>
    <t>Share capital</t>
  </si>
  <si>
    <t>Retained Earnings</t>
  </si>
  <si>
    <t>Equity</t>
  </si>
  <si>
    <t>Income Statement</t>
  </si>
  <si>
    <t>Operating Profits</t>
  </si>
  <si>
    <t>Income Tax (35%)</t>
  </si>
  <si>
    <t>Net income</t>
  </si>
  <si>
    <t>Solution</t>
  </si>
  <si>
    <t>Part 1</t>
  </si>
  <si>
    <t>Total amount to depreciate:</t>
  </si>
  <si>
    <t>Useful life (years):</t>
  </si>
  <si>
    <t>Depreciation expense (year):</t>
  </si>
  <si>
    <t>Part 2</t>
  </si>
  <si>
    <t>We need to write down the value of the car to its recoverable amount, which is the higher of (a) its fair value less cost to sell or (2) its value in use (which is zero because the car cannot be used anymore for selling ice creams)</t>
  </si>
  <si>
    <t>1)</t>
  </si>
  <si>
    <t>Carrying value</t>
  </si>
  <si>
    <t>2)</t>
  </si>
  <si>
    <t>Recoverable amount</t>
  </si>
  <si>
    <t>Value-in-use</t>
  </si>
  <si>
    <t>Fair value minus cost to sell</t>
  </si>
  <si>
    <t>3)</t>
  </si>
  <si>
    <t>Impairment Loss</t>
  </si>
  <si>
    <t>Part 3</t>
  </si>
  <si>
    <t>First, we recognize the reduction in operating profits driven by the impairment loss, which reduces the taxable income and net income.</t>
  </si>
  <si>
    <t>Second, we reduce the value of PPE to recognize the loss value in assets. We also recognize a reduction in liabilities (taxes payable) and in retained earnings.</t>
  </si>
  <si>
    <t>Adjustment</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</si>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</sst>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C0A];[Red]\-#,##0\ [$€-C0A]"/>
  </numFmts>
  <fonts count="3">
    <font>
      <sz val="10"/>
      <name val="Arial"/>
      <family val="2"/>
      <charset val="1"/>
    </font>
    <font>
      <b/>
      <sz val="10"/>
      <name val="Arial"/>
      <family val="2"/>
      <charset val="1"/>
    </font>
    <font>
      <i/>
      <sz val="10"/>
      <name val="Arial"/>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center"/>
    </xf>
    <xf numFmtId="0" fontId="0" fillId="0" borderId="0" xfId="0" applyAlignment="1">
      <alignment horizontal="left" vertical="top"/>
    </xf>
    <xf numFmtId="0" fontId="1" fillId="0" borderId="0" xfId="0" applyFont="1"/>
    <xf numFmtId="164" fontId="1" fillId="0" borderId="0" xfId="0" applyNumberFormat="1" applyFont="1"/>
    <xf numFmtId="164" fontId="0" fillId="0" borderId="0" xfId="0" applyNumberFormat="1"/>
    <xf numFmtId="0" fontId="2" fillId="0" borderId="0" xfId="0" applyFont="1" applyAlignment="1">
      <alignment horizontal="right"/>
    </xf>
    <xf numFmtId="164" fontId="2" fillId="0" borderId="0" xfId="0" applyNumberFormat="1" applyFont="1"/>
    <xf numFmtId="0" fontId="1" fillId="0" borderId="0" xfId="0" applyFont="1" applyAlignment="1">
      <alignment horizontal="left"/>
    </xf>
    <xf numFmtId="0" fontId="1" fillId="0" borderId="1" xfId="0" applyFont="1" applyBorder="1"/>
    <xf numFmtId="164" fontId="1" fillId="0" borderId="1" xfId="0" applyNumberFormat="1" applyFont="1" applyBorder="1"/>
    <xf numFmtId="0" fontId="0" fillId="0" borderId="1" xfId="0" applyBorder="1"/>
    <xf numFmtId="0" fontId="0" fillId="0" borderId="1" xfId="0" applyFont="1" applyBorder="1"/>
    <xf numFmtId="0" fontId="0" fillId="0" borderId="0" xfId="0" applyFont="1" applyAlignment="1">
      <alignment horizontal="left"/>
    </xf>
    <xf numFmtId="0" fontId="1" fillId="0" borderId="1" xfId="0" applyFont="1" applyBorder="1" applyAlignment="1">
      <alignment horizontal="center"/>
    </xf>
    <xf numFmtId="0" fontId="0"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533520</xdr:colOff>
      <xdr:row>0</xdr:row>
      <xdr:rowOff>89280</xdr:rowOff>
    </xdr:from>
    <xdr:to>
      <xdr:col>12</xdr:col>
      <xdr:colOff>4140</xdr:colOff>
      <xdr:row>30</xdr:row>
      <xdr:rowOff>98280</xdr:rowOff>
    </xdr:to>
    <xdr:sp macro="" textlink="">
      <xdr:nvSpPr>
        <xdr:cNvPr id="2" name="Text Frame 1">
          <a:extLst>
            <a:ext uri="{FF2B5EF4-FFF2-40B4-BE49-F238E27FC236}">
              <a16:creationId xmlns:a16="http://schemas.microsoft.com/office/drawing/2014/main" id="{00000000-0008-0000-0000-000002000000}"/>
            </a:ext>
          </a:extLst>
        </xdr:cNvPr>
        <xdr:cNvSpPr/>
      </xdr:nvSpPr>
      <xdr:spPr>
        <a:xfrm>
          <a:off x="533520" y="89280"/>
          <a:ext cx="9232560" cy="4866840"/>
        </a:xfrm>
        <a:prstGeom prst="rect">
          <a:avLst/>
        </a:prstGeom>
        <a:noFill/>
        <a:ln w="0">
          <a:no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US" sz="1200" b="0" strike="noStrike" spc="-1">
              <a:latin typeface="Times New Roman"/>
            </a:rPr>
            <a:t>1) During a period of rising inventory costs and stable output prices, describe how net income and total assets would change depending upon whether LIFO or FIFO is applied in the company.</a:t>
          </a:r>
        </a:p>
        <a:p>
          <a:pPr>
            <a:lnSpc>
              <a:spcPct val="100000"/>
            </a:lnSpc>
          </a:pPr>
          <a:r>
            <a:rPr lang="en-US" sz="1200" b="0" strike="noStrike" spc="-1">
              <a:latin typeface="Times New Roman"/>
            </a:rPr>
            <a:t>2) Describe how your answer would change if the company is experiencing declining inventory costs and stable output prices.</a:t>
          </a:r>
        </a:p>
        <a:p>
          <a:pPr>
            <a:lnSpc>
              <a:spcPct val="100000"/>
            </a:lnSpc>
          </a:pPr>
          <a:r>
            <a:rPr lang="en-US" sz="1200" b="0" strike="noStrike" spc="-1">
              <a:latin typeface="Times New Roman"/>
            </a:rPr>
            <a:t>3) Discuss the corporate income tax implication of both inventory accounting methods.</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Solution:</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1) During a period of rising inventory costs and stable output prices:</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A company using the LIFO inventory valuation method would show lower net income than the FIFO method. This is because LIFO assumes that the most recent and, thus, more expensive inventory is sold first. Consequently, the cost of goods sold (COGS) would be higher, reducing the gross profit and net income (assuming other expenses remain constant).</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In terms of total assets, LIFO would also result in lower total assets compared to FIFO. The remaining inventory on the balance sheet under LIFO would consist of older, less expensive items, resulting in a lower total asset value.</a:t>
          </a:r>
        </a:p>
        <a:p>
          <a:pPr>
            <a:lnSpc>
              <a:spcPct val="100000"/>
            </a:lnSpc>
          </a:pP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200" b="0" strike="noStrike" spc="-1">
              <a:latin typeface="Times New Roman"/>
            </a:rPr>
            <a:t>2) In a scenario of declining inventory costs and stable output prices:</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If a company uses LIFO, it would show higher net income compared to FIFO. This is because LIFO assumes the most recent (and now less expensive) inventory is sold first. This leads to a lower COGS, thus resulting in higher gross profit and net income.</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In terms of total assets, LIFO would also result in higher total assets compared to FIFO. The remaining inventory on the balance sheet under LIFO would consist of the older, more expensive inventory, hence increasing the total asset value.</a:t>
          </a:r>
        </a:p>
        <a:p>
          <a:pPr>
            <a:lnSpc>
              <a:spcPct val="100000"/>
            </a:lnSpc>
          </a:pP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200" b="0" strike="noStrike" spc="-1">
              <a:latin typeface="Times New Roman"/>
            </a:rPr>
            <a:t>3) It's worth mentioning that the choice between LIFO and FIFO is not just a matter of economics but also a strategic decision with significant tax implications. Using LIFO during periods of rising prices can help a company reduce its tax liability, while FIFO can boost reported earnings and assets, which could benefit the company's market perception and obtain financing.</a:t>
          </a:r>
        </a:p>
        <a:p>
          <a:pPr>
            <a:lnSpc>
              <a:spcPct val="100000"/>
            </a:lnSpc>
          </a:pP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767745</xdr:colOff>
      <xdr:row>1</xdr:row>
      <xdr:rowOff>16200</xdr:rowOff>
    </xdr:from>
    <xdr:to>
      <xdr:col>12</xdr:col>
      <xdr:colOff>752760</xdr:colOff>
      <xdr:row>10</xdr:row>
      <xdr:rowOff>69480</xdr:rowOff>
    </xdr:to>
    <xdr:sp macro="" textlink="">
      <xdr:nvSpPr>
        <xdr:cNvPr id="2" name="Text Frame 2">
          <a:extLst>
            <a:ext uri="{FF2B5EF4-FFF2-40B4-BE49-F238E27FC236}">
              <a16:creationId xmlns:a16="http://schemas.microsoft.com/office/drawing/2014/main" id="{00000000-0008-0000-0100-000002000000}"/>
            </a:ext>
          </a:extLst>
        </xdr:cNvPr>
        <xdr:cNvSpPr/>
      </xdr:nvSpPr>
      <xdr:spPr>
        <a:xfrm>
          <a:off x="796320" y="178200"/>
          <a:ext cx="10839600" cy="1510560"/>
        </a:xfrm>
        <a:prstGeom prst="rect">
          <a:avLst/>
        </a:prstGeom>
        <a:noFill/>
        <a:ln w="0">
          <a:no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US" sz="1200" b="0" strike="noStrike" spc="-1">
              <a:latin typeface="Times New Roman"/>
            </a:rPr>
            <a:t>Imagine you own an ice cream shop and have purchased a specially adapted car for $ 10,000 to bring ice cream to a different location and sell it. The car has a useful life of 10 years, after which you expect it to sell by $ 2,000. You report under IFRS.</a:t>
          </a:r>
        </a:p>
        <a:p>
          <a:pPr>
            <a:lnSpc>
              <a:spcPct val="100000"/>
            </a:lnSpc>
          </a:pPr>
          <a:r>
            <a:rPr lang="en-US" sz="1200" b="0" strike="noStrike" spc="-1">
              <a:latin typeface="Times New Roman"/>
            </a:rPr>
            <a:t>1) compute the year depreciation expense to allocate the cost of the car over its useful life. Assume a straight-line depreciation method.</a:t>
          </a:r>
        </a:p>
        <a:p>
          <a:pPr>
            <a:lnSpc>
              <a:spcPct val="100000"/>
            </a:lnSpc>
          </a:pPr>
          <a:r>
            <a:rPr lang="en-US" sz="1200" b="0" strike="noStrike" spc="-1">
              <a:latin typeface="Times New Roman"/>
            </a:rPr>
            <a:t>2) Year 8: A new regulation in your city impedes selling ice creams on the streets. You check in Wallapop similar cars in other cities and expect to sell the car at $ 1,000. How much should be the impairment loss that year? Assume selling cost to be zero (nor Wallapop fees nor taxes).</a:t>
          </a:r>
        </a:p>
        <a:p>
          <a:pPr>
            <a:lnSpc>
              <a:spcPct val="100000"/>
            </a:lnSpc>
          </a:pPr>
          <a:r>
            <a:rPr lang="en-US" sz="1200" b="0" strike="noStrike" spc="-1">
              <a:latin typeface="Times New Roman"/>
            </a:rPr>
            <a:t>3) In December of the 8th year, the financial statement contains the information below. Compute the impact of the impairment. Discuss the incentives of the owner (you) for postponing the impairment. </a:t>
          </a:r>
        </a:p>
        <a:p>
          <a:pPr>
            <a:lnSpc>
              <a:spcPct val="100000"/>
            </a:lnSpc>
          </a:pPr>
          <a:r>
            <a:rPr lang="en-US" sz="1200" b="0" strike="noStrike" spc="-1">
              <a:latin typeface="Times New Roman"/>
            </a:rPr>
            <a:t>4) How your conclusion change if the a CEO is hired to run the company and her compensation package increases with the reported net income?</a:t>
          </a:r>
        </a:p>
        <a:p>
          <a:pPr>
            <a:lnSpc>
              <a:spcPct val="100000"/>
            </a:lnSpc>
          </a:pPr>
          <a:endParaRPr lang="en-US" sz="1200" b="0" strike="noStrike" spc="-1">
            <a:latin typeface="Times New Roman"/>
          </a:endParaRPr>
        </a:p>
        <a:p>
          <a:pPr>
            <a:lnSpc>
              <a:spcPct val="100000"/>
            </a:lnSpc>
          </a:pPr>
          <a:r>
            <a:rPr lang="en-US" sz="1200" b="0" strike="noStrike" spc="-1">
              <a:latin typeface="Times New Roman"/>
            </a:rPr>
            <a:t>	</a:t>
          </a:r>
        </a:p>
      </xdr:txBody>
    </xdr:sp>
    <xdr:clientData/>
  </xdr:twoCellAnchor>
  <xdr:twoCellAnchor editAs="absolute">
    <xdr:from>
      <xdr:col>0</xdr:col>
      <xdr:colOff>707400</xdr:colOff>
      <xdr:row>76</xdr:row>
      <xdr:rowOff>0</xdr:rowOff>
    </xdr:from>
    <xdr:to>
      <xdr:col>7</xdr:col>
      <xdr:colOff>356400</xdr:colOff>
      <xdr:row>86</xdr:row>
      <xdr:rowOff>160560</xdr:rowOff>
    </xdr:to>
    <xdr:sp macro="" textlink="">
      <xdr:nvSpPr>
        <xdr:cNvPr id="3" name="Text Frame 3">
          <a:extLst>
            <a:ext uri="{FF2B5EF4-FFF2-40B4-BE49-F238E27FC236}">
              <a16:creationId xmlns:a16="http://schemas.microsoft.com/office/drawing/2014/main" id="{00000000-0008-0000-0100-000003000000}"/>
            </a:ext>
          </a:extLst>
        </xdr:cNvPr>
        <xdr:cNvSpPr txBox="1"/>
      </xdr:nvSpPr>
      <xdr:spPr>
        <a:xfrm>
          <a:off x="707400" y="12306240"/>
          <a:ext cx="6458760" cy="1780560"/>
        </a:xfrm>
        <a:prstGeom prst="rect">
          <a:avLst/>
        </a:prstGeom>
        <a:noFill/>
        <a:ln w="0">
          <a:noFill/>
        </a:ln>
      </xdr:spPr>
      <xdr:txBody>
        <a:bodyPr lIns="0" tIns="0" rIns="0" bIns="0" anchor="t">
          <a:noAutofit/>
        </a:bodyPr>
        <a:lstStyle/>
        <a:p>
          <a:r>
            <a:rPr lang="en-US" sz="1200" b="0" strike="noStrike" spc="-1">
              <a:latin typeface="Times New Roman"/>
            </a:rPr>
            <a:t>In conclusion, the impairment almost depletes net income in the 8th year.</a:t>
          </a:r>
        </a:p>
        <a:p>
          <a:r>
            <a:rPr lang="en-US" sz="1200" b="0" strike="noStrike" spc="-1">
              <a:latin typeface="Times New Roman"/>
            </a:rPr>
            <a:t>In terms of solvency or credit conditions, it is not so bad (students could compute solvency and liquidity ratio).</a:t>
          </a:r>
        </a:p>
        <a:p>
          <a:r>
            <a:rPr lang="en-US" sz="1200" b="0" strike="noStrike" spc="-1">
              <a:latin typeface="Times New Roman"/>
            </a:rPr>
            <a:t>So, unless some debt covenant is violated, the owner is not incentivized to postpone the impairment.</a:t>
          </a:r>
        </a:p>
        <a:p>
          <a:endParaRPr lang="en-US" sz="1200" b="0" strike="noStrike" spc="-1">
            <a:latin typeface="Times New Roman"/>
          </a:endParaRPr>
        </a:p>
        <a:p>
          <a:r>
            <a:rPr lang="en-US" sz="1200" b="0" strike="noStrike" spc="-1">
              <a:latin typeface="Times New Roman"/>
            </a:rPr>
            <a:t>Part 4:</a:t>
          </a:r>
        </a:p>
        <a:p>
          <a:r>
            <a:rPr lang="en-US" sz="1200" b="0" strike="noStrike" spc="-1">
              <a:latin typeface="Times New Roman"/>
            </a:rPr>
            <a:t>However, an interesting case is the one about hired CEOs with annual bonuses that depend on the reported income. In that case, the CEOs would be strongly incentivized to postpone the impairment.</a:t>
          </a:r>
        </a:p>
      </xdr:txBody>
    </xdr:sp>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zoomScale="120" zoomScaleNormal="120" workbookViewId="0">
      <selection activeCell="I30" sqref="I30"/>
    </sheetView>
  </sheetViews>
  <sheetFormatPr defaultColWidth="11.5703125" defaultRowHeight="12.75"/>
  <cols>
    <col min="1" max="16384" width="11.5703125" style="2"/>
  </cols>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3:E74"/>
  <sheetViews>
    <sheetView showGridLines="0" tabSelected="1" topLeftCell="A5" zoomScale="120" zoomScaleNormal="120" workbookViewId="0">
      <selection activeCell="A77" sqref="A77"/>
    </sheetView>
  </sheetViews>
  <sheetFormatPr defaultColWidth="11.5703125" defaultRowHeight="12.75"/>
  <cols>
    <col min="2" max="2" width="24.28515625" customWidth="1"/>
    <col min="4" max="4" width="14.42578125" customWidth="1"/>
  </cols>
  <sheetData>
    <row r="13" spans="2:3">
      <c r="B13" s="1" t="s">
        <v>0</v>
      </c>
      <c r="C13" s="1"/>
    </row>
    <row r="14" spans="2:3">
      <c r="B14" s="3" t="s">
        <v>1</v>
      </c>
      <c r="C14" s="4">
        <v>15000</v>
      </c>
    </row>
    <row r="15" spans="2:3">
      <c r="C15" s="5"/>
    </row>
    <row r="16" spans="2:3">
      <c r="B16" s="6" t="s">
        <v>2</v>
      </c>
      <c r="C16" s="7">
        <v>15000</v>
      </c>
    </row>
    <row r="17" spans="2:3">
      <c r="B17" s="6" t="s">
        <v>3</v>
      </c>
      <c r="C17" s="7">
        <v>5000</v>
      </c>
    </row>
    <row r="18" spans="2:3">
      <c r="B18" s="8" t="s">
        <v>4</v>
      </c>
      <c r="C18" s="4">
        <f>C16+C17</f>
        <v>20000</v>
      </c>
    </row>
    <row r="19" spans="2:3">
      <c r="C19" s="5"/>
    </row>
    <row r="20" spans="2:3">
      <c r="B20" s="9" t="s">
        <v>5</v>
      </c>
      <c r="C20" s="10">
        <f>+C18+C14</f>
        <v>35000</v>
      </c>
    </row>
    <row r="21" spans="2:3">
      <c r="B21" s="3" t="s">
        <v>6</v>
      </c>
      <c r="C21" s="5">
        <v>1000</v>
      </c>
    </row>
    <row r="22" spans="2:3">
      <c r="B22" s="6" t="s">
        <v>7</v>
      </c>
      <c r="C22" s="7">
        <v>19000</v>
      </c>
    </row>
    <row r="23" spans="2:3">
      <c r="B23" s="6" t="s">
        <v>8</v>
      </c>
      <c r="C23" s="7">
        <f>+C20-C22</f>
        <v>16000</v>
      </c>
    </row>
    <row r="24" spans="2:3">
      <c r="B24" s="9" t="s">
        <v>9</v>
      </c>
      <c r="C24" s="10">
        <f>C23+C22</f>
        <v>35000</v>
      </c>
    </row>
    <row r="27" spans="2:3">
      <c r="B27" s="1" t="s">
        <v>10</v>
      </c>
      <c r="C27" s="1"/>
    </row>
    <row r="28" spans="2:3">
      <c r="B28" s="3" t="s">
        <v>11</v>
      </c>
      <c r="C28" s="4">
        <v>2000</v>
      </c>
    </row>
    <row r="29" spans="2:3">
      <c r="B29" s="3" t="s">
        <v>12</v>
      </c>
      <c r="C29" s="4">
        <f>C28*0.35</f>
        <v>700</v>
      </c>
    </row>
    <row r="30" spans="2:3">
      <c r="B30" s="3" t="s">
        <v>13</v>
      </c>
      <c r="C30" s="4">
        <f>+C28-C29</f>
        <v>1300</v>
      </c>
    </row>
    <row r="35" spans="1:5">
      <c r="A35" s="3" t="s">
        <v>14</v>
      </c>
    </row>
    <row r="37" spans="1:5">
      <c r="A37" t="s">
        <v>15</v>
      </c>
    </row>
    <row r="38" spans="1:5">
      <c r="B38" t="s">
        <v>16</v>
      </c>
      <c r="C38">
        <f>10000-2000</f>
        <v>8000</v>
      </c>
    </row>
    <row r="39" spans="1:5">
      <c r="B39" t="s">
        <v>17</v>
      </c>
      <c r="C39">
        <v>10</v>
      </c>
    </row>
    <row r="40" spans="1:5">
      <c r="B40" t="s">
        <v>18</v>
      </c>
      <c r="C40">
        <f>C38/C39</f>
        <v>800</v>
      </c>
    </row>
    <row r="42" spans="1:5">
      <c r="A42" t="s">
        <v>19</v>
      </c>
    </row>
    <row r="43" spans="1:5">
      <c r="B43" t="s">
        <v>20</v>
      </c>
    </row>
    <row r="46" spans="1:5">
      <c r="B46" t="s">
        <v>21</v>
      </c>
      <c r="C46" t="s">
        <v>22</v>
      </c>
      <c r="E46">
        <f>10000-8*C40</f>
        <v>3600</v>
      </c>
    </row>
    <row r="47" spans="1:5">
      <c r="B47" t="s">
        <v>23</v>
      </c>
      <c r="C47" t="s">
        <v>24</v>
      </c>
      <c r="E47">
        <f>MAX(E48:E49)</f>
        <v>1000</v>
      </c>
    </row>
    <row r="48" spans="1:5">
      <c r="D48" t="s">
        <v>25</v>
      </c>
      <c r="E48">
        <v>0</v>
      </c>
    </row>
    <row r="49" spans="1:5">
      <c r="B49" s="11"/>
      <c r="C49" s="12"/>
      <c r="D49" s="12" t="s">
        <v>26</v>
      </c>
      <c r="E49" s="12">
        <v>1000</v>
      </c>
    </row>
    <row r="50" spans="1:5">
      <c r="B50" t="s">
        <v>27</v>
      </c>
      <c r="D50" t="s">
        <v>28</v>
      </c>
      <c r="E50">
        <f>+E46-E47</f>
        <v>2600</v>
      </c>
    </row>
    <row r="52" spans="1:5">
      <c r="A52" t="s">
        <v>29</v>
      </c>
      <c r="B52" s="13" t="s">
        <v>30</v>
      </c>
    </row>
    <row r="53" spans="1:5">
      <c r="B53" t="s">
        <v>31</v>
      </c>
    </row>
    <row r="56" spans="1:5">
      <c r="B56" s="1" t="s">
        <v>10</v>
      </c>
      <c r="C56" s="1"/>
      <c r="D56" s="14" t="s">
        <v>32</v>
      </c>
      <c r="E56" s="14" t="s">
        <v>33</v>
      </c>
    </row>
    <row r="57" spans="1:5">
      <c r="B57" s="3" t="s">
        <v>11</v>
      </c>
      <c r="C57" s="4">
        <f>+C28</f>
        <v>2000</v>
      </c>
      <c r="D57">
        <f>-E50</f>
        <v>-2600</v>
      </c>
      <c r="E57" s="4">
        <f>+C57+D57</f>
        <v>-600</v>
      </c>
    </row>
    <row r="58" spans="1:5">
      <c r="B58" s="3" t="s">
        <v>12</v>
      </c>
      <c r="C58" s="4">
        <f>+C29</f>
        <v>700</v>
      </c>
      <c r="D58">
        <f>+D57*35%</f>
        <v>-910</v>
      </c>
      <c r="E58" s="4">
        <f>E57*0.35</f>
        <v>-210</v>
      </c>
    </row>
    <row r="59" spans="1:5">
      <c r="B59" s="3" t="s">
        <v>13</v>
      </c>
      <c r="C59" s="4">
        <f>+C30</f>
        <v>1300</v>
      </c>
      <c r="D59">
        <f>+D57-D58</f>
        <v>-1690</v>
      </c>
      <c r="E59" s="4">
        <f>+E57-E58</f>
        <v>-390</v>
      </c>
    </row>
    <row r="61" spans="1:5">
      <c r="B61" s="1" t="s">
        <v>0</v>
      </c>
      <c r="C61" s="1"/>
    </row>
    <row r="63" spans="1:5">
      <c r="B63" s="3" t="s">
        <v>1</v>
      </c>
      <c r="C63" s="4">
        <v>15000</v>
      </c>
      <c r="E63" s="5">
        <f>+C63+D63</f>
        <v>15000</v>
      </c>
    </row>
    <row r="64" spans="1:5">
      <c r="C64" s="5"/>
      <c r="E64" s="5"/>
    </row>
    <row r="65" spans="2:5">
      <c r="B65" s="15" t="s">
        <v>2</v>
      </c>
      <c r="C65" s="5">
        <v>15000</v>
      </c>
      <c r="D65">
        <f>-E50</f>
        <v>-2600</v>
      </c>
      <c r="E65" s="5">
        <f>+C65+D65</f>
        <v>12400</v>
      </c>
    </row>
    <row r="66" spans="2:5">
      <c r="B66" s="15" t="s">
        <v>3</v>
      </c>
      <c r="C66" s="5">
        <v>5000</v>
      </c>
      <c r="E66" s="5">
        <f>+C66+D66</f>
        <v>5000</v>
      </c>
    </row>
    <row r="67" spans="2:5">
      <c r="B67" s="8" t="s">
        <v>4</v>
      </c>
      <c r="C67" s="4">
        <f>C65+C66</f>
        <v>20000</v>
      </c>
      <c r="E67" s="4">
        <f>E65+E66</f>
        <v>17400</v>
      </c>
    </row>
    <row r="68" spans="2:5">
      <c r="C68" s="5"/>
      <c r="E68" s="5"/>
    </row>
    <row r="69" spans="2:5">
      <c r="B69" s="9" t="s">
        <v>5</v>
      </c>
      <c r="C69" s="10">
        <f>+C67+C63</f>
        <v>35000</v>
      </c>
      <c r="E69" s="4">
        <f>+E67+E63</f>
        <v>32400</v>
      </c>
    </row>
    <row r="70" spans="2:5">
      <c r="B70" s="3"/>
      <c r="C70" s="4"/>
      <c r="E70" s="4"/>
    </row>
    <row r="71" spans="2:5">
      <c r="B71" s="3" t="s">
        <v>6</v>
      </c>
      <c r="C71" s="5">
        <v>1000</v>
      </c>
      <c r="D71">
        <f>+D58</f>
        <v>-910</v>
      </c>
      <c r="E71" s="5">
        <f>+C71+D71</f>
        <v>90.000000000000099</v>
      </c>
    </row>
    <row r="72" spans="2:5">
      <c r="B72" s="15" t="s">
        <v>7</v>
      </c>
      <c r="C72" s="5">
        <v>19000</v>
      </c>
      <c r="E72" s="5">
        <f>+C72+D72</f>
        <v>19000</v>
      </c>
    </row>
    <row r="73" spans="2:5">
      <c r="B73" s="15" t="s">
        <v>8</v>
      </c>
      <c r="C73" s="5">
        <f>+C69-C72-C71</f>
        <v>15000</v>
      </c>
      <c r="D73">
        <f>+D59</f>
        <v>-1690</v>
      </c>
      <c r="E73" s="5">
        <f>+C73+D73</f>
        <v>13310</v>
      </c>
    </row>
    <row r="74" spans="2:5">
      <c r="B74" s="9" t="s">
        <v>9</v>
      </c>
      <c r="C74" s="10">
        <f>C73+C72+C71</f>
        <v>35000</v>
      </c>
      <c r="E74" s="4">
        <f>E73+E72+E71</f>
        <v>32400</v>
      </c>
    </row>
  </sheetData>
  <mergeCells count="4">
    <mergeCell ref="B13:C13"/>
    <mergeCell ref="B27:C27"/>
    <mergeCell ref="B56:C56"/>
    <mergeCell ref="B61:C6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Marcelo Ortiz M.</dc:creator>
  <cp:keywords/>
  <dc:description/>
  <cp:lastModifiedBy>Marcelo Ortiz</cp:lastModifiedBy>
  <cp:revision>8</cp:revision>
  <dcterms:created xsi:type="dcterms:W3CDTF">2023-08-05T10:18:21Z</dcterms:created>
  <dcterms:modified xsi:type="dcterms:W3CDTF">2023-11-03T14:48:11Z</dcterms:modified>
  <cp:category/>
  <cp:contentStatus/>
</cp:coreProperties>
</file>