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67856\Dropbox\UPF\managerial_accounting\2023-2024\Slides\topic_7_img\"/>
    </mc:Choice>
  </mc:AlternateContent>
  <xr:revisionPtr revIDLastSave="22" documentId="13_ncr:1_{B9D8D5DC-D29D-44D8-A91D-720F92D9A106}" xr6:coauthVersionLast="47" xr6:coauthVersionMax="47" xr10:uidLastSave="{1215F401-4394-45BD-8265-8C847CA71E49}"/>
  <bookViews>
    <workbookView xWindow="-108" yWindow="-108" windowWidth="23256" windowHeight="12576" firstSheet="1" activeTab="1" xr2:uid="{C5C6C112-0AB6-43A7-8B8E-9409AF4D06AB}"/>
  </bookViews>
  <sheets>
    <sheet name="Traditional" sheetId="1" r:id="rId1"/>
    <sheet name="ABC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D48" i="2"/>
  <c r="G28" i="2"/>
  <c r="G29" i="2"/>
  <c r="G38" i="2" s="1"/>
  <c r="D49" i="2" s="1"/>
  <c r="G30" i="2"/>
  <c r="G31" i="2"/>
  <c r="G27" i="2"/>
  <c r="D21" i="2"/>
  <c r="E41" i="2" s="1"/>
  <c r="D13" i="2"/>
  <c r="G36" i="2" l="1"/>
  <c r="G37" i="2"/>
  <c r="E48" i="2" s="1"/>
  <c r="E49" i="2"/>
  <c r="G39" i="2"/>
  <c r="D50" i="2" s="1"/>
  <c r="G40" i="2"/>
  <c r="F49" i="2"/>
  <c r="G49" i="2" s="1"/>
  <c r="F47" i="2"/>
  <c r="C40" i="1"/>
  <c r="D40" i="1"/>
  <c r="D46" i="1" s="1"/>
  <c r="D47" i="1" s="1"/>
  <c r="E40" i="1"/>
  <c r="E46" i="1" s="1"/>
  <c r="E47" i="1" s="1"/>
  <c r="D47" i="2" l="1"/>
  <c r="E47" i="2"/>
  <c r="C46" i="1"/>
  <c r="C47" i="1" s="1"/>
  <c r="F48" i="2"/>
  <c r="D51" i="2"/>
  <c r="D52" i="2" s="1"/>
  <c r="D65" i="2" s="1"/>
  <c r="D66" i="2" s="1"/>
  <c r="F51" i="2"/>
  <c r="E51" i="2"/>
  <c r="E50" i="2"/>
  <c r="F50" i="2"/>
  <c r="F52" i="2" s="1"/>
  <c r="F59" i="2" s="1"/>
  <c r="F65" i="2" s="1"/>
  <c r="F66" i="2" s="1"/>
  <c r="E52" i="2"/>
  <c r="E59" i="2" s="1"/>
  <c r="E65" i="2" s="1"/>
  <c r="E66" i="2" s="1"/>
  <c r="G48" i="2"/>
  <c r="G47" i="2"/>
  <c r="G51" i="2" l="1"/>
  <c r="G50" i="2"/>
  <c r="G52" i="2" s="1"/>
</calcChain>
</file>

<file path=xl/sharedStrings.xml><?xml version="1.0" encoding="utf-8"?>
<sst xmlns="http://schemas.openxmlformats.org/spreadsheetml/2006/main" count="121" uniqueCount="62">
  <si>
    <t>Information:</t>
  </si>
  <si>
    <t>Basic</t>
  </si>
  <si>
    <t>Extended</t>
  </si>
  <si>
    <t>Professional</t>
  </si>
  <si>
    <t>Direct Materials per Unit</t>
  </si>
  <si>
    <t>Direct Labor per Unit</t>
  </si>
  <si>
    <t>Overhead per Unit</t>
  </si>
  <si>
    <t>?</t>
  </si>
  <si>
    <t>Number of units</t>
  </si>
  <si>
    <t>Direct labor hr per product</t>
  </si>
  <si>
    <t>Solution:</t>
  </si>
  <si>
    <t>The company determines the overhead rate based on direct labor hours</t>
  </si>
  <si>
    <t>STEP 1</t>
  </si>
  <si>
    <t>Total Overhead Costs</t>
  </si>
  <si>
    <t>Total Direct Labor hours</t>
  </si>
  <si>
    <t>hrs</t>
  </si>
  <si>
    <t>STEP 2</t>
  </si>
  <si>
    <t>Overhead rate</t>
  </si>
  <si>
    <t>per hr</t>
  </si>
  <si>
    <t>STEP 3</t>
  </si>
  <si>
    <t>Total</t>
  </si>
  <si>
    <t>Direct Labor hours per product</t>
  </si>
  <si>
    <t>(estimated)</t>
  </si>
  <si>
    <t>Overhead rate per direct labor hour</t>
  </si>
  <si>
    <t>Overhead assign per product</t>
  </si>
  <si>
    <t>Number Units</t>
  </si>
  <si>
    <t>Overhead per unit</t>
  </si>
  <si>
    <t>Direct Materials per unit</t>
  </si>
  <si>
    <t>Direct Labor per unit</t>
  </si>
  <si>
    <t>Cost per unit</t>
  </si>
  <si>
    <t>Extra</t>
  </si>
  <si>
    <t>Compute the gross profit per unit</t>
  </si>
  <si>
    <t>Sales Price</t>
  </si>
  <si>
    <t>Cost per unit (traditional)</t>
  </si>
  <si>
    <t>Gross profit per unit</t>
  </si>
  <si>
    <t>Conclusion:</t>
  </si>
  <si>
    <t>Total Overhead Cost</t>
  </si>
  <si>
    <t>Steps 1 and 2</t>
  </si>
  <si>
    <t>Activities</t>
  </si>
  <si>
    <t>Estimated Overhead Costs</t>
  </si>
  <si>
    <t>Setting up machines</t>
  </si>
  <si>
    <t>Purchasing materials</t>
  </si>
  <si>
    <t>Quality inspection</t>
  </si>
  <si>
    <t>Assembling products</t>
  </si>
  <si>
    <t>Technological production</t>
  </si>
  <si>
    <t>Step 3</t>
  </si>
  <si>
    <t>Expected Activities</t>
  </si>
  <si>
    <t>Cost drivers</t>
  </si>
  <si>
    <t>Total Activity</t>
  </si>
  <si>
    <t># Machine setups</t>
  </si>
  <si>
    <t># Purchases requests</t>
  </si>
  <si>
    <t># Inspectors Hrs.</t>
  </si>
  <si>
    <t># Parts requiring labor</t>
  </si>
  <si>
    <t># Machine hours</t>
  </si>
  <si>
    <t>Step 4</t>
  </si>
  <si>
    <t>Compute the overhead ABC rate for each cost pool. </t>
  </si>
  <si>
    <t>Cost driver</t>
  </si>
  <si>
    <t>ABC rate per activity</t>
  </si>
  <si>
    <t>Step 5</t>
  </si>
  <si>
    <t>Allocate overhead costs to products.</t>
  </si>
  <si>
    <t>Expected Overhead cost per activity</t>
  </si>
  <si>
    <t>Total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</si>
</sst>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[$€-2]\ * #,##0.00_);_([$€-2]\ * \(#,##0.00\);_([$€-2]\ * &quot;-&quot;??_);_(@_)"/>
    <numFmt numFmtId="167" formatCode="_([$€-2]\ * #,##0_);_([$€-2]\ * \(#,##0\);_([$€-2]\ * &quot;-&quot;??_);_(@_)"/>
    <numFmt numFmtId="168" formatCode="_(* #,##0_);_(* \(#,##0\);_(* &quot;-&quot;??_);_(@_)"/>
    <numFmt numFmtId="169" formatCode="_-* #,##0\ _€_-;\-* #,##0\ _€_-;_-* &quot;-&quot;??\ _€_-;_-@_-"/>
    <numFmt numFmtId="170" formatCode="_-[$€-2]\ * #,##0_-;\-[$€-2]\ * #,##0_-;_-[$€-2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7" fontId="2" fillId="0" borderId="0" xfId="0" applyNumberFormat="1" applyFont="1"/>
    <xf numFmtId="166" fontId="2" fillId="0" borderId="0" xfId="0" applyNumberFormat="1" applyFont="1"/>
    <xf numFmtId="167" fontId="2" fillId="0" borderId="1" xfId="0" applyNumberFormat="1" applyFont="1" applyBorder="1"/>
    <xf numFmtId="166" fontId="2" fillId="0" borderId="2" xfId="0" applyNumberFormat="1" applyFont="1" applyBorder="1"/>
    <xf numFmtId="166" fontId="2" fillId="0" borderId="1" xfId="0" applyNumberFormat="1" applyFont="1" applyBorder="1"/>
    <xf numFmtId="166" fontId="2" fillId="0" borderId="3" xfId="0" applyNumberFormat="1" applyFont="1" applyBorder="1"/>
    <xf numFmtId="0" fontId="5" fillId="0" borderId="0" xfId="0" applyFont="1"/>
    <xf numFmtId="168" fontId="5" fillId="0" borderId="0" xfId="1" applyNumberFormat="1" applyFont="1"/>
    <xf numFmtId="166" fontId="5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/>
    </xf>
    <xf numFmtId="166" fontId="5" fillId="0" borderId="8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1" xfId="0" applyFont="1" applyBorder="1"/>
    <xf numFmtId="166" fontId="2" fillId="2" borderId="12" xfId="2" applyNumberFormat="1" applyFont="1" applyFill="1" applyBorder="1"/>
    <xf numFmtId="168" fontId="2" fillId="0" borderId="0" xfId="1" applyNumberFormat="1" applyFont="1"/>
    <xf numFmtId="0" fontId="4" fillId="3" borderId="0" xfId="0" applyFont="1" applyFill="1"/>
    <xf numFmtId="0" fontId="6" fillId="3" borderId="4" xfId="0" applyFont="1" applyFill="1" applyBorder="1"/>
    <xf numFmtId="0" fontId="6" fillId="3" borderId="7" xfId="0" applyFont="1" applyFill="1" applyBorder="1"/>
    <xf numFmtId="0" fontId="6" fillId="3" borderId="9" xfId="0" applyFont="1" applyFill="1" applyBorder="1"/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/>
    <xf numFmtId="169" fontId="2" fillId="0" borderId="0" xfId="0" applyNumberFormat="1" applyFont="1" applyAlignment="1">
      <alignment horizontal="center"/>
    </xf>
    <xf numFmtId="169" fontId="2" fillId="0" borderId="8" xfId="0" applyNumberFormat="1" applyFont="1" applyBorder="1"/>
    <xf numFmtId="167" fontId="2" fillId="0" borderId="0" xfId="0" applyNumberFormat="1" applyFont="1" applyAlignment="1">
      <alignment horizontal="center"/>
    </xf>
    <xf numFmtId="167" fontId="2" fillId="0" borderId="8" xfId="0" applyNumberFormat="1" applyFont="1" applyBorder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7" fontId="2" fillId="2" borderId="8" xfId="0" applyNumberFormat="1" applyFont="1" applyFill="1" applyBorder="1"/>
    <xf numFmtId="168" fontId="2" fillId="0" borderId="0" xfId="1" applyNumberFormat="1" applyFont="1" applyBorder="1"/>
    <xf numFmtId="168" fontId="2" fillId="0" borderId="8" xfId="1" applyNumberFormat="1" applyFont="1" applyBorder="1"/>
    <xf numFmtId="0" fontId="4" fillId="3" borderId="9" xfId="0" applyFont="1" applyFill="1" applyBorder="1"/>
    <xf numFmtId="167" fontId="2" fillId="2" borderId="3" xfId="0" applyNumberFormat="1" applyFont="1" applyFill="1" applyBorder="1"/>
    <xf numFmtId="0" fontId="2" fillId="2" borderId="10" xfId="0" applyFont="1" applyFill="1" applyBorder="1"/>
    <xf numFmtId="0" fontId="7" fillId="3" borderId="4" xfId="0" applyFont="1" applyFill="1" applyBorder="1" applyAlignment="1">
      <alignment horizontal="right"/>
    </xf>
    <xf numFmtId="168" fontId="5" fillId="0" borderId="5" xfId="1" applyNumberFormat="1" applyFont="1" applyBorder="1" applyAlignment="1">
      <alignment horizontal="center"/>
    </xf>
    <xf numFmtId="168" fontId="5" fillId="0" borderId="6" xfId="1" applyNumberFormat="1" applyFont="1" applyBorder="1" applyAlignment="1">
      <alignment horizontal="center"/>
    </xf>
    <xf numFmtId="0" fontId="7" fillId="3" borderId="9" xfId="0" applyFont="1" applyFill="1" applyBorder="1" applyAlignment="1">
      <alignment horizontal="right"/>
    </xf>
    <xf numFmtId="168" fontId="5" fillId="0" borderId="3" xfId="1" applyNumberFormat="1" applyFont="1" applyBorder="1" applyAlignment="1">
      <alignment horizontal="center"/>
    </xf>
    <xf numFmtId="168" fontId="5" fillId="0" borderId="10" xfId="1" applyNumberFormat="1" applyFont="1" applyBorder="1" applyAlignment="1">
      <alignment horizontal="center"/>
    </xf>
    <xf numFmtId="0" fontId="2" fillId="3" borderId="0" xfId="0" applyFont="1" applyFill="1"/>
    <xf numFmtId="0" fontId="2" fillId="3" borderId="4" xfId="0" applyFont="1" applyFill="1" applyBorder="1"/>
    <xf numFmtId="166" fontId="2" fillId="0" borderId="8" xfId="0" applyNumberFormat="1" applyFont="1" applyBorder="1"/>
    <xf numFmtId="167" fontId="2" fillId="0" borderId="14" xfId="0" applyNumberFormat="1" applyFont="1" applyBorder="1"/>
    <xf numFmtId="166" fontId="2" fillId="0" borderId="16" xfId="0" applyNumberFormat="1" applyFont="1" applyBorder="1"/>
    <xf numFmtId="0" fontId="4" fillId="3" borderId="13" xfId="0" applyFont="1" applyFill="1" applyBorder="1"/>
    <xf numFmtId="0" fontId="4" fillId="3" borderId="15" xfId="0" applyFont="1" applyFill="1" applyBorder="1"/>
    <xf numFmtId="0" fontId="4" fillId="3" borderId="1" xfId="0" applyFont="1" applyFill="1" applyBorder="1"/>
    <xf numFmtId="0" fontId="4" fillId="3" borderId="3" xfId="0" applyFont="1" applyFill="1" applyBorder="1"/>
    <xf numFmtId="166" fontId="3" fillId="0" borderId="3" xfId="0" applyNumberFormat="1" applyFont="1" applyBorder="1"/>
    <xf numFmtId="167" fontId="2" fillId="2" borderId="0" xfId="2" applyNumberFormat="1" applyFont="1" applyFill="1"/>
    <xf numFmtId="170" fontId="2" fillId="2" borderId="0" xfId="1" applyNumberFormat="1" applyFont="1" applyFill="1"/>
    <xf numFmtId="170" fontId="2" fillId="2" borderId="1" xfId="1" applyNumberFormat="1" applyFont="1" applyFill="1" applyBorder="1"/>
    <xf numFmtId="170" fontId="2" fillId="2" borderId="0" xfId="0" applyNumberFormat="1" applyFont="1" applyFill="1"/>
    <xf numFmtId="167" fontId="2" fillId="2" borderId="0" xfId="2" applyNumberFormat="1" applyFont="1" applyFill="1" applyBorder="1"/>
    <xf numFmtId="168" fontId="2" fillId="0" borderId="1" xfId="1" applyNumberFormat="1" applyFont="1" applyBorder="1"/>
    <xf numFmtId="167" fontId="2" fillId="2" borderId="1" xfId="2" applyNumberFormat="1" applyFont="1" applyFill="1" applyBorder="1"/>
    <xf numFmtId="167" fontId="2" fillId="3" borderId="0" xfId="0" applyNumberFormat="1" applyFont="1" applyFill="1"/>
    <xf numFmtId="0" fontId="4" fillId="3" borderId="2" xfId="0" applyFont="1" applyFill="1" applyBorder="1"/>
    <xf numFmtId="0" fontId="2" fillId="0" borderId="0" xfId="0" applyFont="1" applyAlignment="1">
      <alignment wrapText="1"/>
    </xf>
    <xf numFmtId="166" fontId="2" fillId="4" borderId="0" xfId="0" applyNumberFormat="1" applyFont="1" applyFill="1"/>
    <xf numFmtId="166" fontId="2" fillId="4" borderId="1" xfId="0" applyNumberFormat="1" applyFont="1" applyFill="1" applyBorder="1"/>
    <xf numFmtId="166" fontId="2" fillId="4" borderId="2" xfId="0" applyNumberFormat="1" applyFont="1" applyFill="1" applyBorder="1"/>
    <xf numFmtId="169" fontId="4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76200</xdr:rowOff>
    </xdr:from>
    <xdr:to>
      <xdr:col>5</xdr:col>
      <xdr:colOff>939165</xdr:colOff>
      <xdr:row>9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614FA4C-F2A7-E553-F8AA-E7E5D4397C61}"/>
            </a:ext>
          </a:extLst>
        </xdr:cNvPr>
        <xdr:cNvSpPr txBox="1"/>
      </xdr:nvSpPr>
      <xdr:spPr>
        <a:xfrm>
          <a:off x="666750" y="76200"/>
          <a:ext cx="7597140" cy="15811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rtl="0" eaLnBrk="1" latinLnBrk="0" hangingPunct="1"/>
          <a:r>
            <a:rPr lang="es-ES" sz="11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Example: Melody Electronics Inc. manufactures digital audio mixers.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 eaLnBrk="1" latinLnBrk="0" hangingPunct="1"/>
          <a:r>
            <a:rPr lang="es-ES" sz="11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Their portfolio of products includes three mixers: basic, extended, and professional. The price value is 20, 25, and 30 euros, respectively. </a:t>
          </a:r>
        </a:p>
        <a:p>
          <a:pPr rtl="0" eaLnBrk="1" latinLnBrk="0" hangingPunct="1"/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 eaLnBrk="1" latinLnBrk="0" hangingPunct="1"/>
          <a:r>
            <a:rPr lang="es-ES" sz="11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company estimates that the total overhead cost is 2,500,000 euros. </a:t>
          </a:r>
          <a:r>
            <a:rPr lang="en-US" sz="11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company determines the overhead rate based on direct labor hours and the estimated total hours of direct labor is 1,250,000 hrs.</a:t>
          </a:r>
        </a:p>
        <a:p>
          <a:pPr rtl="0" eaLnBrk="1" latinLnBrk="0" hangingPunct="1"/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 eaLnBrk="1" latinLnBrk="0" hangingPunct="1"/>
          <a:r>
            <a:rPr lang="es-ES" sz="11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Using the cost information below, how profitable is each product?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0</xdr:row>
      <xdr:rowOff>28575</xdr:rowOff>
    </xdr:from>
    <xdr:to>
      <xdr:col>6</xdr:col>
      <xdr:colOff>590550</xdr:colOff>
      <xdr:row>9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E049FB-8CF9-14F4-2182-276FA23E8E9B}"/>
            </a:ext>
          </a:extLst>
        </xdr:cNvPr>
        <xdr:cNvSpPr txBox="1"/>
      </xdr:nvSpPr>
      <xdr:spPr>
        <a:xfrm>
          <a:off x="1085850" y="28575"/>
          <a:ext cx="7820025" cy="154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Melody Electronics  hired an external consultant</a:t>
          </a:r>
          <a:r>
            <a:rPr lang="es-E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implement the ABC method. After several meetings with production managers, the consultant selected 4 cost pools, and compute their respected costs and activity level.</a:t>
          </a:r>
        </a:p>
        <a:p>
          <a:endParaRPr lang="es-E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Using the information provided below, compute the profitability of each product using the ABC method.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A60E-6398-4610-A4FD-9EB929016D27}">
  <dimension ref="A11:G50"/>
  <sheetViews>
    <sheetView workbookViewId="0">
      <selection activeCell="B38" sqref="B38"/>
    </sheetView>
  </sheetViews>
  <sheetFormatPr defaultColWidth="8.85546875" defaultRowHeight="13.9"/>
  <cols>
    <col min="1" max="1" width="12.85546875" style="1" bestFit="1" customWidth="1"/>
    <col min="2" max="2" width="55.5703125" style="1" bestFit="1" customWidth="1"/>
    <col min="3" max="3" width="14.140625" style="1" bestFit="1" customWidth="1"/>
    <col min="4" max="4" width="15.28515625" style="1" bestFit="1" customWidth="1"/>
    <col min="5" max="5" width="14.28515625" style="1" bestFit="1" customWidth="1"/>
    <col min="6" max="6" width="14.7109375" style="1" bestFit="1" customWidth="1"/>
    <col min="7" max="16384" width="8.85546875" style="1"/>
  </cols>
  <sheetData>
    <row r="11" spans="1:5">
      <c r="A11" s="3" t="s">
        <v>0</v>
      </c>
    </row>
    <row r="12" spans="1:5">
      <c r="B12" s="20"/>
      <c r="C12" s="23" t="s">
        <v>1</v>
      </c>
      <c r="D12" s="23" t="s">
        <v>2</v>
      </c>
      <c r="E12" s="24" t="s">
        <v>3</v>
      </c>
    </row>
    <row r="13" spans="1:5">
      <c r="B13" s="21" t="s">
        <v>4</v>
      </c>
      <c r="C13" s="12">
        <v>3.5</v>
      </c>
      <c r="D13" s="12">
        <v>6</v>
      </c>
      <c r="E13" s="14">
        <v>11.7</v>
      </c>
    </row>
    <row r="14" spans="1:5">
      <c r="B14" s="21" t="s">
        <v>5</v>
      </c>
      <c r="C14" s="12">
        <v>10</v>
      </c>
      <c r="D14" s="12">
        <v>2.75</v>
      </c>
      <c r="E14" s="14">
        <v>4.3</v>
      </c>
    </row>
    <row r="15" spans="1:5">
      <c r="B15" s="22" t="s">
        <v>6</v>
      </c>
      <c r="C15" s="13" t="s">
        <v>7</v>
      </c>
      <c r="D15" s="13" t="s">
        <v>7</v>
      </c>
      <c r="E15" s="15" t="s">
        <v>7</v>
      </c>
    </row>
    <row r="16" spans="1:5" ht="14.45">
      <c r="B16" s="40" t="s">
        <v>8</v>
      </c>
      <c r="C16" s="41">
        <v>140000</v>
      </c>
      <c r="D16" s="41">
        <v>100000</v>
      </c>
      <c r="E16" s="42">
        <v>250000</v>
      </c>
    </row>
    <row r="17" spans="1:7" ht="14.45">
      <c r="B17" s="43" t="s">
        <v>9</v>
      </c>
      <c r="C17" s="44">
        <v>350000</v>
      </c>
      <c r="D17" s="44">
        <v>400000</v>
      </c>
      <c r="E17" s="45">
        <v>500000</v>
      </c>
    </row>
    <row r="18" spans="1:7">
      <c r="C18" s="2"/>
      <c r="D18" s="2"/>
      <c r="E18" s="2"/>
    </row>
    <row r="19" spans="1:7">
      <c r="A19" s="3" t="s">
        <v>10</v>
      </c>
    </row>
    <row r="20" spans="1:7">
      <c r="B20" s="1" t="s">
        <v>11</v>
      </c>
    </row>
    <row r="22" spans="1:7">
      <c r="A22" s="1" t="s">
        <v>12</v>
      </c>
    </row>
    <row r="23" spans="1:7">
      <c r="B23" s="1" t="s">
        <v>13</v>
      </c>
      <c r="C23" s="4"/>
    </row>
    <row r="24" spans="1:7">
      <c r="B24" s="10" t="s">
        <v>14</v>
      </c>
      <c r="C24" s="11"/>
      <c r="D24" s="1" t="s">
        <v>15</v>
      </c>
    </row>
    <row r="26" spans="1:7">
      <c r="A26" s="1" t="s">
        <v>16</v>
      </c>
      <c r="B26" s="16" t="s">
        <v>17</v>
      </c>
      <c r="C26" s="17"/>
      <c r="D26" s="1" t="s">
        <v>18</v>
      </c>
    </row>
    <row r="29" spans="1:7">
      <c r="A29" s="1" t="s">
        <v>19</v>
      </c>
      <c r="B29" s="25"/>
      <c r="C29" s="26" t="s">
        <v>1</v>
      </c>
      <c r="D29" s="26" t="s">
        <v>2</v>
      </c>
      <c r="E29" s="26" t="s">
        <v>3</v>
      </c>
      <c r="F29" s="27" t="s">
        <v>20</v>
      </c>
    </row>
    <row r="30" spans="1:7" ht="15">
      <c r="B30" s="28" t="s">
        <v>21</v>
      </c>
      <c r="C30" s="69"/>
      <c r="D30" s="29"/>
      <c r="E30" s="29"/>
      <c r="F30" s="30"/>
      <c r="G30" s="1" t="s">
        <v>22</v>
      </c>
    </row>
    <row r="31" spans="1:7">
      <c r="B31" s="28" t="s">
        <v>23</v>
      </c>
      <c r="C31" s="31"/>
      <c r="D31" s="31"/>
      <c r="E31" s="31"/>
      <c r="F31" s="32"/>
    </row>
    <row r="32" spans="1:7">
      <c r="B32" s="28" t="s">
        <v>24</v>
      </c>
      <c r="C32" s="33"/>
      <c r="D32" s="33"/>
      <c r="E32" s="33"/>
      <c r="F32" s="34"/>
    </row>
    <row r="33" spans="1:7">
      <c r="B33" s="28" t="s">
        <v>25</v>
      </c>
      <c r="C33" s="35"/>
      <c r="D33" s="35"/>
      <c r="E33" s="35"/>
      <c r="F33" s="36"/>
      <c r="G33" s="1" t="s">
        <v>22</v>
      </c>
    </row>
    <row r="34" spans="1:7">
      <c r="B34" s="37" t="s">
        <v>26</v>
      </c>
      <c r="C34" s="38"/>
      <c r="D34" s="38"/>
      <c r="E34" s="38"/>
      <c r="F34" s="39"/>
    </row>
    <row r="36" spans="1:7">
      <c r="B36" s="47"/>
      <c r="C36" s="26" t="s">
        <v>1</v>
      </c>
      <c r="D36" s="26" t="s">
        <v>2</v>
      </c>
      <c r="E36" s="27" t="s">
        <v>3</v>
      </c>
    </row>
    <row r="37" spans="1:7">
      <c r="B37" s="28" t="s">
        <v>27</v>
      </c>
      <c r="C37" s="5"/>
      <c r="D37" s="5"/>
      <c r="E37" s="48"/>
    </row>
    <row r="38" spans="1:7">
      <c r="B38" s="28" t="s">
        <v>28</v>
      </c>
      <c r="C38" s="5"/>
      <c r="D38" s="5"/>
      <c r="E38" s="48"/>
    </row>
    <row r="39" spans="1:7" ht="14.45" thickBot="1">
      <c r="B39" s="51" t="s">
        <v>26</v>
      </c>
      <c r="C39" s="6"/>
      <c r="D39" s="6"/>
      <c r="E39" s="49"/>
    </row>
    <row r="40" spans="1:7" ht="14.45" thickTop="1">
      <c r="B40" s="52" t="s">
        <v>29</v>
      </c>
      <c r="C40" s="7">
        <f>SUM(C37:C39)</f>
        <v>0</v>
      </c>
      <c r="D40" s="7">
        <f>SUM(D37:D39)</f>
        <v>0</v>
      </c>
      <c r="E40" s="50">
        <f>SUM(E37:E39)</f>
        <v>0</v>
      </c>
    </row>
    <row r="43" spans="1:7">
      <c r="A43" s="1" t="s">
        <v>30</v>
      </c>
      <c r="B43" s="1" t="s">
        <v>31</v>
      </c>
    </row>
    <row r="44" spans="1:7">
      <c r="B44" s="19"/>
      <c r="C44" s="70" t="s">
        <v>1</v>
      </c>
      <c r="D44" s="70" t="s">
        <v>2</v>
      </c>
      <c r="E44" s="70" t="s">
        <v>3</v>
      </c>
    </row>
    <row r="45" spans="1:7">
      <c r="B45" s="19" t="s">
        <v>32</v>
      </c>
      <c r="C45" s="5">
        <v>20</v>
      </c>
      <c r="D45" s="5">
        <v>25</v>
      </c>
      <c r="E45" s="5">
        <v>30</v>
      </c>
    </row>
    <row r="46" spans="1:7" ht="14.45" thickBot="1">
      <c r="B46" s="53" t="s">
        <v>33</v>
      </c>
      <c r="C46" s="8">
        <f>+C40</f>
        <v>0</v>
      </c>
      <c r="D46" s="8">
        <f t="shared" ref="D46:E46" si="0">+D40</f>
        <v>0</v>
      </c>
      <c r="E46" s="8">
        <f t="shared" si="0"/>
        <v>0</v>
      </c>
    </row>
    <row r="47" spans="1:7" ht="14.45" thickTop="1">
      <c r="B47" s="54" t="s">
        <v>34</v>
      </c>
      <c r="C47" s="9">
        <f>C45-C46</f>
        <v>20</v>
      </c>
      <c r="D47" s="9">
        <f t="shared" ref="D47:E47" si="1">D45-D46</f>
        <v>25</v>
      </c>
      <c r="E47" s="9">
        <f t="shared" si="1"/>
        <v>30</v>
      </c>
    </row>
    <row r="50" spans="1:1">
      <c r="A50" s="1" t="s">
        <v>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277E-7676-4169-AFE5-207728478A89}">
  <dimension ref="A11:G69"/>
  <sheetViews>
    <sheetView tabSelected="1" workbookViewId="0">
      <selection activeCell="D65" sqref="D65"/>
    </sheetView>
  </sheetViews>
  <sheetFormatPr defaultColWidth="8.85546875" defaultRowHeight="13.9"/>
  <cols>
    <col min="1" max="1" width="12.85546875" style="1" bestFit="1" customWidth="1"/>
    <col min="2" max="2" width="13.5703125" style="1" customWidth="1"/>
    <col min="3" max="3" width="30.5703125" style="1" customWidth="1"/>
    <col min="4" max="4" width="27.85546875" style="1" bestFit="1" customWidth="1"/>
    <col min="5" max="5" width="22.7109375" style="1" bestFit="1" customWidth="1"/>
    <col min="6" max="6" width="13.5703125" style="1" bestFit="1" customWidth="1"/>
    <col min="7" max="7" width="21.5703125" style="1" bestFit="1" customWidth="1"/>
    <col min="8" max="16384" width="8.85546875" style="1"/>
  </cols>
  <sheetData>
    <row r="11" spans="1:4">
      <c r="A11" s="3" t="s">
        <v>0</v>
      </c>
    </row>
    <row r="13" spans="1:4">
      <c r="C13" s="19" t="s">
        <v>36</v>
      </c>
      <c r="D13" s="63">
        <f>+Traditional!C23</f>
        <v>0</v>
      </c>
    </row>
    <row r="15" spans="1:4">
      <c r="B15" s="1" t="s">
        <v>37</v>
      </c>
      <c r="C15" s="19" t="s">
        <v>38</v>
      </c>
      <c r="D15" s="19" t="s">
        <v>39</v>
      </c>
    </row>
    <row r="16" spans="1:4">
      <c r="C16" s="19" t="s">
        <v>40</v>
      </c>
      <c r="D16" s="4">
        <v>200000</v>
      </c>
    </row>
    <row r="17" spans="1:7">
      <c r="C17" s="19" t="s">
        <v>41</v>
      </c>
      <c r="D17" s="4">
        <v>500000</v>
      </c>
    </row>
    <row r="18" spans="1:7">
      <c r="C18" s="19" t="s">
        <v>42</v>
      </c>
      <c r="D18" s="4">
        <v>300000</v>
      </c>
    </row>
    <row r="19" spans="1:7">
      <c r="C19" s="19" t="s">
        <v>43</v>
      </c>
      <c r="D19" s="4">
        <v>600000</v>
      </c>
    </row>
    <row r="20" spans="1:7" ht="14.45" thickBot="1">
      <c r="C20" s="53" t="s">
        <v>44</v>
      </c>
      <c r="D20" s="6">
        <v>900000</v>
      </c>
    </row>
    <row r="21" spans="1:7" ht="14.45" thickTop="1">
      <c r="C21" s="19" t="s">
        <v>20</v>
      </c>
      <c r="D21" s="4">
        <f>SUM(D16:D20)</f>
        <v>2500000</v>
      </c>
    </row>
    <row r="25" spans="1:7">
      <c r="B25" s="1" t="s">
        <v>45</v>
      </c>
      <c r="C25" s="46"/>
      <c r="D25" s="71" t="s">
        <v>46</v>
      </c>
      <c r="E25" s="71"/>
      <c r="F25" s="71"/>
      <c r="G25" s="70"/>
    </row>
    <row r="26" spans="1:7">
      <c r="C26" s="19" t="s">
        <v>47</v>
      </c>
      <c r="D26" s="70" t="s">
        <v>1</v>
      </c>
      <c r="E26" s="70" t="s">
        <v>2</v>
      </c>
      <c r="F26" s="70" t="s">
        <v>3</v>
      </c>
      <c r="G26" s="19" t="s">
        <v>48</v>
      </c>
    </row>
    <row r="27" spans="1:7">
      <c r="C27" s="19" t="s">
        <v>49</v>
      </c>
      <c r="D27" s="18">
        <v>2000</v>
      </c>
      <c r="E27" s="18">
        <v>1500</v>
      </c>
      <c r="F27" s="18">
        <v>1500</v>
      </c>
      <c r="G27" s="18">
        <f>SUM(D27:F27)</f>
        <v>5000</v>
      </c>
    </row>
    <row r="28" spans="1:7">
      <c r="C28" s="19" t="s">
        <v>50</v>
      </c>
      <c r="D28" s="18">
        <v>5000</v>
      </c>
      <c r="E28" s="18">
        <v>4000</v>
      </c>
      <c r="F28" s="18">
        <v>1000</v>
      </c>
      <c r="G28" s="18">
        <f t="shared" ref="G28:G31" si="0">SUM(D28:F28)</f>
        <v>10000</v>
      </c>
    </row>
    <row r="29" spans="1:7">
      <c r="C29" s="19" t="s">
        <v>51</v>
      </c>
      <c r="D29" s="18">
        <v>10000</v>
      </c>
      <c r="E29" s="18">
        <v>9000</v>
      </c>
      <c r="F29" s="18">
        <v>1000</v>
      </c>
      <c r="G29" s="18">
        <f t="shared" si="0"/>
        <v>20000</v>
      </c>
    </row>
    <row r="30" spans="1:7">
      <c r="C30" s="19" t="s">
        <v>52</v>
      </c>
      <c r="D30" s="18">
        <v>15000</v>
      </c>
      <c r="E30" s="18">
        <v>3000</v>
      </c>
      <c r="F30" s="18">
        <v>12000</v>
      </c>
      <c r="G30" s="18">
        <f t="shared" si="0"/>
        <v>30000</v>
      </c>
    </row>
    <row r="31" spans="1:7">
      <c r="C31" s="19" t="s">
        <v>53</v>
      </c>
      <c r="D31" s="18">
        <v>80000</v>
      </c>
      <c r="E31" s="18">
        <v>60000</v>
      </c>
      <c r="F31" s="18">
        <v>10000</v>
      </c>
      <c r="G31" s="18">
        <f t="shared" si="0"/>
        <v>150000</v>
      </c>
    </row>
    <row r="32" spans="1:7">
      <c r="A32" s="3" t="s">
        <v>10</v>
      </c>
    </row>
    <row r="33" spans="2:7">
      <c r="B33" s="1" t="s">
        <v>54</v>
      </c>
      <c r="C33" s="1" t="s">
        <v>55</v>
      </c>
    </row>
    <row r="35" spans="2:7">
      <c r="C35" s="19" t="s">
        <v>38</v>
      </c>
      <c r="D35" s="19" t="s">
        <v>56</v>
      </c>
      <c r="E35" s="19" t="s">
        <v>39</v>
      </c>
      <c r="F35" s="19" t="s">
        <v>48</v>
      </c>
      <c r="G35" s="19" t="s">
        <v>57</v>
      </c>
    </row>
    <row r="36" spans="2:7">
      <c r="C36" s="19" t="s">
        <v>40</v>
      </c>
      <c r="D36" s="19" t="s">
        <v>49</v>
      </c>
      <c r="E36" s="4"/>
      <c r="F36" s="18"/>
      <c r="G36" s="56" t="e">
        <f>E36/F36</f>
        <v>#DIV/0!</v>
      </c>
    </row>
    <row r="37" spans="2:7">
      <c r="C37" s="19" t="s">
        <v>41</v>
      </c>
      <c r="D37" s="19" t="s">
        <v>50</v>
      </c>
      <c r="E37" s="4"/>
      <c r="F37" s="18"/>
      <c r="G37" s="56" t="e">
        <f t="shared" ref="G37:G40" si="1">E37/F37</f>
        <v>#DIV/0!</v>
      </c>
    </row>
    <row r="38" spans="2:7">
      <c r="C38" s="19" t="s">
        <v>42</v>
      </c>
      <c r="D38" s="19" t="s">
        <v>51</v>
      </c>
      <c r="E38" s="4"/>
      <c r="F38" s="18"/>
      <c r="G38" s="56" t="e">
        <f t="shared" si="1"/>
        <v>#DIV/0!</v>
      </c>
    </row>
    <row r="39" spans="2:7">
      <c r="C39" s="19" t="s">
        <v>43</v>
      </c>
      <c r="D39" s="19" t="s">
        <v>52</v>
      </c>
      <c r="E39" s="4"/>
      <c r="F39" s="35"/>
      <c r="G39" s="60" t="e">
        <f t="shared" si="1"/>
        <v>#DIV/0!</v>
      </c>
    </row>
    <row r="40" spans="2:7" ht="14.45" thickBot="1">
      <c r="C40" s="53" t="s">
        <v>44</v>
      </c>
      <c r="D40" s="53" t="s">
        <v>53</v>
      </c>
      <c r="E40" s="6"/>
      <c r="F40" s="61"/>
      <c r="G40" s="62" t="e">
        <f t="shared" si="1"/>
        <v>#DIV/0!</v>
      </c>
    </row>
    <row r="41" spans="2:7" ht="14.45" thickTop="1">
      <c r="C41" s="19" t="s">
        <v>20</v>
      </c>
      <c r="D41" s="19"/>
      <c r="E41" s="4">
        <f t="shared" ref="E37:E41" si="2">+D21</f>
        <v>2500000</v>
      </c>
    </row>
    <row r="43" spans="2:7">
      <c r="B43" s="1" t="s">
        <v>58</v>
      </c>
      <c r="C43" s="1" t="s">
        <v>59</v>
      </c>
    </row>
    <row r="45" spans="2:7">
      <c r="C45" s="46"/>
      <c r="D45" s="71" t="s">
        <v>60</v>
      </c>
      <c r="E45" s="71"/>
      <c r="F45" s="71"/>
      <c r="G45" s="70"/>
    </row>
    <row r="46" spans="2:7">
      <c r="C46" s="19" t="s">
        <v>56</v>
      </c>
      <c r="D46" s="70" t="s">
        <v>1</v>
      </c>
      <c r="E46" s="70" t="s">
        <v>2</v>
      </c>
      <c r="F46" s="70" t="s">
        <v>3</v>
      </c>
      <c r="G46" s="19" t="s">
        <v>48</v>
      </c>
    </row>
    <row r="47" spans="2:7">
      <c r="C47" s="19" t="s">
        <v>49</v>
      </c>
      <c r="D47" s="57" t="e">
        <f>+D27*$G36</f>
        <v>#DIV/0!</v>
      </c>
      <c r="E47" s="57" t="e">
        <f>+E27*$G36</f>
        <v>#DIV/0!</v>
      </c>
      <c r="F47" s="57" t="e">
        <f t="shared" ref="E47:F47" si="3">+F27*$G36</f>
        <v>#DIV/0!</v>
      </c>
      <c r="G47" s="57" t="e">
        <f>SUM(D47:F47)</f>
        <v>#DIV/0!</v>
      </c>
    </row>
    <row r="48" spans="2:7">
      <c r="C48" s="19" t="s">
        <v>50</v>
      </c>
      <c r="D48" s="57" t="e">
        <f>+D28*$G37</f>
        <v>#DIV/0!</v>
      </c>
      <c r="E48" s="57" t="e">
        <f t="shared" ref="D48:F48" si="4">+E28*$G37</f>
        <v>#DIV/0!</v>
      </c>
      <c r="F48" s="57" t="e">
        <f t="shared" si="4"/>
        <v>#DIV/0!</v>
      </c>
      <c r="G48" s="57" t="e">
        <f t="shared" ref="G48:G51" si="5">SUM(D48:F48)</f>
        <v>#DIV/0!</v>
      </c>
    </row>
    <row r="49" spans="2:7">
      <c r="C49" s="19" t="s">
        <v>51</v>
      </c>
      <c r="D49" s="57" t="e">
        <f t="shared" ref="D49:F49" si="6">+D29*$G38</f>
        <v>#DIV/0!</v>
      </c>
      <c r="E49" s="57" t="e">
        <f>+E29*$G38</f>
        <v>#DIV/0!</v>
      </c>
      <c r="F49" s="57" t="e">
        <f t="shared" si="6"/>
        <v>#DIV/0!</v>
      </c>
      <c r="G49" s="57" t="e">
        <f t="shared" si="5"/>
        <v>#DIV/0!</v>
      </c>
    </row>
    <row r="50" spans="2:7">
      <c r="C50" s="19" t="s">
        <v>52</v>
      </c>
      <c r="D50" s="57" t="e">
        <f t="shared" ref="D50:F50" si="7">+D30*$G39</f>
        <v>#DIV/0!</v>
      </c>
      <c r="E50" s="57" t="e">
        <f t="shared" si="7"/>
        <v>#DIV/0!</v>
      </c>
      <c r="F50" s="57" t="e">
        <f t="shared" si="7"/>
        <v>#DIV/0!</v>
      </c>
      <c r="G50" s="57" t="e">
        <f t="shared" si="5"/>
        <v>#DIV/0!</v>
      </c>
    </row>
    <row r="51" spans="2:7" ht="14.45" thickBot="1">
      <c r="C51" s="53" t="s">
        <v>53</v>
      </c>
      <c r="D51" s="58" t="e">
        <f t="shared" ref="D51:E51" si="8">+D31*$G40</f>
        <v>#DIV/0!</v>
      </c>
      <c r="E51" s="58" t="e">
        <f t="shared" si="8"/>
        <v>#DIV/0!</v>
      </c>
      <c r="F51" s="58" t="e">
        <f>+F31*$G40</f>
        <v>#DIV/0!</v>
      </c>
      <c r="G51" s="58" t="e">
        <f t="shared" si="5"/>
        <v>#DIV/0!</v>
      </c>
    </row>
    <row r="52" spans="2:7" ht="14.45" thickTop="1">
      <c r="C52" s="19" t="s">
        <v>61</v>
      </c>
      <c r="D52" s="59" t="e">
        <f>SUM(D47:D51)</f>
        <v>#DIV/0!</v>
      </c>
      <c r="E52" s="59" t="e">
        <f t="shared" ref="E52:G52" si="9">SUM(E47:E51)</f>
        <v>#DIV/0!</v>
      </c>
      <c r="F52" s="59" t="e">
        <f t="shared" si="9"/>
        <v>#DIV/0!</v>
      </c>
      <c r="G52" s="59" t="e">
        <f t="shared" si="9"/>
        <v>#DIV/0!</v>
      </c>
    </row>
    <row r="55" spans="2:7">
      <c r="C55" s="46"/>
      <c r="D55" s="70" t="s">
        <v>1</v>
      </c>
      <c r="E55" s="70" t="s">
        <v>2</v>
      </c>
      <c r="F55" s="70" t="s">
        <v>3</v>
      </c>
    </row>
    <row r="56" spans="2:7">
      <c r="C56" s="19" t="s">
        <v>27</v>
      </c>
      <c r="D56" s="66"/>
      <c r="E56" s="66"/>
      <c r="F56" s="66"/>
    </row>
    <row r="57" spans="2:7">
      <c r="C57" s="19" t="s">
        <v>28</v>
      </c>
      <c r="D57" s="66"/>
      <c r="E57" s="66"/>
      <c r="F57" s="66"/>
    </row>
    <row r="58" spans="2:7" ht="14.45" thickBot="1">
      <c r="C58" s="53" t="s">
        <v>26</v>
      </c>
      <c r="D58" s="67"/>
      <c r="E58" s="67"/>
      <c r="F58" s="67"/>
    </row>
    <row r="59" spans="2:7" ht="14.45" thickTop="1">
      <c r="C59" s="64" t="s">
        <v>29</v>
      </c>
      <c r="D59" s="68">
        <f>SUM(D56:D58)</f>
        <v>0</v>
      </c>
      <c r="E59" s="68">
        <f>SUM(E56:E58)</f>
        <v>0</v>
      </c>
      <c r="F59" s="68">
        <f>SUM(F56:F58)</f>
        <v>0</v>
      </c>
    </row>
    <row r="62" spans="2:7">
      <c r="B62" s="1" t="s">
        <v>30</v>
      </c>
      <c r="C62" s="1" t="s">
        <v>31</v>
      </c>
    </row>
    <row r="63" spans="2:7">
      <c r="C63" s="19"/>
      <c r="D63" s="70" t="s">
        <v>1</v>
      </c>
      <c r="E63" s="70" t="s">
        <v>2</v>
      </c>
      <c r="F63" s="70" t="s">
        <v>3</v>
      </c>
    </row>
    <row r="64" spans="2:7">
      <c r="C64" s="19" t="s">
        <v>32</v>
      </c>
      <c r="D64" s="5">
        <v>20</v>
      </c>
      <c r="E64" s="5">
        <v>25</v>
      </c>
      <c r="F64" s="5">
        <v>30</v>
      </c>
    </row>
    <row r="65" spans="2:6" ht="14.45" thickBot="1">
      <c r="C65" s="53" t="s">
        <v>33</v>
      </c>
      <c r="D65" s="8">
        <f>+D59</f>
        <v>0</v>
      </c>
      <c r="E65" s="8">
        <f t="shared" ref="E65:F65" si="10">+E59</f>
        <v>0</v>
      </c>
      <c r="F65" s="8">
        <f t="shared" si="10"/>
        <v>0</v>
      </c>
    </row>
    <row r="66" spans="2:6" ht="14.45" thickTop="1">
      <c r="C66" s="54" t="s">
        <v>34</v>
      </c>
      <c r="D66" s="55">
        <f>D64-D65</f>
        <v>20</v>
      </c>
      <c r="E66" s="9">
        <f t="shared" ref="E66:F66" si="11">E64-E65</f>
        <v>25</v>
      </c>
      <c r="F66" s="9">
        <f t="shared" si="11"/>
        <v>30</v>
      </c>
    </row>
    <row r="69" spans="2:6">
      <c r="B69" s="1" t="s">
        <v>35</v>
      </c>
      <c r="C69" s="65"/>
    </row>
  </sheetData>
  <mergeCells count="2">
    <mergeCell ref="D25:F25"/>
    <mergeCell ref="D45:F4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u167856</dc:creator>
  <cp:keywords/>
  <dc:description/>
  <cp:lastModifiedBy>Marcelo Ortiz</cp:lastModifiedBy>
  <cp:revision/>
  <dcterms:created xsi:type="dcterms:W3CDTF">2022-09-02T13:54:22Z</dcterms:created>
  <dcterms:modified xsi:type="dcterms:W3CDTF">2023-11-02T14:42:38Z</dcterms:modified>
  <cp:category/>
  <cp:contentStatus/>
</cp:coreProperties>
</file>