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_loan" sheetId="1" state="visible" r:id="rId3"/>
    <sheet name="2_earnings_equity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<sst xmlns="http://schemas.openxmlformats.org/spreadsheetml/2006/main" count="195" uniqueCount="60">
  <si>
    <t xml:space="preserve">Case 1: Borrowing $1,000,000 from a bank at a 5% interest rate:</t>
  </si>
  <si>
    <t xml:space="preserve">Loan</t>
  </si>
  <si>
    <t xml:space="preserve">interest rate</t>
  </si>
  <si>
    <t xml:space="preserve">Accounting event 1: Loan reception the 1st January</t>
  </si>
  <si>
    <t xml:space="preserve">Balance Sheet</t>
  </si>
  <si>
    <t xml:space="preserve">Income Statement</t>
  </si>
  <si>
    <t xml:space="preserve">Cash Flows Statement</t>
  </si>
  <si>
    <t xml:space="preserve">Assets</t>
  </si>
  <si>
    <t xml:space="preserve">Equity</t>
  </si>
  <si>
    <t xml:space="preserve">Revenues</t>
  </si>
  <si>
    <t xml:space="preserve">Cash Inflows</t>
  </si>
  <si>
    <t xml:space="preserve">financing</t>
  </si>
  <si>
    <t xml:space="preserve">cash</t>
  </si>
  <si>
    <t xml:space="preserve">Liability</t>
  </si>
  <si>
    <t xml:space="preserve">Expenses</t>
  </si>
  <si>
    <t xml:space="preserve">Cash Outflows</t>
  </si>
  <si>
    <t xml:space="preserve">Non current borrowing</t>
  </si>
  <si>
    <t xml:space="preserve">Net Income</t>
  </si>
  <si>
    <t xml:space="preserve">Accounting event 2: (Dec 31st) recognition of interest debt/expense</t>
  </si>
  <si>
    <t xml:space="preserve">Interest Payable/ Accrued Interests</t>
  </si>
  <si>
    <t xml:space="preserve">Interest expenses</t>
  </si>
  <si>
    <t xml:space="preserve">Case 2: Paying the loan</t>
  </si>
  <si>
    <t xml:space="preserve">Where is the loan reflected in the financial statements as of Dec 31st of year 4?</t>
  </si>
  <si>
    <t xml:space="preserve">Current borrowing</t>
  </si>
  <si>
    <t xml:space="preserve">Interest Payable</t>
  </si>
  <si>
    <t xml:space="preserve">Accounting event: (Jan 1st year 5) payment</t>
  </si>
  <si>
    <t xml:space="preserve">Cash</t>
  </si>
  <si>
    <t xml:space="preserve">Case 3: debt restructuring</t>
  </si>
  <si>
    <r>
      <rPr>
        <sz val="10"/>
        <color rgb="FF2A6099"/>
        <rFont val="Arial"/>
        <family val="2"/>
        <charset val="1"/>
      </rPr>
      <t xml:space="preserve">Where was the loan reflected in the financial statements as of Dec 31</t>
    </r>
    <r>
      <rPr>
        <vertAlign val="superscript"/>
        <sz val="10"/>
        <color rgb="FF2A6099"/>
        <rFont val="Arial"/>
        <family val="2"/>
        <charset val="1"/>
      </rPr>
      <t xml:space="preserve">st</t>
    </r>
    <r>
      <rPr>
        <sz val="10"/>
        <color rgb="FF2A6099"/>
        <rFont val="Arial"/>
        <family val="2"/>
        <charset val="1"/>
      </rPr>
      <t xml:space="preserve"> of year 4?</t>
    </r>
  </si>
  <si>
    <t xml:space="preserve">Accounting event:  (Jan 1st  year 5) renovation and interest payment</t>
  </si>
  <si>
    <t xml:space="preserve">Accounting event: (Dec 31 st year 5) recognition of interest expense</t>
  </si>
  <si>
    <t xml:space="preserve">interest expenses</t>
  </si>
  <si>
    <r>
      <rPr>
        <sz val="10"/>
        <color rgb="FF2A6099"/>
        <rFont val="Arial"/>
        <family val="2"/>
        <charset val="1"/>
      </rPr>
      <t xml:space="preserve">Final Statements as of  Dec 31</t>
    </r>
    <r>
      <rPr>
        <vertAlign val="superscript"/>
        <sz val="10"/>
        <color rgb="FF2A6099"/>
        <rFont val="Arial"/>
        <family val="2"/>
        <charset val="1"/>
      </rPr>
      <t xml:space="preserve">st</t>
    </r>
    <r>
      <rPr>
        <sz val="10"/>
        <color rgb="FF2A6099"/>
        <rFont val="Arial"/>
        <family val="2"/>
        <charset val="1"/>
      </rPr>
      <t xml:space="preserve"> year 5</t>
    </r>
  </si>
  <si>
    <t xml:space="preserve">Dimension</t>
  </si>
  <si>
    <t xml:space="preserve">Decision: to pay</t>
  </si>
  <si>
    <t xml:space="preserve">Decision: to restructure</t>
  </si>
  <si>
    <t xml:space="preserve">Liquidity</t>
  </si>
  <si>
    <t xml:space="preserve">current ratio</t>
  </si>
  <si>
    <t xml:space="preserve">worse</t>
  </si>
  <si>
    <t xml:space="preserve">better</t>
  </si>
  <si>
    <t xml:space="preserve">Hypothetical situation</t>
  </si>
  <si>
    <t xml:space="preserve">cash ratio</t>
  </si>
  <si>
    <t xml:space="preserve">assets</t>
  </si>
  <si>
    <t xml:space="preserve">Solvency</t>
  </si>
  <si>
    <t xml:space="preserve">debt</t>
  </si>
  <si>
    <t xml:space="preserve">debt to assets</t>
  </si>
  <si>
    <t xml:space="preserve">equity</t>
  </si>
  <si>
    <t xml:space="preserve">Profitability</t>
  </si>
  <si>
    <t xml:space="preserve">net profit ratio</t>
  </si>
  <si>
    <t xml:space="preserve">initial</t>
  </si>
  <si>
    <t xml:space="preserve">debt to asset</t>
  </si>
  <si>
    <t xml:space="preserve">Restructuring alleviates liquidity concerns  but not for free, as solvency and (financial) profitability are negatively affected.</t>
  </si>
  <si>
    <t xml:space="preserve">Accounting event 1: capital increase</t>
  </si>
  <si>
    <t xml:space="preserve">Capital Share</t>
  </si>
  <si>
    <t xml:space="preserve">Financing</t>
  </si>
  <si>
    <t xml:space="preserve">Accounting event 2: dividend payment</t>
  </si>
  <si>
    <t xml:space="preserve">Retained earnings</t>
  </si>
  <si>
    <t xml:space="preserve">a) What if dividends are announced that day but not paid yet?</t>
  </si>
  <si>
    <t xml:space="preserve">b) what if the capital increase is done via issuing 1.000 new shares? </t>
  </si>
  <si>
    <t xml:space="preserve">Assume a fixed “net income” for the following years of $50.000, a discount rate of 10% and a base of 10.000 shares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</si>
</sst>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;[RED]\-[$$-409]#,##0"/>
    <numFmt numFmtId="166" formatCode="0.00%"/>
    <numFmt numFmtId="167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b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vertAlign val="superscript"/>
      <sz val="10"/>
      <color rgb="FF2A6099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M116"/>
  <sheetViews>
    <sheetView showFormulas="false" showGridLines="false" showRowColHeaders="true" showZeros="true" rightToLeft="false" tabSelected="false" showOutlineSymbols="true" defaultGridColor="true" view="normal" topLeftCell="A48" colorId="64" zoomScale="176" zoomScaleNormal="176" zoomScalePageLayoutView="100" workbookViewId="0">
      <selection pane="topLeft" activeCell="G123" activeCellId="0" sqref="G123"/>
    </sheetView>
  </sheetViews>
  <sheetFormatPr defaultColWidth="11.5703125" defaultRowHeight="12.75" zeroHeight="false" outlineLevelRow="0" outlineLevelCol="0"/>
  <cols>
    <col collapsed="false" customWidth="true" hidden="false" outlineLevel="0" max="6" min="6" style="1" width="30.29"/>
    <col collapsed="false" customWidth="true" hidden="false" outlineLevel="0" max="7" min="7" style="1" width="18.86"/>
    <col collapsed="false" customWidth="true" hidden="false" outlineLevel="0" max="8" min="8" style="1" width="13"/>
    <col collapsed="false" customWidth="true" hidden="false" outlineLevel="0" max="9" min="9" style="1" width="16.57"/>
    <col collapsed="false" customWidth="true" hidden="false" outlineLevel="0" max="10" min="10" style="1" width="15.85"/>
    <col collapsed="false" customWidth="true" hidden="false" outlineLevel="0" max="12" min="12" style="1" width="14.29"/>
  </cols>
  <sheetData>
    <row r="2" customFormat="false" ht="12.75" hidden="false" customHeight="false" outlineLevel="0" collapsed="false">
      <c r="B2" s="2" t="s">
        <v>0</v>
      </c>
    </row>
    <row r="4" customFormat="false" ht="12.75" hidden="false" customHeight="false" outlineLevel="0" collapsed="false">
      <c r="B4" s="1" t="s">
        <v>1</v>
      </c>
      <c r="C4" s="3" t="n">
        <v>1000000</v>
      </c>
    </row>
    <row r="5" customFormat="false" ht="12.75" hidden="false" customHeight="false" outlineLevel="0" collapsed="false">
      <c r="B5" s="1" t="s">
        <v>2</v>
      </c>
      <c r="C5" s="4" t="n">
        <v>0.05</v>
      </c>
    </row>
    <row r="7" customFormat="false" ht="12.75" hidden="false" customHeight="false" outlineLevel="0" collapsed="false">
      <c r="B7" s="5" t="s">
        <v>3</v>
      </c>
    </row>
    <row r="9" customFormat="false" ht="12.75" hidden="false" customHeight="false" outlineLevel="0" collapsed="false">
      <c r="D9" s="6" t="s">
        <v>4</v>
      </c>
      <c r="E9" s="6"/>
      <c r="F9" s="6"/>
      <c r="G9" s="6"/>
      <c r="I9" s="6" t="s">
        <v>5</v>
      </c>
      <c r="J9" s="6"/>
      <c r="L9" s="6" t="s">
        <v>6</v>
      </c>
      <c r="M9" s="6"/>
    </row>
    <row r="10" customFormat="false" ht="12.75" hidden="false" customHeight="false" outlineLevel="0" collapsed="false">
      <c r="D10" s="7" t="s">
        <v>7</v>
      </c>
      <c r="F10" s="8" t="s">
        <v>8</v>
      </c>
      <c r="G10" s="9"/>
      <c r="I10" s="10" t="s">
        <v>9</v>
      </c>
      <c r="J10" s="11"/>
      <c r="L10" s="7" t="s">
        <v>10</v>
      </c>
      <c r="M10" s="9"/>
    </row>
    <row r="11" customFormat="false" ht="12.75" hidden="false" customHeight="false" outlineLevel="0" collapsed="false">
      <c r="D11" s="10"/>
      <c r="E11" s="3"/>
      <c r="G11" s="9"/>
      <c r="I11" s="10"/>
      <c r="J11" s="11"/>
      <c r="L11" s="10" t="s">
        <v>11</v>
      </c>
      <c r="M11" s="11" t="n">
        <v>1000000</v>
      </c>
    </row>
    <row r="12" customFormat="false" ht="12.75" hidden="false" customHeight="false" outlineLevel="0" collapsed="false">
      <c r="D12" s="10" t="s">
        <v>12</v>
      </c>
      <c r="E12" s="3" t="n">
        <v>1000000</v>
      </c>
      <c r="G12" s="9"/>
      <c r="I12" s="10"/>
      <c r="J12" s="11"/>
      <c r="L12" s="10"/>
      <c r="M12" s="11"/>
    </row>
    <row r="13" customFormat="false" ht="12.75" hidden="false" customHeight="false" outlineLevel="0" collapsed="false">
      <c r="D13" s="10"/>
      <c r="E13" s="3"/>
      <c r="F13" s="8" t="s">
        <v>13</v>
      </c>
      <c r="G13" s="9"/>
      <c r="I13" s="7" t="s">
        <v>14</v>
      </c>
      <c r="J13" s="11"/>
      <c r="L13" s="7" t="s">
        <v>15</v>
      </c>
      <c r="M13" s="11"/>
    </row>
    <row r="14" customFormat="false" ht="12.75" hidden="false" customHeight="false" outlineLevel="0" collapsed="false">
      <c r="D14" s="10"/>
      <c r="E14" s="3"/>
      <c r="F14" s="12" t="s">
        <v>16</v>
      </c>
      <c r="G14" s="11" t="n">
        <v>1000000</v>
      </c>
      <c r="I14" s="10"/>
      <c r="J14" s="11"/>
      <c r="L14" s="10"/>
      <c r="M14" s="11"/>
    </row>
    <row r="15" customFormat="false" ht="12.75" hidden="false" customHeight="false" outlineLevel="0" collapsed="false">
      <c r="D15" s="13"/>
      <c r="E15" s="14"/>
      <c r="F15" s="15"/>
      <c r="G15" s="16"/>
      <c r="I15" s="17" t="s">
        <v>17</v>
      </c>
      <c r="J15" s="18"/>
      <c r="L15" s="13"/>
      <c r="M15" s="18"/>
    </row>
    <row r="18" customFormat="false" ht="12.75" hidden="false" customHeight="false" outlineLevel="0" collapsed="false">
      <c r="B18" s="5" t="s">
        <v>18</v>
      </c>
    </row>
    <row r="20" customFormat="false" ht="12.75" hidden="false" customHeight="false" outlineLevel="0" collapsed="false">
      <c r="D20" s="6" t="s">
        <v>4</v>
      </c>
      <c r="E20" s="6"/>
      <c r="F20" s="6"/>
      <c r="G20" s="6"/>
      <c r="I20" s="6" t="s">
        <v>5</v>
      </c>
      <c r="J20" s="6"/>
      <c r="L20" s="6" t="s">
        <v>6</v>
      </c>
      <c r="M20" s="6"/>
    </row>
    <row r="21" customFormat="false" ht="12.75" hidden="false" customHeight="false" outlineLevel="0" collapsed="false">
      <c r="D21" s="7" t="s">
        <v>7</v>
      </c>
      <c r="F21" s="8" t="s">
        <v>8</v>
      </c>
      <c r="G21" s="9"/>
      <c r="I21" s="7" t="s">
        <v>9</v>
      </c>
      <c r="J21" s="11"/>
      <c r="L21" s="7" t="s">
        <v>10</v>
      </c>
      <c r="M21" s="9"/>
    </row>
    <row r="22" customFormat="false" ht="12.75" hidden="false" customHeight="false" outlineLevel="0" collapsed="false">
      <c r="D22" s="10"/>
      <c r="E22" s="3"/>
      <c r="G22" s="9"/>
      <c r="I22" s="10"/>
      <c r="J22" s="11"/>
      <c r="L22" s="10"/>
      <c r="M22" s="11"/>
    </row>
    <row r="23" customFormat="false" ht="12.75" hidden="false" customHeight="false" outlineLevel="0" collapsed="false">
      <c r="D23" s="10"/>
      <c r="E23" s="3"/>
      <c r="G23" s="9"/>
      <c r="I23" s="10"/>
      <c r="J23" s="11"/>
      <c r="L23" s="10"/>
      <c r="M23" s="11"/>
    </row>
    <row r="24" customFormat="false" ht="12.75" hidden="false" customHeight="false" outlineLevel="0" collapsed="false">
      <c r="D24" s="10"/>
      <c r="E24" s="3"/>
      <c r="F24" s="8" t="s">
        <v>13</v>
      </c>
      <c r="G24" s="9"/>
      <c r="I24" s="7" t="s">
        <v>14</v>
      </c>
      <c r="J24" s="11"/>
      <c r="L24" s="7" t="s">
        <v>15</v>
      </c>
      <c r="M24" s="11"/>
    </row>
    <row r="25" customFormat="false" ht="12.75" hidden="false" customHeight="false" outlineLevel="0" collapsed="false">
      <c r="D25" s="10"/>
      <c r="E25" s="3"/>
      <c r="F25" s="12" t="s">
        <v>19</v>
      </c>
      <c r="G25" s="11" t="n">
        <f aca="false">+C5*C4</f>
        <v>50000</v>
      </c>
      <c r="I25" s="10" t="s">
        <v>20</v>
      </c>
      <c r="J25" s="11" t="n">
        <f aca="false">+-G25</f>
        <v>-50000</v>
      </c>
      <c r="L25" s="10"/>
      <c r="M25" s="11"/>
    </row>
    <row r="26" customFormat="false" ht="12.75" hidden="false" customHeight="false" outlineLevel="0" collapsed="false">
      <c r="D26" s="13"/>
      <c r="E26" s="14"/>
      <c r="F26" s="15"/>
      <c r="G26" s="16"/>
      <c r="I26" s="17" t="s">
        <v>17</v>
      </c>
      <c r="J26" s="18" t="n">
        <f aca="false">SUM(J21:J25)</f>
        <v>-50000</v>
      </c>
      <c r="L26" s="13"/>
      <c r="M26" s="18"/>
    </row>
    <row r="30" customFormat="false" ht="12.75" hidden="false" customHeight="false" outlineLevel="0" collapsed="false">
      <c r="B30" s="2" t="s">
        <v>21</v>
      </c>
    </row>
    <row r="32" customFormat="false" ht="12.75" hidden="false" customHeight="false" outlineLevel="0" collapsed="false">
      <c r="B32" s="1" t="s">
        <v>1</v>
      </c>
      <c r="C32" s="3" t="n">
        <v>1000000</v>
      </c>
    </row>
    <row r="33" customFormat="false" ht="12.75" hidden="false" customHeight="false" outlineLevel="0" collapsed="false">
      <c r="B33" s="1" t="s">
        <v>2</v>
      </c>
      <c r="C33" s="4" t="n">
        <v>0.05</v>
      </c>
    </row>
    <row r="35" customFormat="false" ht="12.75" hidden="false" customHeight="false" outlineLevel="0" collapsed="false">
      <c r="B35" s="5" t="s">
        <v>22</v>
      </c>
    </row>
    <row r="37" customFormat="false" ht="12.75" hidden="false" customHeight="false" outlineLevel="0" collapsed="false">
      <c r="D37" s="19" t="s">
        <v>4</v>
      </c>
      <c r="E37" s="19"/>
      <c r="F37" s="19"/>
      <c r="G37" s="19"/>
      <c r="I37" s="19" t="s">
        <v>5</v>
      </c>
      <c r="J37" s="19"/>
      <c r="L37" s="19" t="s">
        <v>6</v>
      </c>
      <c r="M37" s="19"/>
    </row>
    <row r="38" customFormat="false" ht="12.75" hidden="false" customHeight="false" outlineLevel="0" collapsed="false">
      <c r="D38" s="20" t="s">
        <v>7</v>
      </c>
      <c r="E38" s="21"/>
      <c r="F38" s="22" t="s">
        <v>8</v>
      </c>
      <c r="G38" s="23"/>
      <c r="I38" s="24" t="s">
        <v>9</v>
      </c>
      <c r="J38" s="25"/>
      <c r="L38" s="20" t="s">
        <v>10</v>
      </c>
      <c r="M38" s="23"/>
    </row>
    <row r="39" customFormat="false" ht="12.75" hidden="false" customHeight="false" outlineLevel="0" collapsed="false">
      <c r="D39" s="24"/>
      <c r="E39" s="26"/>
      <c r="F39" s="21"/>
      <c r="G39" s="25"/>
      <c r="I39" s="24"/>
      <c r="J39" s="25"/>
      <c r="L39" s="24"/>
      <c r="M39" s="25"/>
    </row>
    <row r="40" customFormat="false" ht="12.75" hidden="false" customHeight="false" outlineLevel="0" collapsed="false">
      <c r="D40" s="24"/>
      <c r="E40" s="26"/>
      <c r="F40" s="21"/>
      <c r="G40" s="23"/>
      <c r="I40" s="24"/>
      <c r="J40" s="25"/>
      <c r="L40" s="24"/>
      <c r="M40" s="25"/>
    </row>
    <row r="41" customFormat="false" ht="12.75" hidden="false" customHeight="false" outlineLevel="0" collapsed="false">
      <c r="D41" s="24"/>
      <c r="E41" s="26"/>
      <c r="F41" s="22" t="s">
        <v>13</v>
      </c>
      <c r="G41" s="23"/>
      <c r="I41" s="20" t="s">
        <v>14</v>
      </c>
      <c r="J41" s="25"/>
      <c r="L41" s="20" t="s">
        <v>15</v>
      </c>
      <c r="M41" s="25"/>
    </row>
    <row r="42" customFormat="false" ht="12.75" hidden="false" customHeight="false" outlineLevel="0" collapsed="false">
      <c r="D42" s="24"/>
      <c r="E42" s="26"/>
      <c r="F42" s="21" t="s">
        <v>23</v>
      </c>
      <c r="G42" s="25" t="n">
        <v>1000000</v>
      </c>
      <c r="I42" s="24" t="s">
        <v>20</v>
      </c>
      <c r="J42" s="25" t="n">
        <f aca="false">-G43</f>
        <v>-50000</v>
      </c>
      <c r="L42" s="24"/>
      <c r="M42" s="25"/>
    </row>
    <row r="43" customFormat="false" ht="12.75" hidden="false" customHeight="false" outlineLevel="0" collapsed="false">
      <c r="D43" s="27"/>
      <c r="E43" s="28"/>
      <c r="F43" s="29" t="s">
        <v>24</v>
      </c>
      <c r="G43" s="30" t="n">
        <f aca="false">C4*C5</f>
        <v>50000</v>
      </c>
      <c r="I43" s="31" t="s">
        <v>17</v>
      </c>
      <c r="J43" s="30" t="n">
        <f aca="false">J42</f>
        <v>-50000</v>
      </c>
      <c r="L43" s="27"/>
      <c r="M43" s="30"/>
    </row>
    <row r="44" customFormat="false" ht="12.75" hidden="false" customHeight="false" outlineLevel="0" collapsed="false">
      <c r="B44" s="5" t="s">
        <v>25</v>
      </c>
    </row>
    <row r="45" customFormat="false" ht="12.75" hidden="false" customHeight="false" outlineLevel="0" collapsed="false">
      <c r="D45" s="6" t="s">
        <v>4</v>
      </c>
      <c r="E45" s="6"/>
      <c r="F45" s="6"/>
      <c r="G45" s="6"/>
      <c r="I45" s="6" t="s">
        <v>5</v>
      </c>
      <c r="J45" s="6"/>
      <c r="L45" s="6" t="s">
        <v>6</v>
      </c>
      <c r="M45" s="6"/>
    </row>
    <row r="46" customFormat="false" ht="12.75" hidden="false" customHeight="false" outlineLevel="0" collapsed="false">
      <c r="D46" s="7" t="s">
        <v>7</v>
      </c>
      <c r="F46" s="8" t="s">
        <v>8</v>
      </c>
      <c r="G46" s="9"/>
      <c r="I46" s="10" t="s">
        <v>9</v>
      </c>
      <c r="J46" s="11"/>
      <c r="L46" s="7" t="s">
        <v>10</v>
      </c>
      <c r="M46" s="9"/>
    </row>
    <row r="47" customFormat="false" ht="12.75" hidden="false" customHeight="false" outlineLevel="0" collapsed="false">
      <c r="D47" s="10" t="s">
        <v>26</v>
      </c>
      <c r="E47" s="3" t="n">
        <f aca="false">+-(G42+G43)</f>
        <v>-1050000</v>
      </c>
      <c r="G47" s="11"/>
      <c r="I47" s="10"/>
      <c r="J47" s="11"/>
      <c r="L47" s="10"/>
      <c r="M47" s="11"/>
    </row>
    <row r="48" customFormat="false" ht="12.75" hidden="false" customHeight="false" outlineLevel="0" collapsed="false">
      <c r="D48" s="10"/>
      <c r="E48" s="3"/>
      <c r="G48" s="9"/>
      <c r="I48" s="10"/>
      <c r="J48" s="11"/>
      <c r="L48" s="10"/>
      <c r="M48" s="11"/>
    </row>
    <row r="49" customFormat="false" ht="12.75" hidden="false" customHeight="false" outlineLevel="0" collapsed="false">
      <c r="D49" s="10"/>
      <c r="E49" s="3"/>
      <c r="F49" s="8" t="s">
        <v>13</v>
      </c>
      <c r="G49" s="9"/>
      <c r="I49" s="7" t="s">
        <v>14</v>
      </c>
      <c r="J49" s="11"/>
      <c r="L49" s="7" t="s">
        <v>15</v>
      </c>
      <c r="M49" s="11"/>
    </row>
    <row r="50" customFormat="false" ht="12.75" hidden="false" customHeight="false" outlineLevel="0" collapsed="false">
      <c r="D50" s="10"/>
      <c r="E50" s="3"/>
      <c r="F50" s="12" t="s">
        <v>23</v>
      </c>
      <c r="G50" s="11" t="n">
        <f aca="false">-G42</f>
        <v>-1000000</v>
      </c>
      <c r="I50" s="10"/>
      <c r="J50" s="11"/>
      <c r="L50" s="10" t="s">
        <v>11</v>
      </c>
      <c r="M50" s="11" t="n">
        <f aca="false">+E47</f>
        <v>-1050000</v>
      </c>
    </row>
    <row r="51" customFormat="false" ht="12.75" hidden="false" customHeight="false" outlineLevel="0" collapsed="false">
      <c r="D51" s="13"/>
      <c r="E51" s="14"/>
      <c r="F51" s="15" t="s">
        <v>24</v>
      </c>
      <c r="G51" s="18" t="n">
        <f aca="false">-G43</f>
        <v>-50000</v>
      </c>
      <c r="I51" s="17" t="s">
        <v>17</v>
      </c>
      <c r="J51" s="18"/>
      <c r="L51" s="13"/>
      <c r="M51" s="18"/>
    </row>
    <row r="54" customFormat="false" ht="12.75" hidden="false" customHeight="false" outlineLevel="0" collapsed="false">
      <c r="B54" s="2" t="s">
        <v>27</v>
      </c>
    </row>
    <row r="56" customFormat="false" ht="12.75" hidden="false" customHeight="false" outlineLevel="0" collapsed="false">
      <c r="B56" s="1" t="s">
        <v>1</v>
      </c>
      <c r="C56" s="3" t="n">
        <v>1000000</v>
      </c>
    </row>
    <row r="57" customFormat="false" ht="12.75" hidden="false" customHeight="false" outlineLevel="0" collapsed="false">
      <c r="B57" s="1" t="s">
        <v>2</v>
      </c>
      <c r="C57" s="4" t="n">
        <v>0.05</v>
      </c>
      <c r="D57" s="4" t="n">
        <v>0.1</v>
      </c>
    </row>
    <row r="59" customFormat="false" ht="12.75" hidden="false" customHeight="false" outlineLevel="0" collapsed="false">
      <c r="B59" s="5" t="s">
        <v>28</v>
      </c>
    </row>
    <row r="61" customFormat="false" ht="12.75" hidden="false" customHeight="false" outlineLevel="0" collapsed="false">
      <c r="D61" s="19" t="s">
        <v>4</v>
      </c>
      <c r="E61" s="19"/>
      <c r="F61" s="19"/>
      <c r="G61" s="19"/>
      <c r="I61" s="19" t="s">
        <v>5</v>
      </c>
      <c r="J61" s="19"/>
      <c r="L61" s="19" t="s">
        <v>6</v>
      </c>
      <c r="M61" s="19"/>
    </row>
    <row r="62" customFormat="false" ht="12.75" hidden="false" customHeight="false" outlineLevel="0" collapsed="false">
      <c r="D62" s="20" t="s">
        <v>7</v>
      </c>
      <c r="E62" s="21"/>
      <c r="F62" s="22" t="s">
        <v>8</v>
      </c>
      <c r="G62" s="23"/>
      <c r="I62" s="24" t="s">
        <v>9</v>
      </c>
      <c r="J62" s="25"/>
      <c r="L62" s="20" t="s">
        <v>10</v>
      </c>
      <c r="M62" s="23"/>
    </row>
    <row r="63" customFormat="false" ht="12.75" hidden="false" customHeight="false" outlineLevel="0" collapsed="false">
      <c r="D63" s="24"/>
      <c r="E63" s="26"/>
      <c r="F63" s="21"/>
      <c r="G63" s="25"/>
      <c r="I63" s="24"/>
      <c r="J63" s="25"/>
      <c r="L63" s="24"/>
      <c r="M63" s="25"/>
    </row>
    <row r="64" customFormat="false" ht="12.75" hidden="false" customHeight="false" outlineLevel="0" collapsed="false">
      <c r="D64" s="24"/>
      <c r="E64" s="26"/>
      <c r="F64" s="21"/>
      <c r="G64" s="23"/>
      <c r="I64" s="24"/>
      <c r="J64" s="25"/>
      <c r="L64" s="24"/>
      <c r="M64" s="25"/>
    </row>
    <row r="65" customFormat="false" ht="12.75" hidden="false" customHeight="false" outlineLevel="0" collapsed="false">
      <c r="D65" s="24"/>
      <c r="E65" s="26"/>
      <c r="F65" s="22" t="s">
        <v>13</v>
      </c>
      <c r="G65" s="23"/>
      <c r="I65" s="20" t="s">
        <v>14</v>
      </c>
      <c r="J65" s="25"/>
      <c r="L65" s="20" t="s">
        <v>15</v>
      </c>
      <c r="M65" s="25"/>
    </row>
    <row r="66" customFormat="false" ht="12.75" hidden="false" customHeight="false" outlineLevel="0" collapsed="false">
      <c r="D66" s="24"/>
      <c r="E66" s="26"/>
      <c r="F66" s="21" t="s">
        <v>23</v>
      </c>
      <c r="G66" s="25" t="n">
        <v>1000000</v>
      </c>
      <c r="I66" s="24" t="s">
        <v>20</v>
      </c>
      <c r="J66" s="25" t="n">
        <f aca="false">-G67</f>
        <v>-50000</v>
      </c>
      <c r="L66" s="24"/>
      <c r="M66" s="25"/>
    </row>
    <row r="67" customFormat="false" ht="12.75" hidden="false" customHeight="false" outlineLevel="0" collapsed="false">
      <c r="D67" s="27"/>
      <c r="E67" s="28"/>
      <c r="F67" s="29" t="s">
        <v>24</v>
      </c>
      <c r="G67" s="30" t="n">
        <f aca="false">C57*C56</f>
        <v>50000</v>
      </c>
      <c r="I67" s="31" t="s">
        <v>17</v>
      </c>
      <c r="J67" s="30" t="n">
        <f aca="false">J66</f>
        <v>-50000</v>
      </c>
      <c r="L67" s="27"/>
      <c r="M67" s="30"/>
    </row>
    <row r="70" customFormat="false" ht="12.75" hidden="false" customHeight="false" outlineLevel="0" collapsed="false">
      <c r="B70" s="5" t="s">
        <v>29</v>
      </c>
    </row>
    <row r="72" customFormat="false" ht="12.75" hidden="false" customHeight="false" outlineLevel="0" collapsed="false">
      <c r="D72" s="6" t="s">
        <v>4</v>
      </c>
      <c r="E72" s="6"/>
      <c r="F72" s="6"/>
      <c r="G72" s="6"/>
      <c r="I72" s="6" t="s">
        <v>5</v>
      </c>
      <c r="J72" s="6"/>
      <c r="L72" s="6" t="s">
        <v>6</v>
      </c>
      <c r="M72" s="6"/>
    </row>
    <row r="73" customFormat="false" ht="12.75" hidden="false" customHeight="false" outlineLevel="0" collapsed="false">
      <c r="D73" s="7" t="s">
        <v>7</v>
      </c>
      <c r="F73" s="8" t="s">
        <v>8</v>
      </c>
      <c r="G73" s="9"/>
      <c r="I73" s="10" t="s">
        <v>9</v>
      </c>
      <c r="J73" s="11"/>
      <c r="L73" s="7" t="s">
        <v>10</v>
      </c>
      <c r="M73" s="9"/>
    </row>
    <row r="74" customFormat="false" ht="12.75" hidden="false" customHeight="false" outlineLevel="0" collapsed="false">
      <c r="D74" s="10" t="s">
        <v>26</v>
      </c>
      <c r="E74" s="3" t="n">
        <f aca="false">+-C57*C56</f>
        <v>-50000</v>
      </c>
      <c r="G74" s="11"/>
      <c r="I74" s="10"/>
      <c r="J74" s="11"/>
      <c r="L74" s="10"/>
      <c r="M74" s="11"/>
    </row>
    <row r="75" customFormat="false" ht="12.75" hidden="false" customHeight="false" outlineLevel="0" collapsed="false">
      <c r="D75" s="10"/>
      <c r="E75" s="3"/>
      <c r="G75" s="9"/>
      <c r="I75" s="10"/>
      <c r="J75" s="11"/>
      <c r="L75" s="10"/>
      <c r="M75" s="11"/>
    </row>
    <row r="76" customFormat="false" ht="12.75" hidden="false" customHeight="false" outlineLevel="0" collapsed="false">
      <c r="D76" s="10"/>
      <c r="E76" s="3"/>
      <c r="F76" s="8" t="s">
        <v>13</v>
      </c>
      <c r="G76" s="9"/>
      <c r="I76" s="7" t="s">
        <v>14</v>
      </c>
      <c r="J76" s="11"/>
      <c r="L76" s="7" t="s">
        <v>15</v>
      </c>
      <c r="M76" s="11"/>
    </row>
    <row r="77" customFormat="false" ht="12.75" hidden="false" customHeight="false" outlineLevel="0" collapsed="false">
      <c r="D77" s="10"/>
      <c r="E77" s="3"/>
      <c r="F77" s="12" t="s">
        <v>23</v>
      </c>
      <c r="G77" s="11" t="n">
        <v>-1000000</v>
      </c>
      <c r="I77" s="10" t="s">
        <v>20</v>
      </c>
      <c r="J77" s="11"/>
      <c r="L77" s="10" t="s">
        <v>11</v>
      </c>
      <c r="M77" s="11" t="n">
        <f aca="false">+E74</f>
        <v>-50000</v>
      </c>
    </row>
    <row r="78" customFormat="false" ht="12.75" hidden="false" customHeight="false" outlineLevel="0" collapsed="false">
      <c r="D78" s="10"/>
      <c r="E78" s="3"/>
      <c r="F78" s="12" t="s">
        <v>16</v>
      </c>
      <c r="G78" s="11" t="n">
        <v>1000000</v>
      </c>
      <c r="I78" s="17" t="s">
        <v>17</v>
      </c>
      <c r="J78" s="18"/>
      <c r="L78" s="13"/>
      <c r="M78" s="18"/>
    </row>
    <row r="79" customFormat="false" ht="12.75" hidden="false" customHeight="false" outlineLevel="0" collapsed="false">
      <c r="D79" s="13"/>
      <c r="E79" s="14"/>
      <c r="F79" s="15" t="s">
        <v>24</v>
      </c>
      <c r="G79" s="18" t="n">
        <f aca="false">-C56*C57</f>
        <v>-50000</v>
      </c>
    </row>
    <row r="82" customFormat="false" ht="12.75" hidden="false" customHeight="false" outlineLevel="0" collapsed="false">
      <c r="B82" s="5" t="s">
        <v>30</v>
      </c>
    </row>
    <row r="84" customFormat="false" ht="12.75" hidden="false" customHeight="false" outlineLevel="0" collapsed="false">
      <c r="D84" s="6" t="s">
        <v>4</v>
      </c>
      <c r="E84" s="6"/>
      <c r="F84" s="6"/>
      <c r="G84" s="6"/>
      <c r="I84" s="6" t="s">
        <v>5</v>
      </c>
      <c r="J84" s="6"/>
      <c r="L84" s="6" t="s">
        <v>6</v>
      </c>
      <c r="M84" s="6"/>
    </row>
    <row r="85" customFormat="false" ht="12.75" hidden="false" customHeight="false" outlineLevel="0" collapsed="false">
      <c r="D85" s="7" t="s">
        <v>7</v>
      </c>
      <c r="F85" s="8" t="s">
        <v>8</v>
      </c>
      <c r="G85" s="9"/>
      <c r="I85" s="10" t="s">
        <v>9</v>
      </c>
      <c r="J85" s="11"/>
      <c r="L85" s="7" t="s">
        <v>10</v>
      </c>
      <c r="M85" s="9"/>
    </row>
    <row r="86" customFormat="false" ht="12.75" hidden="false" customHeight="false" outlineLevel="0" collapsed="false">
      <c r="D86" s="10" t="s">
        <v>26</v>
      </c>
      <c r="E86" s="3"/>
      <c r="G86" s="11"/>
      <c r="I86" s="10"/>
      <c r="J86" s="11"/>
      <c r="L86" s="10"/>
      <c r="M86" s="11"/>
    </row>
    <row r="87" customFormat="false" ht="12.75" hidden="false" customHeight="false" outlineLevel="0" collapsed="false">
      <c r="D87" s="10"/>
      <c r="E87" s="3"/>
      <c r="G87" s="9"/>
      <c r="I87" s="10"/>
      <c r="J87" s="11"/>
      <c r="L87" s="10"/>
      <c r="M87" s="11"/>
    </row>
    <row r="88" customFormat="false" ht="12.75" hidden="false" customHeight="false" outlineLevel="0" collapsed="false">
      <c r="D88" s="10"/>
      <c r="E88" s="3"/>
      <c r="F88" s="8" t="s">
        <v>13</v>
      </c>
      <c r="G88" s="9"/>
      <c r="I88" s="7" t="s">
        <v>14</v>
      </c>
      <c r="J88" s="11"/>
      <c r="L88" s="7" t="s">
        <v>15</v>
      </c>
      <c r="M88" s="11"/>
    </row>
    <row r="89" customFormat="false" ht="12.75" hidden="false" customHeight="false" outlineLevel="0" collapsed="false">
      <c r="D89" s="10"/>
      <c r="E89" s="3"/>
      <c r="G89" s="11"/>
      <c r="I89" s="10" t="s">
        <v>31</v>
      </c>
      <c r="J89" s="11" t="n">
        <f aca="false">-G90</f>
        <v>-100000</v>
      </c>
      <c r="L89" s="10"/>
      <c r="M89" s="11"/>
    </row>
    <row r="90" customFormat="false" ht="12.75" hidden="false" customHeight="false" outlineLevel="0" collapsed="false">
      <c r="D90" s="13"/>
      <c r="E90" s="14"/>
      <c r="F90" s="15" t="s">
        <v>24</v>
      </c>
      <c r="G90" s="18" t="n">
        <f aca="false">D57*C56</f>
        <v>100000</v>
      </c>
      <c r="I90" s="17" t="s">
        <v>17</v>
      </c>
      <c r="J90" s="18" t="n">
        <f aca="false">J89</f>
        <v>-100000</v>
      </c>
      <c r="L90" s="13"/>
      <c r="M90" s="18"/>
    </row>
    <row r="93" customFormat="false" ht="12.75" hidden="false" customHeight="false" outlineLevel="0" collapsed="false">
      <c r="B93" s="5" t="s">
        <v>32</v>
      </c>
    </row>
    <row r="95" customFormat="false" ht="12.75" hidden="false" customHeight="false" outlineLevel="0" collapsed="false">
      <c r="D95" s="6" t="s">
        <v>4</v>
      </c>
      <c r="E95" s="6"/>
      <c r="F95" s="6"/>
      <c r="G95" s="6"/>
      <c r="I95" s="6" t="s">
        <v>5</v>
      </c>
      <c r="J95" s="6"/>
      <c r="L95" s="6" t="s">
        <v>6</v>
      </c>
      <c r="M95" s="6"/>
    </row>
    <row r="96" customFormat="false" ht="12.75" hidden="false" customHeight="false" outlineLevel="0" collapsed="false">
      <c r="D96" s="7" t="s">
        <v>7</v>
      </c>
      <c r="F96" s="8" t="s">
        <v>8</v>
      </c>
      <c r="G96" s="9"/>
      <c r="I96" s="10" t="s">
        <v>9</v>
      </c>
      <c r="J96" s="11"/>
      <c r="L96" s="7" t="s">
        <v>10</v>
      </c>
      <c r="M96" s="9"/>
    </row>
    <row r="97" customFormat="false" ht="12.75" hidden="false" customHeight="false" outlineLevel="0" collapsed="false">
      <c r="D97" s="10" t="s">
        <v>26</v>
      </c>
      <c r="E97" s="3" t="n">
        <f aca="false">+E74</f>
        <v>-50000</v>
      </c>
      <c r="G97" s="11"/>
      <c r="I97" s="10"/>
      <c r="J97" s="11"/>
      <c r="L97" s="10"/>
      <c r="M97" s="11"/>
    </row>
    <row r="98" customFormat="false" ht="12.75" hidden="false" customHeight="false" outlineLevel="0" collapsed="false">
      <c r="D98" s="10"/>
      <c r="E98" s="3"/>
      <c r="G98" s="9"/>
      <c r="I98" s="10"/>
      <c r="J98" s="11"/>
      <c r="L98" s="10"/>
      <c r="M98" s="11"/>
    </row>
    <row r="99" customFormat="false" ht="12.75" hidden="false" customHeight="false" outlineLevel="0" collapsed="false">
      <c r="D99" s="10"/>
      <c r="E99" s="3"/>
      <c r="F99" s="8" t="s">
        <v>13</v>
      </c>
      <c r="G99" s="9"/>
      <c r="I99" s="7" t="s">
        <v>14</v>
      </c>
      <c r="J99" s="11"/>
      <c r="L99" s="7" t="s">
        <v>15</v>
      </c>
      <c r="M99" s="11"/>
    </row>
    <row r="100" customFormat="false" ht="12.75" hidden="false" customHeight="false" outlineLevel="0" collapsed="false">
      <c r="D100" s="10"/>
      <c r="E100" s="3"/>
      <c r="F100" s="12" t="s">
        <v>23</v>
      </c>
      <c r="G100" s="11" t="n">
        <f aca="false">G77</f>
        <v>-1000000</v>
      </c>
      <c r="I100" s="10" t="s">
        <v>20</v>
      </c>
      <c r="J100" s="11" t="n">
        <f aca="false">+J89</f>
        <v>-100000</v>
      </c>
      <c r="L100" s="10" t="s">
        <v>11</v>
      </c>
      <c r="M100" s="11" t="n">
        <f aca="false">+E97</f>
        <v>-50000</v>
      </c>
    </row>
    <row r="101" customFormat="false" ht="12.75" hidden="false" customHeight="false" outlineLevel="0" collapsed="false">
      <c r="D101" s="10"/>
      <c r="E101" s="3"/>
      <c r="F101" s="12" t="s">
        <v>16</v>
      </c>
      <c r="G101" s="11" t="n">
        <f aca="false">+G78</f>
        <v>1000000</v>
      </c>
      <c r="I101" s="17" t="s">
        <v>17</v>
      </c>
      <c r="J101" s="18" t="n">
        <f aca="false">J100</f>
        <v>-100000</v>
      </c>
      <c r="L101" s="13"/>
      <c r="M101" s="18"/>
    </row>
    <row r="102" customFormat="false" ht="12.75" hidden="false" customHeight="false" outlineLevel="0" collapsed="false">
      <c r="D102" s="13"/>
      <c r="E102" s="15"/>
      <c r="F102" s="15" t="s">
        <v>24</v>
      </c>
      <c r="G102" s="18" t="n">
        <f aca="false">+G79+G90</f>
        <v>50000</v>
      </c>
    </row>
    <row r="105" customFormat="false" ht="12.75" hidden="false" customHeight="false" outlineLevel="0" collapsed="false">
      <c r="B105" s="32" t="s">
        <v>33</v>
      </c>
      <c r="C105" s="32"/>
      <c r="D105" s="32" t="s">
        <v>34</v>
      </c>
      <c r="E105" s="32"/>
      <c r="F105" s="32" t="s">
        <v>35</v>
      </c>
    </row>
    <row r="106" customFormat="false" ht="12.75" hidden="false" customHeight="false" outlineLevel="0" collapsed="false">
      <c r="B106" s="2" t="s">
        <v>36</v>
      </c>
    </row>
    <row r="107" customFormat="false" ht="12.75" hidden="false" customHeight="false" outlineLevel="0" collapsed="false">
      <c r="B107" s="2"/>
      <c r="C107" s="12" t="s">
        <v>37</v>
      </c>
      <c r="D107" s="12" t="s">
        <v>38</v>
      </c>
      <c r="F107" s="12" t="s">
        <v>39</v>
      </c>
      <c r="I107" s="1" t="s">
        <v>40</v>
      </c>
    </row>
    <row r="108" customFormat="false" ht="12.75" hidden="false" customHeight="false" outlineLevel="0" collapsed="false">
      <c r="B108" s="2"/>
      <c r="C108" s="12" t="s">
        <v>41</v>
      </c>
      <c r="D108" s="12" t="s">
        <v>38</v>
      </c>
      <c r="F108" s="12" t="s">
        <v>39</v>
      </c>
      <c r="H108" s="1" t="s">
        <v>42</v>
      </c>
      <c r="I108" s="3" t="n">
        <v>5000000</v>
      </c>
    </row>
    <row r="109" customFormat="false" ht="12.75" hidden="false" customHeight="false" outlineLevel="0" collapsed="false">
      <c r="B109" s="2" t="s">
        <v>43</v>
      </c>
      <c r="H109" s="1" t="s">
        <v>44</v>
      </c>
      <c r="I109" s="3" t="n">
        <v>4000000</v>
      </c>
    </row>
    <row r="110" customFormat="false" ht="12.75" hidden="false" customHeight="false" outlineLevel="0" collapsed="false">
      <c r="B110" s="2"/>
      <c r="C110" s="12" t="s">
        <v>45</v>
      </c>
      <c r="D110" s="12" t="s">
        <v>39</v>
      </c>
      <c r="F110" s="12" t="s">
        <v>38</v>
      </c>
      <c r="H110" s="1" t="s">
        <v>46</v>
      </c>
      <c r="I110" s="3" t="n">
        <v>1000000</v>
      </c>
    </row>
    <row r="111" customFormat="false" ht="12.75" hidden="false" customHeight="false" outlineLevel="0" collapsed="false">
      <c r="B111" s="2" t="s">
        <v>47</v>
      </c>
    </row>
    <row r="112" customFormat="false" ht="12.75" hidden="false" customHeight="false" outlineLevel="0" collapsed="false">
      <c r="B112" s="2"/>
      <c r="C112" s="12" t="s">
        <v>48</v>
      </c>
      <c r="D112" s="12" t="s">
        <v>39</v>
      </c>
      <c r="F112" s="12" t="s">
        <v>38</v>
      </c>
    </row>
    <row r="113" customFormat="false" ht="12.75" hidden="false" customHeight="false" outlineLevel="0" collapsed="false">
      <c r="H113" s="32"/>
      <c r="I113" s="32" t="s">
        <v>49</v>
      </c>
      <c r="J113" s="32" t="s">
        <v>34</v>
      </c>
      <c r="K113" s="32" t="s">
        <v>35</v>
      </c>
    </row>
    <row r="114" customFormat="false" ht="12.75" hidden="false" customHeight="false" outlineLevel="0" collapsed="false">
      <c r="H114" s="1" t="s">
        <v>50</v>
      </c>
      <c r="I114" s="1" t="n">
        <f aca="false">I109/I108</f>
        <v>0.8</v>
      </c>
      <c r="J114" s="33" t="n">
        <f aca="false">(I109+G50+G51)/(I108-E47)</f>
        <v>0.487603305785124</v>
      </c>
      <c r="K114" s="33" t="n">
        <f aca="false">(I109+G102)/(I108+E97)</f>
        <v>0.818181818181818</v>
      </c>
    </row>
    <row r="116" customFormat="false" ht="12.75" hidden="false" customHeight="false" outlineLevel="0" collapsed="false">
      <c r="B116" s="1" t="s">
        <v>51</v>
      </c>
    </row>
  </sheetData>
  <mergeCells count="24">
    <mergeCell ref="D9:G9"/>
    <mergeCell ref="I9:J9"/>
    <mergeCell ref="L9:M9"/>
    <mergeCell ref="D20:G20"/>
    <mergeCell ref="I20:J20"/>
    <mergeCell ref="L20:M20"/>
    <mergeCell ref="D37:G37"/>
    <mergeCell ref="I37:J37"/>
    <mergeCell ref="L37:M37"/>
    <mergeCell ref="D45:G45"/>
    <mergeCell ref="I45:J45"/>
    <mergeCell ref="L45:M45"/>
    <mergeCell ref="D61:G61"/>
    <mergeCell ref="I61:J61"/>
    <mergeCell ref="L61:M61"/>
    <mergeCell ref="D72:G72"/>
    <mergeCell ref="I72:J72"/>
    <mergeCell ref="L72:M72"/>
    <mergeCell ref="D84:G84"/>
    <mergeCell ref="I84:J84"/>
    <mergeCell ref="L84:M84"/>
    <mergeCell ref="D95:G95"/>
    <mergeCell ref="I95:J95"/>
    <mergeCell ref="L95:M9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M27"/>
  <sheetViews>
    <sheetView showFormulas="false" showGridLines="false" showRowColHeaders="true" showZeros="true" rightToLeft="false" tabSelected="true" showOutlineSymbols="true" defaultGridColor="true" view="normal" topLeftCell="A1" colorId="64" zoomScale="176" zoomScaleNormal="176" zoomScalePageLayoutView="100" workbookViewId="0">
      <selection pane="topLeft" activeCell="L15" activeCellId="0" sqref="L15"/>
    </sheetView>
  </sheetViews>
  <sheetFormatPr defaultColWidth="8.6796875" defaultRowHeight="12.75" zeroHeight="false" outlineLevelRow="0" outlineLevelCol="0"/>
  <cols>
    <col collapsed="false" customWidth="true" hidden="false" outlineLevel="0" max="5" min="5" style="1" width="13.29"/>
    <col collapsed="false" customWidth="true" hidden="false" outlineLevel="0" max="6" min="6" style="1" width="13.6"/>
    <col collapsed="false" customWidth="true" hidden="false" outlineLevel="0" max="7" min="7" style="1" width="11.31"/>
    <col collapsed="false" customWidth="true" hidden="false" outlineLevel="0" max="9" min="9" style="1" width="10.91"/>
    <col collapsed="false" customWidth="true" hidden="false" outlineLevel="0" max="12" min="12" style="1" width="13.46"/>
    <col collapsed="false" customWidth="true" hidden="false" outlineLevel="0" max="13" min="13" style="1" width="11.53"/>
  </cols>
  <sheetData>
    <row r="2" customFormat="false" ht="12.75" hidden="false" customHeight="false" outlineLevel="0" collapsed="false">
      <c r="B2" s="2" t="s">
        <v>52</v>
      </c>
    </row>
    <row r="4" customFormat="false" ht="12.75" hidden="false" customHeight="false" outlineLevel="0" collapsed="false">
      <c r="D4" s="6" t="s">
        <v>4</v>
      </c>
      <c r="E4" s="6"/>
      <c r="F4" s="6"/>
      <c r="G4" s="6"/>
      <c r="H4" s="1"/>
      <c r="I4" s="6" t="s">
        <v>5</v>
      </c>
      <c r="J4" s="6"/>
      <c r="L4" s="6" t="s">
        <v>6</v>
      </c>
      <c r="M4" s="6"/>
    </row>
    <row r="5" customFormat="false" ht="12.75" hidden="false" customHeight="false" outlineLevel="0" collapsed="false">
      <c r="D5" s="7" t="s">
        <v>7</v>
      </c>
      <c r="F5" s="8" t="s">
        <v>8</v>
      </c>
      <c r="G5" s="9"/>
      <c r="H5" s="1"/>
      <c r="I5" s="10" t="s">
        <v>9</v>
      </c>
      <c r="J5" s="11"/>
      <c r="L5" s="7" t="s">
        <v>10</v>
      </c>
      <c r="M5" s="9"/>
    </row>
    <row r="6" customFormat="false" ht="12.75" hidden="false" customHeight="false" outlineLevel="0" collapsed="false">
      <c r="D6" s="10" t="s">
        <v>26</v>
      </c>
      <c r="E6" s="3" t="n">
        <v>1000000</v>
      </c>
      <c r="F6" s="1" t="s">
        <v>53</v>
      </c>
      <c r="G6" s="11" t="n">
        <v>1000000</v>
      </c>
      <c r="H6" s="1"/>
      <c r="I6" s="10"/>
      <c r="J6" s="11"/>
      <c r="L6" s="10" t="s">
        <v>54</v>
      </c>
      <c r="M6" s="11" t="n">
        <f aca="false">+E6</f>
        <v>1000000</v>
      </c>
    </row>
    <row r="7" customFormat="false" ht="12.75" hidden="false" customHeight="false" outlineLevel="0" collapsed="false">
      <c r="D7" s="10"/>
      <c r="E7" s="3"/>
      <c r="G7" s="9"/>
      <c r="H7" s="1"/>
      <c r="I7" s="10"/>
      <c r="J7" s="11"/>
      <c r="L7" s="10"/>
      <c r="M7" s="11"/>
    </row>
    <row r="8" customFormat="false" ht="12.75" hidden="false" customHeight="false" outlineLevel="0" collapsed="false">
      <c r="D8" s="10"/>
      <c r="E8" s="3"/>
      <c r="F8" s="8" t="s">
        <v>13</v>
      </c>
      <c r="G8" s="9"/>
      <c r="H8" s="1"/>
      <c r="I8" s="7" t="s">
        <v>14</v>
      </c>
      <c r="J8" s="11"/>
      <c r="L8" s="7" t="s">
        <v>15</v>
      </c>
      <c r="M8" s="11"/>
    </row>
    <row r="9" customFormat="false" ht="12.75" hidden="false" customHeight="false" outlineLevel="0" collapsed="false">
      <c r="D9" s="10"/>
      <c r="E9" s="3"/>
      <c r="F9" s="12"/>
      <c r="G9" s="11"/>
      <c r="H9" s="1"/>
      <c r="I9" s="10"/>
      <c r="J9" s="11"/>
      <c r="L9" s="10"/>
      <c r="M9" s="11"/>
    </row>
    <row r="10" customFormat="false" ht="12.75" hidden="false" customHeight="false" outlineLevel="0" collapsed="false">
      <c r="D10" s="13"/>
      <c r="E10" s="14"/>
      <c r="F10" s="15"/>
      <c r="G10" s="16"/>
      <c r="H10" s="1"/>
      <c r="I10" s="17" t="s">
        <v>17</v>
      </c>
      <c r="J10" s="18"/>
      <c r="L10" s="13"/>
      <c r="M10" s="18"/>
    </row>
    <row r="13" customFormat="false" ht="12.75" hidden="false" customHeight="false" outlineLevel="0" collapsed="false">
      <c r="B13" s="2" t="s">
        <v>55</v>
      </c>
    </row>
    <row r="15" customFormat="false" ht="12.75" hidden="false" customHeight="false" outlineLevel="0" collapsed="false">
      <c r="D15" s="6" t="s">
        <v>4</v>
      </c>
      <c r="E15" s="6"/>
      <c r="F15" s="6"/>
      <c r="G15" s="6"/>
      <c r="H15" s="1"/>
      <c r="I15" s="6" t="s">
        <v>5</v>
      </c>
      <c r="J15" s="6"/>
      <c r="L15" s="6" t="s">
        <v>6</v>
      </c>
      <c r="M15" s="6"/>
    </row>
    <row r="16" customFormat="false" ht="12.75" hidden="false" customHeight="false" outlineLevel="0" collapsed="false">
      <c r="D16" s="7" t="s">
        <v>7</v>
      </c>
      <c r="F16" s="8" t="s">
        <v>8</v>
      </c>
      <c r="G16" s="9"/>
      <c r="H16" s="1"/>
      <c r="I16" s="10" t="s">
        <v>9</v>
      </c>
      <c r="J16" s="11"/>
      <c r="L16" s="7" t="s">
        <v>10</v>
      </c>
      <c r="M16" s="9"/>
    </row>
    <row r="17" customFormat="false" ht="12.75" hidden="false" customHeight="false" outlineLevel="0" collapsed="false">
      <c r="D17" s="10" t="s">
        <v>26</v>
      </c>
      <c r="E17" s="3" t="n">
        <v>-300000</v>
      </c>
      <c r="F17" s="12" t="s">
        <v>56</v>
      </c>
      <c r="G17" s="11" t="n">
        <v>-300000</v>
      </c>
      <c r="H17" s="1"/>
      <c r="I17" s="10"/>
      <c r="J17" s="11"/>
      <c r="L17" s="0"/>
      <c r="M17" s="0"/>
    </row>
    <row r="18" customFormat="false" ht="12.75" hidden="false" customHeight="false" outlineLevel="0" collapsed="false">
      <c r="D18" s="10"/>
      <c r="E18" s="3"/>
      <c r="G18" s="9"/>
      <c r="H18" s="1"/>
      <c r="I18" s="10"/>
      <c r="J18" s="11"/>
      <c r="L18" s="10"/>
      <c r="M18" s="11"/>
    </row>
    <row r="19" customFormat="false" ht="12.75" hidden="false" customHeight="false" outlineLevel="0" collapsed="false">
      <c r="D19" s="10"/>
      <c r="E19" s="3"/>
      <c r="F19" s="8" t="s">
        <v>13</v>
      </c>
      <c r="G19" s="9"/>
      <c r="H19" s="1"/>
      <c r="I19" s="7" t="s">
        <v>14</v>
      </c>
      <c r="J19" s="11"/>
      <c r="L19" s="7" t="s">
        <v>15</v>
      </c>
      <c r="M19" s="11"/>
    </row>
    <row r="20" customFormat="false" ht="12.75" hidden="false" customHeight="false" outlineLevel="0" collapsed="false">
      <c r="D20" s="10"/>
      <c r="E20" s="3"/>
      <c r="F20" s="0"/>
      <c r="G20" s="0"/>
      <c r="H20" s="1"/>
      <c r="I20" s="10"/>
      <c r="J20" s="11"/>
      <c r="L20" s="10" t="s">
        <v>54</v>
      </c>
      <c r="M20" s="11" t="n">
        <v>-300000</v>
      </c>
    </row>
    <row r="21" customFormat="false" ht="12.75" hidden="false" customHeight="false" outlineLevel="0" collapsed="false">
      <c r="D21" s="13"/>
      <c r="E21" s="14"/>
      <c r="F21" s="15"/>
      <c r="G21" s="16"/>
      <c r="H21" s="1"/>
      <c r="I21" s="17" t="s">
        <v>17</v>
      </c>
      <c r="J21" s="18"/>
      <c r="L21" s="13"/>
      <c r="M21" s="18"/>
    </row>
    <row r="25" customFormat="false" ht="12.75" hidden="false" customHeight="false" outlineLevel="0" collapsed="false">
      <c r="B25" s="1" t="s">
        <v>57</v>
      </c>
    </row>
    <row r="26" customFormat="false" ht="12.75" hidden="false" customHeight="false" outlineLevel="0" collapsed="false">
      <c r="B26" s="1" t="s">
        <v>58</v>
      </c>
    </row>
    <row r="27" customFormat="false" ht="12.75" hidden="false" customHeight="false" outlineLevel="0" collapsed="false">
      <c r="B27" s="34" t="s">
        <v>59</v>
      </c>
    </row>
  </sheetData>
  <mergeCells count="6">
    <mergeCell ref="D4:G4"/>
    <mergeCell ref="I4:J4"/>
    <mergeCell ref="L4:M4"/>
    <mergeCell ref="D15:G15"/>
    <mergeCell ref="I15:J15"/>
    <mergeCell ref="L15:M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LibreOffice/24.2.6.2$Linux_X86_64 LibreOffice_project/8e9a753d9daaea75c34b417ba1bdf556bf2fc5b3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2023-08-05T10:18:21Z</dcterms:created>
  <dc:creator>Marcelo Ortiz M.</dc:creator>
  <dc:description/>
  <dc:language>en-US</dc:language>
  <cp:lastModifiedBy/>
  <dcterms:modified xsi:type="dcterms:W3CDTF">2024-10-25T14:39:41Z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