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30"/>
  <workbookPr defaultThemeVersion="166925"/>
  <xr:revisionPtr revIDLastSave="2" documentId="11_C27D4BC563FECD267B3C724A8DC49D374995E245" xr6:coauthVersionLast="47" xr6:coauthVersionMax="47" xr10:uidLastSave="{992D1A1D-741D-46BB-893F-6EE80C0D96DC}"/>
  <bookViews>
    <workbookView xWindow="0" yWindow="0" windowWidth="16384" windowHeight="8192" tabRatio="500" firstSheet="1" xr2:uid="{00000000-000D-0000-FFFF-FFFF00000000}"/>
  </bookViews>
  <sheets>
    <sheet name="receivable" sheetId="1" r:id="rId1"/>
    <sheet name="reevaluation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C24" i="1" l="1"/>
  <c r="C23" i="1"/>
  <c r="G20" i="1"/>
  <c r="E19" i="1"/>
  <c r="D19" i="1"/>
  <c r="H17" i="1"/>
  <c r="C17" i="1"/>
  <c r="E16" i="1"/>
  <c r="D16" i="1"/>
  <c r="H15" i="1"/>
  <c r="I15" i="1" s="1"/>
  <c r="E15" i="1"/>
  <c r="H14" i="1"/>
  <c r="E14" i="1"/>
  <c r="E17" i="1" s="1"/>
  <c r="D14" i="1"/>
  <c r="D17" i="1" s="1"/>
  <c r="D23" i="1" s="1"/>
  <c r="D24" i="1" l="1"/>
  <c r="I14" i="1"/>
  <c r="C20" i="1"/>
  <c r="H20" i="1"/>
  <c r="I17" i="1"/>
  <c r="I20" i="1" s="1"/>
  <c r="D20" i="1"/>
  <c r="E20" i="1"/>
  <c r="E24" i="1" l="1"/>
  <c r="E23" i="1"/>
</calcChain>
</file>

<file path=xl/sharedStrings.xml><?xml version="1.0" encoding="utf-8"?>
<sst xmlns="http://schemas.openxmlformats.org/spreadsheetml/2006/main" count="59" uniqueCount="37">
  <si>
    <t>ASSETS</t>
  </si>
  <si>
    <t>Before</t>
  </si>
  <si>
    <t>E1</t>
  </si>
  <si>
    <t>E2</t>
  </si>
  <si>
    <t>LIABILITY AND EQUITY</t>
  </si>
  <si>
    <t>cash</t>
  </si>
  <si>
    <t>current liability</t>
  </si>
  <si>
    <t>receivables</t>
  </si>
  <si>
    <t>noncurrent liability</t>
  </si>
  <si>
    <t>other current assets</t>
  </si>
  <si>
    <t>Total current assets</t>
  </si>
  <si>
    <t>equity</t>
  </si>
  <si>
    <t>Total noncurrent assets</t>
  </si>
  <si>
    <t>Total assets</t>
  </si>
  <si>
    <t>Total liability and equity</t>
  </si>
  <si>
    <t>Key ratios</t>
  </si>
  <si>
    <t>Current ratio</t>
  </si>
  <si>
    <t>Total Debt to equity</t>
  </si>
  <si>
    <t>Case 1</t>
  </si>
  <si>
    <t>ASSET</t>
  </si>
  <si>
    <t>EQUITY</t>
  </si>
  <si>
    <t>Income Statement</t>
  </si>
  <si>
    <t>PPE:</t>
  </si>
  <si>
    <t>Revaluation surplus</t>
  </si>
  <si>
    <t>+ 0.5</t>
  </si>
  <si>
    <t>-0.2</t>
  </si>
  <si>
    <t>- LAND ($3M)</t>
  </si>
  <si>
    <t>-0.7</t>
  </si>
  <si>
    <t>Retained Earnings</t>
  </si>
  <si>
    <t>LIABILITY</t>
  </si>
  <si>
    <t>OCI</t>
  </si>
  <si>
    <t>-0.5</t>
  </si>
  <si>
    <t>Case 2</t>
  </si>
  <si>
    <t>+0.3</t>
  </si>
  <si>
    <t>-0.4</t>
  </si>
  <si>
    <t>+0.4</t>
  </si>
  <si>
    <t>+0.7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</si>
</sst>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4" fontId="0" fillId="0" borderId="0" xfId="0" applyNumberFormat="1" applyAlignment="1">
      <alignment horizontal="center"/>
    </xf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0" fillId="0" borderId="0" xfId="0" applyAlignment="1">
      <alignment horizontal="center" vertical="top"/>
    </xf>
    <xf numFmtId="0" fontId="1" fillId="0" borderId="2" xfId="0" applyFont="1" applyBorder="1" applyAlignment="1">
      <alignment horizontal="center" vertical="top" wrapText="1"/>
    </xf>
    <xf numFmtId="0" fontId="0" fillId="0" borderId="5" xfId="0" applyFont="1" applyBorder="1" applyAlignment="1">
      <alignment horizontal="center" vertical="top"/>
    </xf>
    <xf numFmtId="0" fontId="0" fillId="0" borderId="6" xfId="0" applyBorder="1" applyAlignment="1">
      <alignment horizontal="center" vertical="top"/>
    </xf>
    <xf numFmtId="0" fontId="0" fillId="0" borderId="5" xfId="0" applyFont="1" applyBorder="1" applyAlignment="1">
      <alignment horizontal="center" vertical="top" wrapText="1"/>
    </xf>
    <xf numFmtId="0" fontId="0" fillId="0" borderId="5" xfId="0" applyBorder="1" applyAlignment="1">
      <alignment horizontal="center" vertical="top"/>
    </xf>
    <xf numFmtId="0" fontId="2" fillId="0" borderId="5" xfId="0" applyFont="1" applyBorder="1" applyAlignment="1">
      <alignment horizontal="center" vertical="top" wrapText="1"/>
    </xf>
    <xf numFmtId="0" fontId="0" fillId="0" borderId="7" xfId="0" applyFont="1" applyBorder="1" applyAlignment="1">
      <alignment horizontal="center" vertical="top" wrapText="1"/>
    </xf>
    <xf numFmtId="0" fontId="0" fillId="0" borderId="1" xfId="0" applyBorder="1" applyAlignment="1">
      <alignment horizontal="center" vertical="top"/>
    </xf>
    <xf numFmtId="0" fontId="0" fillId="0" borderId="8" xfId="0" applyFont="1" applyBorder="1" applyAlignment="1">
      <alignment horizontal="center" vertical="top"/>
    </xf>
    <xf numFmtId="0" fontId="0" fillId="0" borderId="7" xfId="0" applyBorder="1" applyAlignment="1">
      <alignment horizontal="center" vertical="top"/>
    </xf>
    <xf numFmtId="0" fontId="0" fillId="0" borderId="7" xfId="0" applyBorder="1"/>
    <xf numFmtId="0" fontId="0" fillId="0" borderId="1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227880</xdr:colOff>
      <xdr:row>0</xdr:row>
      <xdr:rowOff>38880</xdr:rowOff>
    </xdr:from>
    <xdr:to>
      <xdr:col>5</xdr:col>
      <xdr:colOff>457560</xdr:colOff>
      <xdr:row>10</xdr:row>
      <xdr:rowOff>142920</xdr:rowOff>
    </xdr:to>
    <xdr:sp macro="" textlink="">
      <xdr:nvSpPr>
        <xdr:cNvPr id="2" name="Text Fram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227880" y="38880"/>
          <a:ext cx="4401720" cy="1729800"/>
        </a:xfrm>
        <a:prstGeom prst="rect">
          <a:avLst/>
        </a:prstGeom>
        <a:noFill/>
        <a:ln w="0">
          <a:noFill/>
        </a:ln>
      </xdr:spPr>
      <xdr:txBody>
        <a:bodyPr lIns="0" tIns="0" rIns="0" bIns="0" anchor="t">
          <a:noAutofit/>
        </a:bodyPr>
        <a:lstStyle/>
        <a:p>
          <a:r>
            <a:rPr lang="en-US" sz="1200" b="0" strike="noStrike" spc="-1">
              <a:latin typeface="Times New Roman"/>
            </a:rPr>
            <a:t>Syntex 	Co. securitizes its entire receivables of $400 million with no recourse by selling the portfolio to a trust that finances the purchase by selling bonds. Evaluate three scenarios</a:t>
          </a:r>
        </a:p>
        <a:p>
          <a:r>
            <a:rPr lang="en-US" sz="1200" b="0" strike="noStrike" spc="-1">
              <a:latin typeface="Times New Roman"/>
            </a:rPr>
            <a:t>1) before securitization</a:t>
          </a:r>
        </a:p>
        <a:p>
          <a:r>
            <a:rPr lang="en-US" sz="1200" b="0" strike="noStrike" spc="-1">
              <a:latin typeface="Times New Roman"/>
            </a:rPr>
            <a:t>2) after securitization with off-balance financing (as reported under US GAAP)</a:t>
          </a:r>
        </a:p>
        <a:p>
          <a:r>
            <a:rPr lang="en-US" sz="1200" b="0" strike="noStrike" spc="-1">
              <a:latin typeface="Times New Roman"/>
            </a:rPr>
            <a:t>3) after securitization but reflecting the securitization as a borrowing (analyst’s adjustment)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2:I24"/>
  <sheetViews>
    <sheetView showGridLines="0" tabSelected="1" zoomScale="160" zoomScaleNormal="160" workbookViewId="0">
      <selection activeCell="C25" sqref="C25"/>
    </sheetView>
  </sheetViews>
  <sheetFormatPr defaultColWidth="11.5703125" defaultRowHeight="12.75"/>
  <cols>
    <col min="1" max="1" width="4.28515625" customWidth="1"/>
    <col min="2" max="2" width="20.28515625" customWidth="1"/>
    <col min="3" max="5" width="11.5703125" style="1"/>
    <col min="6" max="6" width="21.28515625" customWidth="1"/>
    <col min="7" max="9" width="11.5703125" style="1"/>
  </cols>
  <sheetData>
    <row r="12" spans="2:9">
      <c r="C12" s="2"/>
      <c r="D12" s="2"/>
      <c r="E12" s="2"/>
      <c r="F12" s="3"/>
      <c r="G12" s="2"/>
      <c r="H12" s="2"/>
      <c r="I12" s="2"/>
    </row>
    <row r="13" spans="2:9">
      <c r="B13" s="4" t="s">
        <v>0</v>
      </c>
      <c r="C13" s="5" t="s">
        <v>1</v>
      </c>
      <c r="D13" s="5" t="s">
        <v>2</v>
      </c>
      <c r="E13" s="5" t="s">
        <v>3</v>
      </c>
      <c r="F13" s="4" t="s">
        <v>4</v>
      </c>
      <c r="G13" s="5" t="s">
        <v>1</v>
      </c>
      <c r="H13" s="5" t="s">
        <v>2</v>
      </c>
      <c r="I13" s="5" t="s">
        <v>3</v>
      </c>
    </row>
    <row r="14" spans="2:9">
      <c r="B14" t="s">
        <v>5</v>
      </c>
      <c r="C14" s="1">
        <v>50</v>
      </c>
      <c r="D14" s="1">
        <f>+C15+C14</f>
        <v>450</v>
      </c>
      <c r="E14" s="1">
        <f>+C14+C15</f>
        <v>450</v>
      </c>
      <c r="F14" t="s">
        <v>6</v>
      </c>
      <c r="G14" s="1">
        <v>400</v>
      </c>
      <c r="H14" s="1">
        <f>+G14</f>
        <v>400</v>
      </c>
      <c r="I14" s="1">
        <f>+H14+E15</f>
        <v>800</v>
      </c>
    </row>
    <row r="15" spans="2:9">
      <c r="B15" t="s">
        <v>7</v>
      </c>
      <c r="C15" s="1">
        <v>400</v>
      </c>
      <c r="D15" s="1">
        <v>0</v>
      </c>
      <c r="E15" s="1">
        <f>+C15</f>
        <v>400</v>
      </c>
      <c r="F15" t="s">
        <v>8</v>
      </c>
      <c r="G15" s="1">
        <v>500</v>
      </c>
      <c r="H15" s="1">
        <f>+G15</f>
        <v>500</v>
      </c>
      <c r="I15" s="1">
        <f>+H15</f>
        <v>500</v>
      </c>
    </row>
    <row r="16" spans="2:9">
      <c r="B16" t="s">
        <v>9</v>
      </c>
      <c r="C16" s="1">
        <v>150</v>
      </c>
      <c r="D16" s="1">
        <f>+C16</f>
        <v>150</v>
      </c>
      <c r="E16" s="1">
        <f>+C16</f>
        <v>150</v>
      </c>
    </row>
    <row r="17" spans="2:9">
      <c r="B17" t="s">
        <v>10</v>
      </c>
      <c r="C17" s="1">
        <f>SUM(C14:C16)</f>
        <v>600</v>
      </c>
      <c r="D17" s="1">
        <f>SUM(D14:D16)</f>
        <v>600</v>
      </c>
      <c r="E17" s="1">
        <f>SUM(E14:E16)</f>
        <v>1000</v>
      </c>
      <c r="F17" t="s">
        <v>11</v>
      </c>
      <c r="G17" s="1">
        <v>600</v>
      </c>
      <c r="H17" s="1">
        <f>+G17</f>
        <v>600</v>
      </c>
      <c r="I17" s="1">
        <f>+H17</f>
        <v>600</v>
      </c>
    </row>
    <row r="19" spans="2:9">
      <c r="B19" t="s">
        <v>12</v>
      </c>
      <c r="C19" s="1">
        <v>900</v>
      </c>
      <c r="D19" s="1">
        <f>+C19</f>
        <v>900</v>
      </c>
      <c r="E19" s="1">
        <f>+C19</f>
        <v>900</v>
      </c>
    </row>
    <row r="20" spans="2:9">
      <c r="B20" s="3" t="s">
        <v>13</v>
      </c>
      <c r="C20" s="2">
        <f>C19+C17</f>
        <v>1500</v>
      </c>
      <c r="D20" s="2">
        <f>D19+D17</f>
        <v>1500</v>
      </c>
      <c r="E20" s="2">
        <f>E19+E17</f>
        <v>1900</v>
      </c>
      <c r="F20" s="3" t="s">
        <v>14</v>
      </c>
      <c r="G20" s="2">
        <f>G17+G15+G14</f>
        <v>1500</v>
      </c>
      <c r="H20" s="2">
        <f>H17+H15+H14</f>
        <v>1500</v>
      </c>
      <c r="I20" s="2">
        <f>I17+I15+I14</f>
        <v>1900</v>
      </c>
    </row>
    <row r="22" spans="2:9">
      <c r="B22" s="4" t="s">
        <v>15</v>
      </c>
      <c r="C22" s="5" t="s">
        <v>1</v>
      </c>
      <c r="D22" s="5" t="s">
        <v>2</v>
      </c>
      <c r="E22" s="5" t="s">
        <v>3</v>
      </c>
    </row>
    <row r="23" spans="2:9">
      <c r="B23" t="s">
        <v>16</v>
      </c>
      <c r="C23" s="1">
        <f>+C17/G14</f>
        <v>1.5</v>
      </c>
      <c r="D23" s="1">
        <f>+D17/H14</f>
        <v>1.5</v>
      </c>
      <c r="E23" s="6">
        <f>+E17/I14</f>
        <v>1.25</v>
      </c>
    </row>
    <row r="24" spans="2:9">
      <c r="B24" t="s">
        <v>17</v>
      </c>
      <c r="C24" s="1">
        <f>+(G14+G15)/G17</f>
        <v>1.5</v>
      </c>
      <c r="D24" s="1">
        <f>+(H14+H15)/H17</f>
        <v>1.5</v>
      </c>
      <c r="E24" s="6">
        <f>+(I14+I15)/I17</f>
        <v>2.1666666666666665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8"/>
  <sheetViews>
    <sheetView showGridLines="0" zoomScale="160" zoomScaleNormal="160" workbookViewId="0">
      <selection activeCell="N12" sqref="N12"/>
    </sheetView>
  </sheetViews>
  <sheetFormatPr defaultColWidth="11.5703125" defaultRowHeight="12.75"/>
  <cols>
    <col min="5" max="5" width="2.5703125" customWidth="1"/>
    <col min="9" max="9" width="2.28515625" customWidth="1"/>
    <col min="10" max="10" width="15.140625" customWidth="1"/>
  </cols>
  <sheetData>
    <row r="1" spans="1:12">
      <c r="A1" s="3" t="s">
        <v>18</v>
      </c>
    </row>
    <row r="3" spans="1:12" ht="24.2">
      <c r="B3" s="7" t="s">
        <v>19</v>
      </c>
      <c r="C3" s="8">
        <v>2020</v>
      </c>
      <c r="D3" s="9">
        <v>2021</v>
      </c>
      <c r="E3" s="10"/>
      <c r="F3" s="7" t="s">
        <v>20</v>
      </c>
      <c r="G3" s="8">
        <v>2020</v>
      </c>
      <c r="H3" s="9">
        <v>2021</v>
      </c>
      <c r="I3" s="11"/>
      <c r="J3" s="12" t="s">
        <v>21</v>
      </c>
      <c r="K3" s="8">
        <v>2020</v>
      </c>
      <c r="L3" s="9">
        <v>2021</v>
      </c>
    </row>
    <row r="4" spans="1:12" ht="24.2">
      <c r="B4" s="13" t="s">
        <v>22</v>
      </c>
      <c r="C4" s="11"/>
      <c r="D4" s="14"/>
      <c r="E4" s="11"/>
      <c r="F4" s="15" t="s">
        <v>23</v>
      </c>
      <c r="G4" s="11" t="s">
        <v>24</v>
      </c>
      <c r="H4" s="14">
        <v>-0.5</v>
      </c>
      <c r="I4" s="11"/>
      <c r="J4" s="16"/>
      <c r="K4" s="11"/>
      <c r="L4" s="14" t="s">
        <v>25</v>
      </c>
    </row>
    <row r="5" spans="1:12" ht="24.2">
      <c r="B5" s="17" t="s">
        <v>26</v>
      </c>
      <c r="C5" s="11" t="s">
        <v>24</v>
      </c>
      <c r="D5" s="14" t="s">
        <v>27</v>
      </c>
      <c r="E5" s="11"/>
      <c r="F5" s="18" t="s">
        <v>28</v>
      </c>
      <c r="G5" s="19"/>
      <c r="H5" s="20" t="s">
        <v>25</v>
      </c>
      <c r="I5" s="11"/>
      <c r="J5" s="21"/>
      <c r="K5" s="19"/>
      <c r="L5" s="20"/>
    </row>
    <row r="6" spans="1:12">
      <c r="B6" s="16"/>
      <c r="C6" s="11"/>
      <c r="D6" s="14"/>
      <c r="E6" s="11"/>
      <c r="F6" s="11"/>
      <c r="G6" s="11"/>
      <c r="H6" s="11"/>
      <c r="I6" s="11"/>
      <c r="J6" s="11"/>
      <c r="K6" s="11"/>
      <c r="L6" s="11"/>
    </row>
    <row r="7" spans="1:12">
      <c r="B7" s="21"/>
      <c r="C7" s="19"/>
      <c r="D7" s="20"/>
      <c r="E7" s="11"/>
      <c r="F7" s="7" t="s">
        <v>29</v>
      </c>
      <c r="G7" s="8">
        <v>2020</v>
      </c>
      <c r="H7" s="9">
        <v>2021</v>
      </c>
      <c r="I7" s="11"/>
      <c r="J7" s="7" t="s">
        <v>30</v>
      </c>
      <c r="K7" s="8">
        <v>2020</v>
      </c>
      <c r="L7" s="9">
        <v>2021</v>
      </c>
    </row>
    <row r="8" spans="1:12">
      <c r="B8" s="11"/>
      <c r="C8" s="11"/>
      <c r="D8" s="11"/>
      <c r="E8" s="11"/>
      <c r="F8" s="16"/>
      <c r="G8" s="11"/>
      <c r="H8" s="14"/>
      <c r="I8" s="11"/>
      <c r="J8" s="16"/>
      <c r="K8" s="11" t="s">
        <v>24</v>
      </c>
      <c r="L8" s="14" t="s">
        <v>31</v>
      </c>
    </row>
    <row r="9" spans="1:12">
      <c r="F9" s="22"/>
      <c r="G9" s="23"/>
      <c r="H9" s="24"/>
      <c r="J9" s="22"/>
      <c r="K9" s="23"/>
      <c r="L9" s="24"/>
    </row>
    <row r="10" spans="1:12">
      <c r="A10" s="3" t="s">
        <v>32</v>
      </c>
    </row>
    <row r="12" spans="1:12" ht="24.2">
      <c r="B12" s="7" t="s">
        <v>19</v>
      </c>
      <c r="C12" s="8">
        <v>2020</v>
      </c>
      <c r="D12" s="9">
        <v>2021</v>
      </c>
      <c r="E12" s="10"/>
      <c r="F12" s="7" t="s">
        <v>20</v>
      </c>
      <c r="G12" s="8">
        <v>2020</v>
      </c>
      <c r="H12" s="9">
        <v>2021</v>
      </c>
      <c r="I12" s="11"/>
      <c r="J12" s="12" t="s">
        <v>21</v>
      </c>
      <c r="K12" s="8">
        <v>2020</v>
      </c>
      <c r="L12" s="9">
        <v>2021</v>
      </c>
    </row>
    <row r="13" spans="1:12" ht="23.85">
      <c r="B13" s="13" t="s">
        <v>22</v>
      </c>
      <c r="C13" s="11"/>
      <c r="D13" s="14"/>
      <c r="E13" s="11"/>
      <c r="F13" s="15" t="s">
        <v>23</v>
      </c>
      <c r="G13" s="11"/>
      <c r="H13" s="14" t="s">
        <v>33</v>
      </c>
      <c r="I13" s="11"/>
      <c r="J13" s="16"/>
      <c r="K13" s="11" t="s">
        <v>34</v>
      </c>
      <c r="L13" s="14" t="s">
        <v>35</v>
      </c>
    </row>
    <row r="14" spans="1:12" ht="23.85">
      <c r="B14" s="17" t="s">
        <v>26</v>
      </c>
      <c r="C14" s="11" t="s">
        <v>34</v>
      </c>
      <c r="D14" s="14" t="s">
        <v>36</v>
      </c>
      <c r="E14" s="11"/>
      <c r="F14" s="18" t="s">
        <v>28</v>
      </c>
      <c r="G14" s="19" t="s">
        <v>34</v>
      </c>
      <c r="H14" s="20" t="s">
        <v>35</v>
      </c>
      <c r="I14" s="11"/>
      <c r="J14" s="21"/>
      <c r="K14" s="19"/>
      <c r="L14" s="20"/>
    </row>
    <row r="15" spans="1:12">
      <c r="B15" s="16"/>
      <c r="C15" s="11"/>
      <c r="D15" s="14"/>
      <c r="E15" s="11"/>
      <c r="F15" s="11"/>
      <c r="G15" s="11"/>
      <c r="H15" s="11"/>
      <c r="I15" s="11"/>
      <c r="J15" s="11"/>
      <c r="K15" s="11"/>
      <c r="L15" s="11"/>
    </row>
    <row r="16" spans="1:12">
      <c r="B16" s="21"/>
      <c r="C16" s="19"/>
      <c r="D16" s="20"/>
      <c r="E16" s="11"/>
      <c r="F16" s="7" t="s">
        <v>29</v>
      </c>
      <c r="G16" s="8">
        <v>2020</v>
      </c>
      <c r="H16" s="9">
        <v>2021</v>
      </c>
      <c r="I16" s="11"/>
      <c r="J16" s="7" t="s">
        <v>30</v>
      </c>
      <c r="K16" s="8">
        <v>2020</v>
      </c>
      <c r="L16" s="9">
        <v>2021</v>
      </c>
    </row>
    <row r="17" spans="2:12">
      <c r="B17" s="11"/>
      <c r="C17" s="11"/>
      <c r="D17" s="11"/>
      <c r="E17" s="11"/>
      <c r="F17" s="16"/>
      <c r="G17" s="11"/>
      <c r="H17" s="14"/>
      <c r="I17" s="11"/>
      <c r="J17" s="16"/>
      <c r="K17" s="11"/>
      <c r="L17" s="14" t="s">
        <v>33</v>
      </c>
    </row>
    <row r="18" spans="2:12">
      <c r="F18" s="22"/>
      <c r="G18" s="23"/>
      <c r="H18" s="24"/>
      <c r="J18" s="22"/>
      <c r="K18" s="23"/>
      <c r="L18" s="24"/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Marcelo Ortiz M.</dc:creator>
  <cp:keywords/>
  <dc:description/>
  <cp:lastModifiedBy>Marcelo Ortiz</cp:lastModifiedBy>
  <cp:revision>6</cp:revision>
  <dcterms:created xsi:type="dcterms:W3CDTF">2023-08-03T11:41:18Z</dcterms:created>
  <dcterms:modified xsi:type="dcterms:W3CDTF">2023-10-04T12:53:53Z</dcterms:modified>
  <cp:category/>
  <cp:contentStatus/>
</cp:coreProperties>
</file>