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2240" activeTab="1"/>
  </bookViews>
  <sheets>
    <sheet name="Chart1" sheetId="4" r:id="rId1"/>
    <sheet name="Sheet1" sheetId="1" r:id="rId2"/>
    <sheet name="Chart2" sheetId="5" r:id="rId3"/>
    <sheet name="Chart3" sheetId="6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N4" i="1" l="1"/>
  <c r="N5" i="1"/>
  <c r="N6" i="1"/>
  <c r="N7" i="1"/>
  <c r="N8" i="1"/>
  <c r="N9" i="1"/>
  <c r="N10" i="1"/>
  <c r="N11" i="1"/>
  <c r="N12" i="1"/>
  <c r="N13" i="1"/>
  <c r="N3" i="1"/>
  <c r="K6" i="1" l="1"/>
  <c r="L6" i="1" s="1"/>
  <c r="L4" i="1"/>
  <c r="L5" i="1"/>
  <c r="L7" i="1"/>
  <c r="L8" i="1"/>
  <c r="L9" i="1"/>
  <c r="L10" i="1"/>
  <c r="L11" i="1"/>
  <c r="L12" i="1"/>
  <c r="L13" i="1"/>
  <c r="L3" i="1"/>
  <c r="K4" i="1"/>
  <c r="K5" i="1"/>
  <c r="K7" i="1"/>
  <c r="K8" i="1"/>
  <c r="K9" i="1"/>
  <c r="K10" i="1"/>
  <c r="K11" i="1"/>
  <c r="K12" i="1"/>
  <c r="K13" i="1"/>
  <c r="K3" i="1"/>
</calcChain>
</file>

<file path=xl/sharedStrings.xml><?xml version="1.0" encoding="utf-8"?>
<sst xmlns="http://schemas.openxmlformats.org/spreadsheetml/2006/main" count="39" uniqueCount="35">
  <si>
    <t>Date</t>
  </si>
  <si>
    <t>Filter 1</t>
  </si>
  <si>
    <t>Filter 3</t>
  </si>
  <si>
    <t>Filter 0</t>
  </si>
  <si>
    <t>Filter 2</t>
  </si>
  <si>
    <t>Filter 4</t>
  </si>
  <si>
    <t>Filter 5</t>
  </si>
  <si>
    <t>Filter 6</t>
  </si>
  <si>
    <t>Filter 7</t>
  </si>
  <si>
    <t>11-16-2011</t>
  </si>
  <si>
    <t>11-13-2011</t>
  </si>
  <si>
    <t>10/31/2011</t>
  </si>
  <si>
    <t>10/30/2011</t>
  </si>
  <si>
    <t>10/24/2011</t>
  </si>
  <si>
    <t>10/23/2011</t>
  </si>
  <si>
    <t>10/21/2011</t>
  </si>
  <si>
    <t>10/18/2011</t>
  </si>
  <si>
    <t>Transit Time</t>
  </si>
  <si>
    <t>Hour</t>
  </si>
  <si>
    <t>Row</t>
  </si>
  <si>
    <t>n/a</t>
  </si>
  <si>
    <t>Average excluding outliers</t>
  </si>
  <si>
    <t>Time in hour</t>
  </si>
  <si>
    <t>Time</t>
  </si>
  <si>
    <t>Day</t>
  </si>
  <si>
    <t>Jupiter Position in Sky</t>
  </si>
  <si>
    <t>Column</t>
  </si>
  <si>
    <t>11-05-2011</t>
  </si>
  <si>
    <t>11-01-2011</t>
  </si>
  <si>
    <t>10-31-2011</t>
  </si>
  <si>
    <t>10-30-2011</t>
  </si>
  <si>
    <t>10-24-2011</t>
  </si>
  <si>
    <t>10-23-2011</t>
  </si>
  <si>
    <t>10-21-2011</t>
  </si>
  <si>
    <t>Column-300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</si>
</sst>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Transit Time of Jupiter at Fort</a:t>
            </a:r>
            <a:r>
              <a:rPr lang="en-US" baseline="0"/>
              <a:t> Smith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Transit Time of Jupiter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Sheet1!$O$3:$O$13</c:f>
              <c:numCache>
                <c:formatCode>General</c:formatCode>
                <c:ptCount val="11"/>
                <c:pt idx="0">
                  <c:v>30</c:v>
                </c:pt>
                <c:pt idx="1">
                  <c:v>27</c:v>
                </c:pt>
                <c:pt idx="2">
                  <c:v>20</c:v>
                </c:pt>
                <c:pt idx="3">
                  <c:v>19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6.4900166666666665</c:v>
                </c:pt>
                <c:pt idx="1">
                  <c:v>6.7558166666666661</c:v>
                </c:pt>
                <c:pt idx="2">
                  <c:v>7.1713166666666668</c:v>
                </c:pt>
                <c:pt idx="3">
                  <c:v>7.2579200000000004</c:v>
                </c:pt>
                <c:pt idx="4">
                  <c:v>7.4898633333333331</c:v>
                </c:pt>
                <c:pt idx="5">
                  <c:v>7.7016833333333334</c:v>
                </c:pt>
                <c:pt idx="6">
                  <c:v>7.7903666666666664</c:v>
                </c:pt>
                <c:pt idx="7">
                  <c:v>8.1378666666666675</c:v>
                </c:pt>
                <c:pt idx="8">
                  <c:v>8.2108666666666661</c:v>
                </c:pt>
                <c:pt idx="9">
                  <c:v>8.3899166666666662</c:v>
                </c:pt>
                <c:pt idx="10">
                  <c:v>8.6504333333333339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3424"/>
        <c:axId val="65465344"/>
      </c:scatterChart>
      <c:valAx>
        <c:axId val="654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Day</a:t>
                </a:r>
                <a:r>
                  <a:rPr lang="en-CA" baseline="0"/>
                  <a:t> (Oct 18 - Nov 16 2011)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65344"/>
        <c:crosses val="autoZero"/>
        <c:crossBetween val="midCat"/>
      </c:valAx>
      <c:valAx>
        <c:axId val="6546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Transit</a:t>
                </a:r>
                <a:r>
                  <a:rPr lang="en-CA" baseline="0"/>
                  <a:t> Time (Universal)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6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of Jupiter in Sky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Sheet2!$D$3:$D$12</c:f>
              <c:numCache>
                <c:formatCode>General</c:formatCode>
                <c:ptCount val="10"/>
                <c:pt idx="0">
                  <c:v>30</c:v>
                </c:pt>
                <c:pt idx="1">
                  <c:v>27</c:v>
                </c:pt>
                <c:pt idx="2">
                  <c:v>20</c:v>
                </c:pt>
                <c:pt idx="3">
                  <c:v>19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xVal>
          <c:yVal>
            <c:numRef>
              <c:f>Sheet2!$B$3:$B$12</c:f>
              <c:numCache>
                <c:formatCode>General</c:formatCode>
                <c:ptCount val="10"/>
                <c:pt idx="0">
                  <c:v>328.70100000000002</c:v>
                </c:pt>
                <c:pt idx="1">
                  <c:v>328.71</c:v>
                </c:pt>
                <c:pt idx="2">
                  <c:v>328</c:v>
                </c:pt>
                <c:pt idx="3">
                  <c:v>327.92</c:v>
                </c:pt>
                <c:pt idx="4">
                  <c:v>327.71</c:v>
                </c:pt>
                <c:pt idx="5">
                  <c:v>327.66000000000003</c:v>
                </c:pt>
                <c:pt idx="6">
                  <c:v>327.58999999999997</c:v>
                </c:pt>
                <c:pt idx="7">
                  <c:v>327.02</c:v>
                </c:pt>
                <c:pt idx="8">
                  <c:v>326.73</c:v>
                </c:pt>
                <c:pt idx="9">
                  <c:v>326.81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8528"/>
        <c:axId val="79198464"/>
      </c:scatterChart>
      <c:valAx>
        <c:axId val="790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198464"/>
        <c:crosses val="autoZero"/>
        <c:crossBetween val="midCat"/>
      </c:valAx>
      <c:valAx>
        <c:axId val="7919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Column</a:t>
                </a:r>
                <a:r>
                  <a:rPr lang="en-CA" baseline="0"/>
                  <a:t> (angle in sky)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7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Comparing</a:t>
            </a:r>
            <a:r>
              <a:rPr lang="en-CA" baseline="0"/>
              <a:t> Transit Times and Columns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Transit Column - 300</c:v>
          </c:tx>
          <c:spPr>
            <a:ln w="28575">
              <a:noFill/>
            </a:ln>
          </c:spPr>
          <c:xVal>
            <c:numRef>
              <c:f>Sheet2!$C$3:$C$12</c:f>
              <c:numCache>
                <c:formatCode>General</c:formatCode>
                <c:ptCount val="10"/>
              </c:numCache>
            </c:numRef>
          </c:xVal>
          <c:yVal>
            <c:numRef>
              <c:f>Sheet2!$F$3:$F$12</c:f>
              <c:numCache>
                <c:formatCode>General</c:formatCode>
                <c:ptCount val="10"/>
                <c:pt idx="0">
                  <c:v>28.701000000000022</c:v>
                </c:pt>
                <c:pt idx="1">
                  <c:v>28.70999999999998</c:v>
                </c:pt>
                <c:pt idx="2">
                  <c:v>28</c:v>
                </c:pt>
                <c:pt idx="3">
                  <c:v>27.920000000000016</c:v>
                </c:pt>
                <c:pt idx="4">
                  <c:v>27.70999999999998</c:v>
                </c:pt>
                <c:pt idx="5">
                  <c:v>27.660000000000025</c:v>
                </c:pt>
                <c:pt idx="6">
                  <c:v>27.589999999999975</c:v>
                </c:pt>
                <c:pt idx="7">
                  <c:v>27.019999999999982</c:v>
                </c:pt>
                <c:pt idx="8">
                  <c:v>26.730000000000018</c:v>
                </c:pt>
                <c:pt idx="9">
                  <c:v>26.810000000000002</c:v>
                </c:pt>
              </c:numCache>
            </c:numRef>
          </c:yVal>
          <c:smooth val="0"/>
        </c:ser>
        <c:ser>
          <c:idx val="1"/>
          <c:order val="1"/>
          <c:tx>
            <c:v>Transit Times (UT)</c:v>
          </c:tx>
          <c:spPr>
            <a:ln w="28575">
              <a:noFill/>
            </a:ln>
          </c:spPr>
          <c:xVal>
            <c:numRef>
              <c:f>Sheet1!$O$3:$O$13</c:f>
              <c:numCache>
                <c:formatCode>General</c:formatCode>
                <c:ptCount val="11"/>
                <c:pt idx="0">
                  <c:v>30</c:v>
                </c:pt>
                <c:pt idx="1">
                  <c:v>27</c:v>
                </c:pt>
                <c:pt idx="2">
                  <c:v>20</c:v>
                </c:pt>
                <c:pt idx="3">
                  <c:v>19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6.4900166666666665</c:v>
                </c:pt>
                <c:pt idx="1">
                  <c:v>6.7558166666666661</c:v>
                </c:pt>
                <c:pt idx="2">
                  <c:v>7.1713166666666668</c:v>
                </c:pt>
                <c:pt idx="3">
                  <c:v>7.2579200000000004</c:v>
                </c:pt>
                <c:pt idx="4">
                  <c:v>7.4898633333333331</c:v>
                </c:pt>
                <c:pt idx="5">
                  <c:v>7.7016833333333334</c:v>
                </c:pt>
                <c:pt idx="6">
                  <c:v>7.7903666666666664</c:v>
                </c:pt>
                <c:pt idx="7">
                  <c:v>8.1378666666666675</c:v>
                </c:pt>
                <c:pt idx="8">
                  <c:v>8.2108666666666661</c:v>
                </c:pt>
                <c:pt idx="9">
                  <c:v>8.3899166666666662</c:v>
                </c:pt>
                <c:pt idx="10">
                  <c:v>8.6504333333333339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2096"/>
        <c:axId val="105973632"/>
      </c:scatterChart>
      <c:valAx>
        <c:axId val="1059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973632"/>
        <c:crosses val="autoZero"/>
        <c:crossBetween val="midCat"/>
      </c:valAx>
      <c:valAx>
        <c:axId val="1059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7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043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043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O3" sqref="O3:O13"/>
    </sheetView>
  </sheetViews>
  <sheetFormatPr defaultRowHeight="15" x14ac:dyDescent="0.25"/>
  <cols>
    <col min="1" max="1" width="11.5703125" customWidth="1"/>
    <col min="11" max="11" width="23.7109375" customWidth="1"/>
    <col min="12" max="12" width="15.5703125" customWidth="1"/>
  </cols>
  <sheetData>
    <row r="1" spans="1:15" x14ac:dyDescent="0.25">
      <c r="A1" t="s">
        <v>17</v>
      </c>
      <c r="C1" t="s">
        <v>19</v>
      </c>
    </row>
    <row r="2" spans="1:15" x14ac:dyDescent="0.25">
      <c r="A2" t="s">
        <v>0</v>
      </c>
      <c r="B2" t="s">
        <v>18</v>
      </c>
      <c r="C2" t="s">
        <v>3</v>
      </c>
      <c r="D2" t="s">
        <v>1</v>
      </c>
      <c r="E2" t="s">
        <v>4</v>
      </c>
      <c r="F2" t="s">
        <v>2</v>
      </c>
      <c r="G2" t="s">
        <v>5</v>
      </c>
      <c r="H2" t="s">
        <v>6</v>
      </c>
      <c r="I2" t="s">
        <v>7</v>
      </c>
      <c r="J2" t="s">
        <v>8</v>
      </c>
      <c r="K2" t="s">
        <v>21</v>
      </c>
      <c r="L2" t="s">
        <v>22</v>
      </c>
      <c r="N2" t="s">
        <v>23</v>
      </c>
      <c r="O2" t="s">
        <v>24</v>
      </c>
    </row>
    <row r="3" spans="1:15" x14ac:dyDescent="0.25">
      <c r="A3" t="s">
        <v>9</v>
      </c>
      <c r="B3">
        <v>6</v>
      </c>
      <c r="C3">
        <v>44.68</v>
      </c>
      <c r="D3">
        <v>50.17</v>
      </c>
      <c r="E3">
        <v>50.06</v>
      </c>
      <c r="F3">
        <v>50.25</v>
      </c>
      <c r="G3">
        <v>49.25</v>
      </c>
      <c r="H3">
        <v>49.6</v>
      </c>
      <c r="I3">
        <v>52.74</v>
      </c>
      <c r="J3">
        <v>42.66</v>
      </c>
      <c r="K3">
        <f>(SUM(C3:J3)-MAX(C3:J3)-MIN(C3:J3))/6</f>
        <v>49.001666666666665</v>
      </c>
      <c r="L3">
        <f>K3*0.5</f>
        <v>24.500833333333333</v>
      </c>
      <c r="N3">
        <f>B3+(K3/100)</f>
        <v>6.4900166666666665</v>
      </c>
      <c r="O3">
        <v>30</v>
      </c>
    </row>
    <row r="4" spans="1:15" x14ac:dyDescent="0.25">
      <c r="A4" t="s">
        <v>10</v>
      </c>
      <c r="B4">
        <v>6</v>
      </c>
      <c r="C4">
        <v>75.22</v>
      </c>
      <c r="D4">
        <v>75.58</v>
      </c>
      <c r="E4">
        <v>75.680000000000007</v>
      </c>
      <c r="F4">
        <v>75.61</v>
      </c>
      <c r="G4">
        <v>75.56</v>
      </c>
      <c r="H4">
        <v>75.709999999999994</v>
      </c>
      <c r="I4">
        <v>75.900000000000006</v>
      </c>
      <c r="J4">
        <v>75.349999999999994</v>
      </c>
      <c r="K4">
        <f t="shared" ref="K4:K13" si="0">(SUM(C4:J4)-MAX(C4:J4)-MIN(C4:J4))/6</f>
        <v>75.581666666666663</v>
      </c>
      <c r="L4">
        <f t="shared" ref="L4:L13" si="1">K4*0.5</f>
        <v>37.790833333333332</v>
      </c>
      <c r="N4">
        <f t="shared" ref="N4:N13" si="2">B4+(K4/100)</f>
        <v>6.7558166666666661</v>
      </c>
      <c r="O4">
        <v>27</v>
      </c>
    </row>
    <row r="5" spans="1:15" x14ac:dyDescent="0.25">
      <c r="A5" s="1">
        <v>40705</v>
      </c>
      <c r="B5">
        <v>7</v>
      </c>
      <c r="C5">
        <v>17.059999999999999</v>
      </c>
      <c r="D5">
        <v>17</v>
      </c>
      <c r="E5">
        <v>17.2</v>
      </c>
      <c r="F5">
        <v>17.13</v>
      </c>
      <c r="G5">
        <v>17.13</v>
      </c>
      <c r="H5">
        <v>17.23</v>
      </c>
      <c r="I5">
        <v>18.260000000000002</v>
      </c>
      <c r="J5">
        <v>17.04</v>
      </c>
      <c r="K5">
        <f t="shared" si="0"/>
        <v>17.131666666666668</v>
      </c>
      <c r="L5">
        <f t="shared" si="1"/>
        <v>8.5658333333333339</v>
      </c>
      <c r="N5">
        <f t="shared" si="2"/>
        <v>7.1713166666666668</v>
      </c>
      <c r="O5">
        <v>20</v>
      </c>
    </row>
    <row r="6" spans="1:15" x14ac:dyDescent="0.25">
      <c r="A6" s="1">
        <v>40674</v>
      </c>
      <c r="B6">
        <v>7</v>
      </c>
      <c r="C6">
        <v>24.2</v>
      </c>
      <c r="D6">
        <v>25.72</v>
      </c>
      <c r="E6">
        <v>25.81</v>
      </c>
      <c r="F6">
        <v>25.81</v>
      </c>
      <c r="G6">
        <v>25.88</v>
      </c>
      <c r="H6">
        <v>25.85</v>
      </c>
      <c r="I6" t="s">
        <v>20</v>
      </c>
      <c r="J6">
        <v>25.77</v>
      </c>
      <c r="K6">
        <f>(SUM(C6:J6)-MAX(C6:J6)-MIN(C6:J6))/5</f>
        <v>25.792000000000009</v>
      </c>
      <c r="L6">
        <f t="shared" si="1"/>
        <v>12.896000000000004</v>
      </c>
      <c r="N6">
        <f t="shared" si="2"/>
        <v>7.2579200000000004</v>
      </c>
      <c r="O6">
        <v>19</v>
      </c>
    </row>
    <row r="7" spans="1:15" x14ac:dyDescent="0.25">
      <c r="A7" s="1">
        <v>40554</v>
      </c>
      <c r="B7">
        <v>7</v>
      </c>
      <c r="C7">
        <v>57.997999999999998</v>
      </c>
      <c r="D7">
        <v>46.6</v>
      </c>
      <c r="E7">
        <v>46.5</v>
      </c>
      <c r="F7">
        <v>46.47</v>
      </c>
      <c r="G7">
        <v>46.63</v>
      </c>
      <c r="H7">
        <v>49.3</v>
      </c>
      <c r="I7">
        <v>59.4</v>
      </c>
      <c r="J7">
        <v>46.89</v>
      </c>
      <c r="K7">
        <f t="shared" si="0"/>
        <v>48.986333333333334</v>
      </c>
      <c r="L7">
        <f t="shared" si="1"/>
        <v>24.493166666666667</v>
      </c>
      <c r="N7">
        <f t="shared" si="2"/>
        <v>7.4898633333333331</v>
      </c>
      <c r="O7">
        <v>15</v>
      </c>
    </row>
    <row r="8" spans="1:15" x14ac:dyDescent="0.25">
      <c r="A8" t="s">
        <v>11</v>
      </c>
      <c r="B8">
        <v>7</v>
      </c>
      <c r="C8">
        <v>69.48</v>
      </c>
      <c r="D8">
        <v>70.099999999999994</v>
      </c>
      <c r="E8">
        <v>70.19</v>
      </c>
      <c r="F8">
        <v>70.209999999999994</v>
      </c>
      <c r="G8">
        <v>70.239999999999995</v>
      </c>
      <c r="H8">
        <v>70.13</v>
      </c>
      <c r="I8">
        <v>96.92</v>
      </c>
      <c r="J8">
        <v>70.14</v>
      </c>
      <c r="K8">
        <f t="shared" si="0"/>
        <v>70.168333333333322</v>
      </c>
      <c r="L8">
        <f t="shared" si="1"/>
        <v>35.084166666666661</v>
      </c>
      <c r="N8">
        <f t="shared" si="2"/>
        <v>7.7016833333333334</v>
      </c>
      <c r="O8">
        <v>14</v>
      </c>
    </row>
    <row r="9" spans="1:15" x14ac:dyDescent="0.25">
      <c r="A9" t="s">
        <v>12</v>
      </c>
      <c r="B9">
        <v>7</v>
      </c>
      <c r="C9">
        <v>78.87</v>
      </c>
      <c r="D9">
        <v>79.02</v>
      </c>
      <c r="E9">
        <v>77.163399999999996</v>
      </c>
      <c r="F9">
        <v>79.040000000000006</v>
      </c>
      <c r="G9">
        <v>79.099999999999994</v>
      </c>
      <c r="H9">
        <v>79.23</v>
      </c>
      <c r="I9">
        <v>79.995999999999995</v>
      </c>
      <c r="J9">
        <v>78.959999999999994</v>
      </c>
      <c r="K9">
        <f t="shared" si="0"/>
        <v>79.036666666666676</v>
      </c>
      <c r="L9">
        <f t="shared" si="1"/>
        <v>39.518333333333338</v>
      </c>
      <c r="N9">
        <f t="shared" si="2"/>
        <v>7.7903666666666664</v>
      </c>
      <c r="O9">
        <v>13</v>
      </c>
    </row>
    <row r="10" spans="1:15" x14ac:dyDescent="0.25">
      <c r="A10" t="s">
        <v>13</v>
      </c>
      <c r="B10">
        <v>8</v>
      </c>
      <c r="C10">
        <v>17.86</v>
      </c>
      <c r="D10">
        <v>12.85</v>
      </c>
      <c r="E10">
        <v>12.93</v>
      </c>
      <c r="F10">
        <v>12.95</v>
      </c>
      <c r="G10">
        <v>13.02</v>
      </c>
      <c r="H10">
        <v>13.23</v>
      </c>
      <c r="I10">
        <v>17.71</v>
      </c>
      <c r="J10">
        <v>12.88</v>
      </c>
      <c r="K10">
        <f t="shared" si="0"/>
        <v>13.786666666666669</v>
      </c>
      <c r="L10">
        <f t="shared" si="1"/>
        <v>6.8933333333333344</v>
      </c>
      <c r="N10">
        <f t="shared" si="2"/>
        <v>8.1378666666666675</v>
      </c>
      <c r="O10">
        <v>7</v>
      </c>
    </row>
    <row r="11" spans="1:15" x14ac:dyDescent="0.25">
      <c r="A11" t="s">
        <v>14</v>
      </c>
      <c r="B11">
        <v>8</v>
      </c>
      <c r="C11">
        <v>21.04</v>
      </c>
      <c r="D11">
        <v>20.95</v>
      </c>
      <c r="E11">
        <v>21.09</v>
      </c>
      <c r="F11">
        <v>21.09</v>
      </c>
      <c r="G11">
        <v>21.06</v>
      </c>
      <c r="H11">
        <v>21.16</v>
      </c>
      <c r="I11">
        <v>22.4</v>
      </c>
      <c r="J11">
        <v>21.08</v>
      </c>
      <c r="K11">
        <f t="shared" si="0"/>
        <v>21.086666666666666</v>
      </c>
      <c r="L11">
        <f t="shared" si="1"/>
        <v>10.543333333333333</v>
      </c>
      <c r="N11">
        <f t="shared" si="2"/>
        <v>8.2108666666666661</v>
      </c>
      <c r="O11">
        <v>6</v>
      </c>
    </row>
    <row r="12" spans="1:15" x14ac:dyDescent="0.25">
      <c r="A12" t="s">
        <v>15</v>
      </c>
      <c r="B12">
        <v>8</v>
      </c>
      <c r="C12">
        <v>38.979999999999997</v>
      </c>
      <c r="D12">
        <v>38.85</v>
      </c>
      <c r="E12">
        <v>38.94</v>
      </c>
      <c r="F12">
        <v>38.97</v>
      </c>
      <c r="G12">
        <v>38.96</v>
      </c>
      <c r="H12">
        <v>39.159999999999997</v>
      </c>
      <c r="I12">
        <v>44.54</v>
      </c>
      <c r="J12">
        <v>38.94</v>
      </c>
      <c r="K12">
        <f t="shared" si="0"/>
        <v>38.991666666666667</v>
      </c>
      <c r="L12">
        <f t="shared" si="1"/>
        <v>19.495833333333334</v>
      </c>
      <c r="N12">
        <f t="shared" si="2"/>
        <v>8.3899166666666662</v>
      </c>
      <c r="O12">
        <v>4</v>
      </c>
    </row>
    <row r="13" spans="1:15" x14ac:dyDescent="0.25">
      <c r="A13" t="s">
        <v>16</v>
      </c>
      <c r="B13">
        <v>8</v>
      </c>
      <c r="C13">
        <v>64.790000000000006</v>
      </c>
      <c r="D13">
        <v>64.959999999999994</v>
      </c>
      <c r="E13">
        <v>65.09</v>
      </c>
      <c r="F13">
        <v>65.17</v>
      </c>
      <c r="G13">
        <v>65.11</v>
      </c>
      <c r="H13">
        <v>65.12</v>
      </c>
      <c r="I13">
        <v>66.150000000000006</v>
      </c>
      <c r="J13">
        <v>64.81</v>
      </c>
      <c r="K13">
        <f t="shared" si="0"/>
        <v>65.043333333333337</v>
      </c>
      <c r="L13">
        <f t="shared" si="1"/>
        <v>32.521666666666668</v>
      </c>
      <c r="N13">
        <f t="shared" si="2"/>
        <v>8.6504333333333339</v>
      </c>
      <c r="O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42" sqref="C42"/>
    </sheetView>
  </sheetViews>
  <sheetFormatPr defaultRowHeight="15" x14ac:dyDescent="0.25"/>
  <cols>
    <col min="1" max="1" width="20.85546875" customWidth="1"/>
  </cols>
  <sheetData>
    <row r="1" spans="1:6" x14ac:dyDescent="0.25">
      <c r="A1" t="s">
        <v>25</v>
      </c>
    </row>
    <row r="2" spans="1:6" x14ac:dyDescent="0.25">
      <c r="A2" t="s">
        <v>0</v>
      </c>
      <c r="B2" t="s">
        <v>26</v>
      </c>
      <c r="D2" t="s">
        <v>24</v>
      </c>
      <c r="F2" t="s">
        <v>34</v>
      </c>
    </row>
    <row r="3" spans="1:6" x14ac:dyDescent="0.25">
      <c r="A3" s="2" t="s">
        <v>9</v>
      </c>
      <c r="B3">
        <v>328.70100000000002</v>
      </c>
      <c r="D3" s="11">
        <v>30</v>
      </c>
      <c r="F3">
        <f>B3-300</f>
        <v>28.701000000000022</v>
      </c>
    </row>
    <row r="4" spans="1:6" x14ac:dyDescent="0.25">
      <c r="A4" s="3" t="s">
        <v>10</v>
      </c>
      <c r="B4">
        <v>328.71</v>
      </c>
      <c r="D4" s="11">
        <v>27</v>
      </c>
      <c r="F4" s="11">
        <f t="shared" ref="F4:F12" si="0">B4-300</f>
        <v>28.70999999999998</v>
      </c>
    </row>
    <row r="5" spans="1:6" x14ac:dyDescent="0.25">
      <c r="A5" s="12">
        <v>40705</v>
      </c>
      <c r="B5">
        <v>328</v>
      </c>
      <c r="D5" s="11">
        <v>20</v>
      </c>
      <c r="F5" s="11">
        <f t="shared" si="0"/>
        <v>28</v>
      </c>
    </row>
    <row r="6" spans="1:6" x14ac:dyDescent="0.25">
      <c r="A6" s="4" t="s">
        <v>27</v>
      </c>
      <c r="B6">
        <v>327.92</v>
      </c>
      <c r="D6" s="11">
        <v>19</v>
      </c>
      <c r="F6" s="11">
        <f t="shared" si="0"/>
        <v>27.920000000000016</v>
      </c>
    </row>
    <row r="7" spans="1:6" x14ac:dyDescent="0.25">
      <c r="A7" s="5" t="s">
        <v>28</v>
      </c>
      <c r="B7">
        <v>327.71</v>
      </c>
      <c r="D7" s="11">
        <v>15</v>
      </c>
      <c r="F7" s="11">
        <f t="shared" si="0"/>
        <v>27.70999999999998</v>
      </c>
    </row>
    <row r="8" spans="1:6" x14ac:dyDescent="0.25">
      <c r="A8" s="6" t="s">
        <v>29</v>
      </c>
      <c r="B8">
        <v>327.66000000000003</v>
      </c>
      <c r="D8" s="11">
        <v>14</v>
      </c>
      <c r="F8" s="11">
        <f t="shared" si="0"/>
        <v>27.660000000000025</v>
      </c>
    </row>
    <row r="9" spans="1:6" x14ac:dyDescent="0.25">
      <c r="A9" s="7" t="s">
        <v>30</v>
      </c>
      <c r="B9">
        <v>327.58999999999997</v>
      </c>
      <c r="D9" s="11">
        <v>13</v>
      </c>
      <c r="F9" s="11">
        <f t="shared" si="0"/>
        <v>27.589999999999975</v>
      </c>
    </row>
    <row r="10" spans="1:6" x14ac:dyDescent="0.25">
      <c r="A10" s="8" t="s">
        <v>31</v>
      </c>
      <c r="B10">
        <v>327.02</v>
      </c>
      <c r="D10" s="11">
        <v>7</v>
      </c>
      <c r="F10" s="11">
        <f t="shared" si="0"/>
        <v>27.019999999999982</v>
      </c>
    </row>
    <row r="11" spans="1:6" x14ac:dyDescent="0.25">
      <c r="A11" s="9" t="s">
        <v>32</v>
      </c>
      <c r="B11">
        <v>326.73</v>
      </c>
      <c r="D11" s="11">
        <v>6</v>
      </c>
      <c r="F11" s="11">
        <f t="shared" si="0"/>
        <v>26.730000000000018</v>
      </c>
    </row>
    <row r="12" spans="1:6" x14ac:dyDescent="0.25">
      <c r="A12" s="10" t="s">
        <v>33</v>
      </c>
      <c r="B12">
        <v>326.81</v>
      </c>
      <c r="D12" s="11">
        <v>4</v>
      </c>
      <c r="F12" s="11">
        <f t="shared" si="0"/>
        <v>26.810000000000002</v>
      </c>
    </row>
    <row r="13" spans="1:6" x14ac:dyDescent="0.25">
      <c r="D13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2012-06-25T22:26:58Z</dcterms:created>
  <dcterms:modified xsi:type="dcterms:W3CDTF">2012-06-29T21:53:47Z</dcterms:modified>
</cp:coreProperties>
</file>