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1 курс ЗО сокр+несокр\"/>
    </mc:Choice>
  </mc:AlternateContent>
  <bookViews>
    <workbookView xWindow="240" yWindow="75" windowWidth="9150" windowHeight="4005" activeTab="1"/>
  </bookViews>
  <sheets>
    <sheet name="sem1-2-3" sheetId="4" r:id="rId1"/>
    <sheet name="Задания сем 1-2-3" sheetId="15" r:id="rId2"/>
    <sheet name="Баллы" sheetId="16" r:id="rId3"/>
    <sheet name="Ранг" sheetId="14" r:id="rId4"/>
    <sheet name="вопр к экз" sheetId="25" r:id="rId5"/>
    <sheet name="для тхт файла" sheetId="20" r:id="rId6"/>
  </sheets>
  <definedNames>
    <definedName name="_xlnm._FilterDatabase" localSheetId="0" hidden="1">'sem1-2-3'!$A$1:$BN$23</definedName>
  </definedNames>
  <calcPr calcId="152511"/>
</workbook>
</file>

<file path=xl/calcChain.xml><?xml version="1.0" encoding="utf-8"?>
<calcChain xmlns="http://schemas.openxmlformats.org/spreadsheetml/2006/main">
  <c r="F122" i="15" l="1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D143" i="15" l="1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1" i="15"/>
  <c r="F101" i="15" s="1"/>
  <c r="E100" i="15"/>
  <c r="F100" i="15" s="1"/>
  <c r="E99" i="15"/>
  <c r="F99" i="15" s="1"/>
  <c r="E98" i="15"/>
  <c r="F98" i="15" s="1"/>
  <c r="E97" i="15"/>
  <c r="F97" i="15" s="1"/>
  <c r="E96" i="15"/>
  <c r="F96" i="15" s="1"/>
  <c r="E95" i="15"/>
  <c r="F95" i="15" s="1"/>
  <c r="E94" i="15"/>
  <c r="F94" i="15" s="1"/>
  <c r="E93" i="15"/>
  <c r="F93" i="15" s="1"/>
  <c r="E92" i="15"/>
  <c r="F92" i="15" s="1"/>
  <c r="E91" i="15"/>
  <c r="F91" i="15" s="1"/>
  <c r="E90" i="15"/>
  <c r="F90" i="15" s="1"/>
  <c r="E89" i="15"/>
  <c r="F89" i="15" s="1"/>
  <c r="F88" i="15"/>
  <c r="E88" i="15"/>
  <c r="T27" i="4" l="1"/>
  <c r="T26" i="4"/>
  <c r="D52" i="15" l="1"/>
  <c r="E52" i="15" s="1"/>
  <c r="D51" i="15"/>
  <c r="E51" i="15" s="1"/>
  <c r="D50" i="15"/>
  <c r="E50" i="15" s="1"/>
  <c r="F50" i="15" s="1"/>
  <c r="D49" i="15"/>
  <c r="E49" i="15" s="1"/>
  <c r="F49" i="15" s="1"/>
  <c r="AB14" i="4"/>
  <c r="AN14" i="4"/>
  <c r="AX14" i="4"/>
  <c r="BG14" i="4"/>
  <c r="AB15" i="4"/>
  <c r="AN15" i="4"/>
  <c r="AX15" i="4"/>
  <c r="BG15" i="4"/>
  <c r="AB16" i="4"/>
  <c r="AN16" i="4"/>
  <c r="AX16" i="4"/>
  <c r="BG16" i="4"/>
  <c r="AB17" i="4"/>
  <c r="AN17" i="4"/>
  <c r="AX17" i="4"/>
  <c r="BG17" i="4"/>
  <c r="BK14" i="4" l="1"/>
  <c r="BK16" i="4"/>
  <c r="BK15" i="4"/>
  <c r="BK17" i="4"/>
  <c r="BL14" i="4"/>
  <c r="BL16" i="4"/>
  <c r="BL15" i="4"/>
  <c r="BL17" i="4"/>
  <c r="T28" i="4" l="1"/>
  <c r="AB19" i="4" l="1"/>
  <c r="AN19" i="4"/>
  <c r="AX19" i="4"/>
  <c r="BG19" i="4"/>
  <c r="AB20" i="4"/>
  <c r="AN20" i="4"/>
  <c r="AX20" i="4"/>
  <c r="BG20" i="4"/>
  <c r="AB10" i="4"/>
  <c r="AN10" i="4"/>
  <c r="AX10" i="4"/>
  <c r="BG10" i="4"/>
  <c r="D60" i="15"/>
  <c r="E60" i="15" s="1"/>
  <c r="D59" i="15"/>
  <c r="E59" i="15" s="1"/>
  <c r="D58" i="15"/>
  <c r="E58" i="15" s="1"/>
  <c r="F58" i="15" s="1"/>
  <c r="D57" i="15"/>
  <c r="E57" i="15" s="1"/>
  <c r="D56" i="15"/>
  <c r="E56" i="15" s="1"/>
  <c r="F56" i="15" s="1"/>
  <c r="D55" i="15"/>
  <c r="E55" i="15" s="1"/>
  <c r="F55" i="15" s="1"/>
  <c r="D54" i="15"/>
  <c r="E54" i="15" s="1"/>
  <c r="F54" i="15" s="1"/>
  <c r="D53" i="15"/>
  <c r="E53" i="15" s="1"/>
  <c r="F53" i="15" s="1"/>
  <c r="D48" i="15"/>
  <c r="E48" i="15" s="1"/>
  <c r="F48" i="15" s="1"/>
  <c r="D47" i="15"/>
  <c r="E47" i="15" s="1"/>
  <c r="D46" i="15"/>
  <c r="E46" i="15" s="1"/>
  <c r="F46" i="15" s="1"/>
  <c r="D45" i="15"/>
  <c r="E45" i="15" s="1"/>
  <c r="F45" i="15" s="1"/>
  <c r="BK10" i="4" l="1"/>
  <c r="BL10" i="4" s="1"/>
  <c r="BK20" i="4"/>
  <c r="BL20" i="4" s="1"/>
  <c r="BK19" i="4"/>
  <c r="BL19" i="4" s="1"/>
  <c r="BG21" i="4" l="1"/>
  <c r="BG22" i="4"/>
  <c r="AN21" i="4"/>
  <c r="AN22" i="4"/>
  <c r="AX21" i="4"/>
  <c r="AX22" i="4"/>
  <c r="AB21" i="4"/>
  <c r="AB22" i="4"/>
  <c r="BG18" i="4"/>
  <c r="BG13" i="4"/>
  <c r="BG12" i="4"/>
  <c r="BG11" i="4"/>
  <c r="BG9" i="4"/>
  <c r="BG8" i="4"/>
  <c r="BG7" i="4"/>
  <c r="BG6" i="4"/>
  <c r="BG5" i="4"/>
  <c r="AX18" i="4"/>
  <c r="AX13" i="4"/>
  <c r="AX12" i="4"/>
  <c r="AX11" i="4"/>
  <c r="AX9" i="4"/>
  <c r="AX8" i="4"/>
  <c r="AX7" i="4"/>
  <c r="AX6" i="4"/>
  <c r="AX5" i="4"/>
  <c r="AN18" i="4"/>
  <c r="AN13" i="4"/>
  <c r="AN12" i="4"/>
  <c r="AN11" i="4"/>
  <c r="AN9" i="4"/>
  <c r="AN8" i="4"/>
  <c r="AN7" i="4"/>
  <c r="AN6" i="4"/>
  <c r="AN5" i="4"/>
  <c r="AB18" i="4"/>
  <c r="AB13" i="4"/>
  <c r="AB12" i="4"/>
  <c r="AB11" i="4"/>
  <c r="AB9" i="4"/>
  <c r="AB8" i="4"/>
  <c r="AB7" i="4"/>
  <c r="AB6" i="4"/>
  <c r="AB5" i="4"/>
  <c r="AO37" i="4"/>
  <c r="AP32" i="4"/>
  <c r="AO32" i="4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AB4" i="4"/>
  <c r="BG4" i="4"/>
  <c r="AN4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33" i="4"/>
  <c r="AP34" i="4"/>
  <c r="AP35" i="4"/>
  <c r="AP37" i="4"/>
  <c r="AQ32" i="4"/>
  <c r="AQ33" i="4"/>
  <c r="AQ34" i="4"/>
  <c r="AQ35" i="4"/>
  <c r="AQ37" i="4"/>
  <c r="AR32" i="4"/>
  <c r="AR33" i="4"/>
  <c r="AR34" i="4"/>
  <c r="AR35" i="4"/>
  <c r="AR37" i="4"/>
  <c r="AS32" i="4"/>
  <c r="AS33" i="4"/>
  <c r="AS34" i="4"/>
  <c r="AS35" i="4"/>
  <c r="AS37" i="4"/>
  <c r="AT32" i="4"/>
  <c r="AT33" i="4"/>
  <c r="AT34" i="4"/>
  <c r="AT35" i="4"/>
  <c r="AT37" i="4"/>
  <c r="AU32" i="4"/>
  <c r="AU33" i="4"/>
  <c r="AU34" i="4"/>
  <c r="AU35" i="4"/>
  <c r="AU37" i="4"/>
  <c r="AV32" i="4"/>
  <c r="AV33" i="4"/>
  <c r="AV34" i="4"/>
  <c r="AV35" i="4"/>
  <c r="AV37" i="4"/>
  <c r="AW32" i="4"/>
  <c r="AW33" i="4"/>
  <c r="AW34" i="4"/>
  <c r="AW35" i="4"/>
  <c r="AW37" i="4"/>
  <c r="AO33" i="4"/>
  <c r="AO34" i="4"/>
  <c r="AO35" i="4"/>
  <c r="L23" i="4"/>
  <c r="M23" i="4"/>
  <c r="K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S23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23" i="4"/>
  <c r="BA23" i="4"/>
  <c r="BB23" i="4"/>
  <c r="BC23" i="4"/>
  <c r="BD23" i="4"/>
  <c r="AR23" i="4"/>
  <c r="AT23" i="4"/>
  <c r="AD23" i="4"/>
  <c r="AE23" i="4"/>
  <c r="AF23" i="4"/>
  <c r="AG23" i="4"/>
  <c r="AH23" i="4"/>
  <c r="AL23" i="4"/>
  <c r="AK23" i="4"/>
  <c r="BF23" i="4"/>
  <c r="BE23" i="4"/>
  <c r="AZ23" i="4"/>
  <c r="AY23" i="4"/>
  <c r="AU23" i="4"/>
  <c r="AV23" i="4"/>
  <c r="J23" i="4"/>
  <c r="I23" i="4"/>
  <c r="D23" i="4"/>
  <c r="E23" i="4"/>
  <c r="F23" i="4"/>
  <c r="G23" i="4"/>
  <c r="H23" i="4"/>
  <c r="C23" i="4"/>
  <c r="AQ23" i="4"/>
  <c r="AW23" i="4"/>
  <c r="AJ23" i="4"/>
  <c r="AM23" i="4"/>
  <c r="AI23" i="4"/>
  <c r="AC23" i="4"/>
  <c r="AP23" i="4"/>
  <c r="BK5" i="4" l="1"/>
  <c r="BL5" i="4" s="1"/>
  <c r="BK9" i="4"/>
  <c r="BL9" i="4" s="1"/>
  <c r="BK18" i="4"/>
  <c r="BL18" i="4" s="1"/>
  <c r="BK21" i="4"/>
  <c r="BL21" i="4" s="1"/>
  <c r="AU39" i="4"/>
  <c r="BK7" i="4"/>
  <c r="BL7" i="4" s="1"/>
  <c r="BK12" i="4"/>
  <c r="BL12" i="4" s="1"/>
  <c r="BK8" i="4"/>
  <c r="BL8" i="4" s="1"/>
  <c r="BK13" i="4"/>
  <c r="BL13" i="4" s="1"/>
  <c r="BK6" i="4"/>
  <c r="BL6" i="4" s="1"/>
  <c r="BK11" i="4"/>
  <c r="BL11" i="4" s="1"/>
  <c r="BK22" i="4"/>
  <c r="BL22" i="4" s="1"/>
  <c r="BK4" i="4"/>
  <c r="BL4" i="4" s="1"/>
  <c r="AV39" i="4"/>
  <c r="AO39" i="4"/>
  <c r="AQ39" i="4"/>
  <c r="AP39" i="4"/>
  <c r="T29" i="4"/>
  <c r="BO19" i="4" s="1"/>
  <c r="AT39" i="4"/>
  <c r="AR39" i="4"/>
  <c r="AW39" i="4"/>
  <c r="AS39" i="4"/>
  <c r="BO20" i="4" l="1"/>
  <c r="BO14" i="4"/>
  <c r="BO15" i="4"/>
  <c r="BO16" i="4"/>
  <c r="BO17" i="4"/>
  <c r="BO10" i="4"/>
  <c r="BM4" i="4"/>
  <c r="BO22" i="4"/>
  <c r="BO5" i="4"/>
  <c r="BO8" i="4"/>
  <c r="BO18" i="4"/>
  <c r="BO7" i="4"/>
  <c r="BO13" i="4"/>
  <c r="BO12" i="4"/>
  <c r="BO6" i="4"/>
  <c r="BO11" i="4"/>
  <c r="BO9" i="4"/>
  <c r="BO21" i="4"/>
  <c r="BK23" i="4"/>
  <c r="BL23" i="4"/>
  <c r="BO4" i="4"/>
</calcChain>
</file>

<file path=xl/sharedStrings.xml><?xml version="1.0" encoding="utf-8"?>
<sst xmlns="http://schemas.openxmlformats.org/spreadsheetml/2006/main" count="490" uniqueCount="170">
  <si>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</si>
  <si>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</si>
  <si>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</si>
  <si>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</si>
  <si>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</si>
  <si>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</si>
  <si>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</si>
  <si>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</si>
  <si>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зачет</t>
  </si>
  <si>
    <t>Экз</t>
  </si>
  <si>
    <t>Средний балл</t>
  </si>
  <si>
    <t>Доп</t>
  </si>
  <si>
    <t>балл</t>
  </si>
  <si>
    <t>Отр</t>
  </si>
  <si>
    <t>Контр-щие программы</t>
  </si>
  <si>
    <t>лкв</t>
  </si>
  <si>
    <t>rnd</t>
  </si>
  <si>
    <t>set</t>
  </si>
  <si>
    <t>rec</t>
  </si>
  <si>
    <t>file</t>
  </si>
  <si>
    <t>:=</t>
  </si>
  <si>
    <t>if</t>
  </si>
  <si>
    <t>for</t>
  </si>
  <si>
    <t>while</t>
  </si>
  <si>
    <t>arr</t>
  </si>
  <si>
    <t>str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</si>
  <si>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</si>
  <si>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</si>
  <si>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</si>
  <si>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</si>
  <si>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</si>
  <si>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</si>
  <si>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</si>
  <si>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</si>
  <si>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</si>
  <si>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</si>
  <si>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</si>
  <si>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</si>
  <si>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</si>
  <si>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</si>
  <si>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</si>
  <si>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</si>
  <si>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</si>
  <si>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</si>
  <si>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</si>
  <si>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</si>
  <si>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</si>
  <si>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</si>
  <si>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</si>
  <si>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</si>
  <si>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fun</t>
  </si>
  <si>
    <t>+set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</si>
  <si>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</si>
  <si>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</si>
  <si>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</si>
  <si>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</si>
  <si>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</si>
  <si>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</si>
  <si>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</si>
  <si>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</si>
  <si>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</si>
  <si>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</si>
  <si>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</si>
  <si>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</si>
  <si>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</si>
  <si>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</si>
  <si>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</si>
  <si>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</si>
  <si>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</si>
  <si>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</si>
  <si>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</si>
  <si>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</si>
  <si>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</si>
  <si>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</si>
  <si>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</si>
  <si>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</si>
  <si>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</si>
  <si>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</si>
  <si>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</si>
  <si>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</si>
  <si>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</si>
  <si>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от-4 до -2</t>
  </si>
  <si>
    <t>на 13 ноября</t>
  </si>
  <si>
    <t>На 1 декабря</t>
  </si>
  <si>
    <t>отч</t>
  </si>
  <si>
    <t>mccme</t>
  </si>
  <si>
    <t>Задачи с сайта</t>
  </si>
  <si>
    <t>На 18 декабря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</si>
  <si>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</si>
  <si>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</si>
  <si>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</si>
  <si>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</si>
  <si>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</si>
  <si>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</si>
  <si>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</si>
  <si>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</si>
  <si>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</si>
  <si>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</si>
  <si>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</si>
  <si>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</si>
  <si>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</si>
  <si>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</si>
  <si>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</si>
  <si>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</si>
  <si>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</si>
  <si>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</si>
  <si>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</si>
  <si>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</si>
  <si>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</si>
  <si>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</si>
  <si>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</si>
  <si>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</si>
  <si>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</si>
  <si>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</si>
  <si>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</si>
  <si>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</si>
  <si>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</si>
  <si>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</si>
  <si>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</si>
  <si>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Баллы по видам работ на закладке "Баллы"</t>
  </si>
  <si>
    <t>Семестр 1</t>
  </si>
  <si>
    <t>Лаб 1-2</t>
  </si>
  <si>
    <t>Задания</t>
  </si>
  <si>
    <t>Лаб 3</t>
  </si>
  <si>
    <t>Всем одинаково</t>
  </si>
  <si>
    <t>А</t>
  </si>
  <si>
    <t>Б</t>
  </si>
  <si>
    <t>К</t>
  </si>
  <si>
    <t>Н</t>
  </si>
  <si>
    <t>У</t>
  </si>
  <si>
    <t>Я</t>
  </si>
  <si>
    <t>И</t>
  </si>
  <si>
    <t>З</t>
  </si>
  <si>
    <t>Ч</t>
  </si>
  <si>
    <t>М</t>
  </si>
  <si>
    <t>Ш</t>
  </si>
  <si>
    <t>Ж</t>
  </si>
  <si>
    <t>Х</t>
  </si>
  <si>
    <t>В</t>
  </si>
  <si>
    <t>Е</t>
  </si>
  <si>
    <t>Лаб 4</t>
  </si>
  <si>
    <t>По
собствен-ному выбору, но у всех разные</t>
  </si>
  <si>
    <t>Лаб 5</t>
  </si>
  <si>
    <t>яша</t>
  </si>
  <si>
    <t>Ю</t>
  </si>
  <si>
    <t>Ф</t>
  </si>
  <si>
    <t>Й</t>
  </si>
  <si>
    <t>Ы</t>
  </si>
  <si>
    <t>Вопросы к экзамену по курсу ЯПиМТ</t>
  </si>
  <si>
    <t>Дейкин Иван Андреевич</t>
  </si>
  <si>
    <t>Джонсон Мария Александровна</t>
  </si>
  <si>
    <t>Зазулина Елена Анатольевна</t>
  </si>
  <si>
    <t>Исаева Анастасия Александровна</t>
  </si>
  <si>
    <t>Комаров Сергей Николаевич</t>
  </si>
  <si>
    <t>Косульникова Анастасия Сергеевна</t>
  </si>
  <si>
    <t>Куликов Максим Михайлович</t>
  </si>
  <si>
    <t>Латышев Владислав Андреевич</t>
  </si>
  <si>
    <t>Луппов Дмитрий Александрович</t>
  </si>
  <si>
    <t>Мурашко Марина Сергеевна</t>
  </si>
  <si>
    <t>Поливанов Никита Юрьевич</t>
  </si>
  <si>
    <t>Соболева Анастасия Алексеевна</t>
  </si>
  <si>
    <t>Ушакова Екатерина Андреевна</t>
  </si>
  <si>
    <t>Филимонов Михаил Андреевич</t>
  </si>
  <si>
    <t>н</t>
  </si>
  <si>
    <t>Лаб 6</t>
  </si>
  <si>
    <t>Лаб 7</t>
  </si>
  <si>
    <t>Всем
одинаково</t>
  </si>
  <si>
    <t>1-2</t>
  </si>
  <si>
    <t>Лаб 8</t>
  </si>
  <si>
    <t>Лаб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</si>
</sst>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1" applyFill="0">
      <alignment horizontal="center"/>
    </xf>
  </cellStyleXfs>
  <cellXfs count="236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/>
    <xf numFmtId="0" fontId="2" fillId="0" borderId="23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Fill="1"/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3" fillId="0" borderId="0" xfId="0" applyFont="1" applyFill="1"/>
    <xf numFmtId="0" fontId="0" fillId="0" borderId="0" xfId="0" applyFill="1" applyAlignment="1">
      <alignment horizontal="center"/>
    </xf>
    <xf numFmtId="0" fontId="13" fillId="0" borderId="37" xfId="0" applyFont="1" applyFill="1" applyBorder="1"/>
    <xf numFmtId="0" fontId="13" fillId="0" borderId="34" xfId="0" applyFont="1" applyFill="1" applyBorder="1"/>
    <xf numFmtId="0" fontId="13" fillId="0" borderId="38" xfId="0" applyFont="1" applyFill="1" applyBorder="1"/>
    <xf numFmtId="0" fontId="13" fillId="0" borderId="36" xfId="0" applyFont="1" applyFill="1" applyBorder="1"/>
    <xf numFmtId="0" fontId="12" fillId="0" borderId="5" xfId="0" applyFont="1" applyFill="1" applyBorder="1"/>
    <xf numFmtId="0" fontId="13" fillId="0" borderId="13" xfId="0" applyFont="1" applyFill="1" applyBorder="1"/>
    <xf numFmtId="0" fontId="13" fillId="0" borderId="22" xfId="0" applyFont="1" applyFill="1" applyBorder="1"/>
    <xf numFmtId="0" fontId="12" fillId="0" borderId="12" xfId="0" applyFont="1" applyFill="1" applyBorder="1"/>
    <xf numFmtId="0" fontId="12" fillId="0" borderId="14" xfId="0" applyFont="1" applyFill="1" applyBorder="1"/>
    <xf numFmtId="0" fontId="0" fillId="0" borderId="4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4" fillId="0" borderId="0" xfId="0" applyFont="1"/>
    <xf numFmtId="0" fontId="8" fillId="0" borderId="42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center" vertical="top" wrapText="1"/>
    </xf>
    <xf numFmtId="0" fontId="8" fillId="0" borderId="44" xfId="0" applyFont="1" applyBorder="1" applyAlignment="1">
      <alignment horizontal="center" vertical="top" wrapText="1"/>
    </xf>
    <xf numFmtId="0" fontId="8" fillId="0" borderId="45" xfId="0" applyFont="1" applyBorder="1" applyAlignment="1">
      <alignment horizontal="center" vertical="top" wrapText="1"/>
    </xf>
    <xf numFmtId="0" fontId="15" fillId="0" borderId="0" xfId="0" applyFont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3" xfId="0" applyFont="1" applyFill="1" applyBorder="1" applyAlignment="1">
      <alignment vertical="top" wrapText="1"/>
    </xf>
    <xf numFmtId="0" fontId="4" fillId="0" borderId="34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wrapText="1"/>
    </xf>
    <xf numFmtId="0" fontId="4" fillId="0" borderId="35" xfId="0" applyFont="1" applyFill="1" applyBorder="1" applyAlignment="1">
      <alignment vertical="top" wrapText="1"/>
    </xf>
    <xf numFmtId="0" fontId="12" fillId="0" borderId="0" xfId="0" applyFont="1" applyFill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4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46" xfId="0" applyFont="1" applyFill="1" applyBorder="1" applyAlignment="1">
      <alignment vertical="top" wrapText="1"/>
    </xf>
    <xf numFmtId="0" fontId="2" fillId="0" borderId="59" xfId="0" applyFont="1" applyFill="1" applyBorder="1" applyAlignment="1">
      <alignment vertical="top" wrapText="1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60" xfId="0" applyFont="1" applyFill="1" applyBorder="1" applyAlignment="1">
      <alignment vertical="top" wrapText="1"/>
    </xf>
    <xf numFmtId="0" fontId="2" fillId="0" borderId="4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5" fillId="0" borderId="61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37" xfId="0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2" fillId="0" borderId="0" xfId="0" applyFont="1" applyFill="1"/>
    <xf numFmtId="0" fontId="5" fillId="0" borderId="1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2" fillId="0" borderId="59" xfId="0" applyFont="1" applyFill="1" applyBorder="1" applyAlignment="1">
      <alignment vertical="top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1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63" xfId="0" applyFont="1" applyBorder="1" applyAlignment="1">
      <alignment vertical="center"/>
    </xf>
    <xf numFmtId="0" fontId="4" fillId="0" borderId="64" xfId="0" applyFont="1" applyBorder="1" applyAlignment="1">
      <alignment vertical="center"/>
    </xf>
    <xf numFmtId="0" fontId="2" fillId="2" borderId="57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/>
    <xf numFmtId="0" fontId="4" fillId="2" borderId="2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2" fillId="0" borderId="51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/>
    </xf>
    <xf numFmtId="0" fontId="2" fillId="0" borderId="50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56" xfId="0" applyFont="1" applyBorder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  <cellStyle name="Обычный 7" xfId="6"/>
    <cellStyle name="Обычный 8" xfId="7"/>
    <cellStyle name="Стиль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1"/>
  <sheetViews>
    <sheetView workbookViewId="0">
      <selection activeCell="C24" sqref="C24:AB24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6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207" t="s">
        <v>5</v>
      </c>
      <c r="B2" s="209" t="s">
        <v>1</v>
      </c>
      <c r="C2" s="210" t="s">
        <v>63</v>
      </c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 t="s">
        <v>14</v>
      </c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2"/>
      <c r="AO2" s="211" t="s">
        <v>2</v>
      </c>
      <c r="AP2" s="210"/>
      <c r="AQ2" s="210"/>
      <c r="AR2" s="210"/>
      <c r="AS2" s="210"/>
      <c r="AT2" s="210"/>
      <c r="AU2" s="210"/>
      <c r="AV2" s="210"/>
      <c r="AW2" s="210"/>
      <c r="AX2" s="212"/>
      <c r="AY2" s="211" t="s">
        <v>3</v>
      </c>
      <c r="AZ2" s="210"/>
      <c r="BA2" s="210"/>
      <c r="BB2" s="210"/>
      <c r="BC2" s="210"/>
      <c r="BD2" s="210"/>
      <c r="BE2" s="210"/>
      <c r="BF2" s="210"/>
      <c r="BG2" s="212"/>
      <c r="BH2" s="221" t="s">
        <v>4</v>
      </c>
      <c r="BI2" s="209" t="s">
        <v>13</v>
      </c>
      <c r="BJ2" s="24" t="s">
        <v>11</v>
      </c>
      <c r="BK2" s="213" t="s">
        <v>7</v>
      </c>
      <c r="BL2" s="216" t="s">
        <v>9</v>
      </c>
      <c r="BM2" s="218" t="s">
        <v>8</v>
      </c>
      <c r="BN2" s="209" t="s">
        <v>5</v>
      </c>
      <c r="BO2" s="1" t="s">
        <v>58</v>
      </c>
      <c r="BP2" s="89" t="s">
        <v>86</v>
      </c>
    </row>
    <row r="3" spans="1:68" ht="13.5" customHeight="1" thickBot="1" x14ac:dyDescent="0.35">
      <c r="A3" s="208"/>
      <c r="B3" s="208"/>
      <c r="C3" s="111">
        <v>1</v>
      </c>
      <c r="D3" s="112" t="s">
        <v>143</v>
      </c>
      <c r="E3" s="112">
        <v>2</v>
      </c>
      <c r="F3" s="112" t="s">
        <v>143</v>
      </c>
      <c r="G3" s="112">
        <v>3</v>
      </c>
      <c r="H3" s="112" t="s">
        <v>143</v>
      </c>
      <c r="I3" s="112">
        <v>4</v>
      </c>
      <c r="J3" s="112" t="s">
        <v>143</v>
      </c>
      <c r="K3" s="112">
        <v>5</v>
      </c>
      <c r="L3" s="113" t="s">
        <v>143</v>
      </c>
      <c r="M3" s="143">
        <v>6</v>
      </c>
      <c r="N3" s="144">
        <v>7</v>
      </c>
      <c r="O3" s="144">
        <v>8</v>
      </c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5" t="s">
        <v>0</v>
      </c>
      <c r="AC3" s="143">
        <v>1</v>
      </c>
      <c r="AD3" s="146">
        <v>2</v>
      </c>
      <c r="AE3" s="146">
        <v>3</v>
      </c>
      <c r="AF3" s="146">
        <v>4</v>
      </c>
      <c r="AG3" s="146">
        <v>5</v>
      </c>
      <c r="AH3" s="146">
        <v>6</v>
      </c>
      <c r="AI3" s="146">
        <v>7</v>
      </c>
      <c r="AJ3" s="146">
        <v>8</v>
      </c>
      <c r="AK3" s="146">
        <v>9</v>
      </c>
      <c r="AL3" s="146">
        <v>10</v>
      </c>
      <c r="AM3" s="146">
        <v>11</v>
      </c>
      <c r="AN3" s="147" t="s">
        <v>0</v>
      </c>
      <c r="AO3" s="143">
        <v>1</v>
      </c>
      <c r="AP3" s="144">
        <v>2</v>
      </c>
      <c r="AQ3" s="145">
        <v>3</v>
      </c>
      <c r="AR3" s="144">
        <v>4</v>
      </c>
      <c r="AS3" s="145">
        <v>5</v>
      </c>
      <c r="AT3" s="144">
        <v>6</v>
      </c>
      <c r="AU3" s="145">
        <v>7</v>
      </c>
      <c r="AV3" s="144">
        <v>8</v>
      </c>
      <c r="AW3" s="145">
        <v>9</v>
      </c>
      <c r="AX3" s="147" t="s">
        <v>0</v>
      </c>
      <c r="AY3" s="146">
        <v>1</v>
      </c>
      <c r="AZ3" s="146">
        <v>2</v>
      </c>
      <c r="BA3" s="146">
        <v>3</v>
      </c>
      <c r="BB3" s="146">
        <v>4</v>
      </c>
      <c r="BC3" s="146">
        <v>5</v>
      </c>
      <c r="BD3" s="146">
        <v>6</v>
      </c>
      <c r="BE3" s="146">
        <v>7</v>
      </c>
      <c r="BF3" s="146">
        <v>8</v>
      </c>
      <c r="BG3" s="147" t="s">
        <v>0</v>
      </c>
      <c r="BH3" s="222"/>
      <c r="BI3" s="215"/>
      <c r="BJ3" s="41" t="s">
        <v>12</v>
      </c>
      <c r="BK3" s="214"/>
      <c r="BL3" s="217"/>
      <c r="BM3" s="219"/>
      <c r="BN3" s="215"/>
      <c r="BO3" s="1" t="s">
        <v>59</v>
      </c>
      <c r="BP3" s="90" t="s">
        <v>85</v>
      </c>
    </row>
    <row r="4" spans="1:68" ht="15.95" customHeight="1" x14ac:dyDescent="0.2">
      <c r="A4" s="191">
        <v>1</v>
      </c>
      <c r="B4" s="194" t="s">
        <v>149</v>
      </c>
      <c r="C4" s="167"/>
      <c r="D4" s="79"/>
      <c r="E4" s="79"/>
      <c r="F4" s="79"/>
      <c r="G4" s="79"/>
      <c r="H4" s="79"/>
      <c r="I4" s="79"/>
      <c r="J4" s="79"/>
      <c r="K4" s="79"/>
      <c r="L4" s="137"/>
      <c r="M4" s="71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23">
        <f t="shared" ref="AB4:AB22" si="0">SUM(C4:AA4)</f>
        <v>0</v>
      </c>
      <c r="AC4" s="33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23">
        <f t="shared" ref="AN4:AN22" si="1">SUM(AC4:AM4)</f>
        <v>0</v>
      </c>
      <c r="AO4" s="28"/>
      <c r="AP4" s="29"/>
      <c r="AQ4" s="29"/>
      <c r="AR4" s="29"/>
      <c r="AS4" s="29"/>
      <c r="AT4" s="29"/>
      <c r="AU4" s="29"/>
      <c r="AV4" s="29"/>
      <c r="AW4" s="29"/>
      <c r="AX4" s="23">
        <f t="shared" ref="AX4:AX22" si="2">SUM(AO4:AW4)</f>
        <v>0</v>
      </c>
      <c r="AY4" s="28"/>
      <c r="AZ4" s="29"/>
      <c r="BA4" s="29"/>
      <c r="BB4" s="29"/>
      <c r="BC4" s="29"/>
      <c r="BD4" s="29"/>
      <c r="BE4" s="29"/>
      <c r="BF4" s="29"/>
      <c r="BG4" s="23">
        <f t="shared" ref="BG4:BG22" si="3">SUM(AY4:BF4)</f>
        <v>0</v>
      </c>
      <c r="BH4" s="126"/>
      <c r="BI4" s="126"/>
      <c r="BJ4" s="126"/>
      <c r="BK4" s="140">
        <f>AB4+AX4+BG4+AN4+BH4+BJ4+BI4</f>
        <v>0</v>
      </c>
      <c r="BL4" s="126">
        <f>IF(BI4=0,IF(BK4&lt;80,1,IF(BK4&lt;94,2,IF(BK4&lt;121,3,IF(BK4&lt;148,4,5)))),"")</f>
        <v>1</v>
      </c>
      <c r="BM4" s="38" t="str">
        <f>IF(BK4&gt;=100,"зачет","")</f>
        <v/>
      </c>
      <c r="BN4" s="2">
        <v>1</v>
      </c>
      <c r="BO4" s="52">
        <f t="shared" ref="BO4:BO13" si="4">IF(BK4&lt;T$26*0.5,1,IF(BK4&lt;T$26,2,IF(BK4&lt;T$27,3,IF(BK4&lt;T$29,4,5))))</f>
        <v>1</v>
      </c>
      <c r="BP4" s="88"/>
    </row>
    <row r="5" spans="1:68" ht="15.95" customHeight="1" x14ac:dyDescent="0.2">
      <c r="A5" s="192">
        <v>2</v>
      </c>
      <c r="B5" s="199" t="s">
        <v>150</v>
      </c>
      <c r="C5" s="168" t="s">
        <v>163</v>
      </c>
      <c r="D5" s="75" t="s">
        <v>163</v>
      </c>
      <c r="E5" s="75" t="s">
        <v>163</v>
      </c>
      <c r="F5" s="75" t="s">
        <v>163</v>
      </c>
      <c r="G5" s="75" t="s">
        <v>163</v>
      </c>
      <c r="H5" s="75" t="s">
        <v>163</v>
      </c>
      <c r="I5" s="75" t="s">
        <v>163</v>
      </c>
      <c r="J5" s="75" t="s">
        <v>163</v>
      </c>
      <c r="K5" s="75" t="s">
        <v>163</v>
      </c>
      <c r="L5" s="138" t="s">
        <v>163</v>
      </c>
      <c r="M5" s="74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">
        <f t="shared" si="0"/>
        <v>0</v>
      </c>
      <c r="AC5" s="6"/>
      <c r="AD5" s="5"/>
      <c r="AE5" s="5"/>
      <c r="AF5" s="5"/>
      <c r="AG5" s="5"/>
      <c r="AH5" s="5"/>
      <c r="AI5" s="5"/>
      <c r="AJ5" s="5"/>
      <c r="AK5" s="5"/>
      <c r="AL5" s="5"/>
      <c r="AM5" s="5"/>
      <c r="AN5" s="7">
        <f t="shared" si="1"/>
        <v>0</v>
      </c>
      <c r="AO5" s="18"/>
      <c r="AP5" s="12"/>
      <c r="AQ5" s="12"/>
      <c r="AR5" s="12"/>
      <c r="AS5" s="12"/>
      <c r="AT5" s="12"/>
      <c r="AU5" s="12"/>
      <c r="AV5" s="12"/>
      <c r="AW5" s="12"/>
      <c r="AX5" s="7">
        <f t="shared" si="2"/>
        <v>0</v>
      </c>
      <c r="AY5" s="18"/>
      <c r="AZ5" s="12"/>
      <c r="BA5" s="12"/>
      <c r="BB5" s="12"/>
      <c r="BC5" s="12"/>
      <c r="BD5" s="12"/>
      <c r="BE5" s="12"/>
      <c r="BF5" s="12"/>
      <c r="BG5" s="7">
        <f t="shared" si="3"/>
        <v>0</v>
      </c>
      <c r="BH5" s="9"/>
      <c r="BI5" s="9"/>
      <c r="BJ5" s="9"/>
      <c r="BK5" s="141">
        <f t="shared" ref="BK5:BK18" si="5">AB5+AX5+BG5+AN5+BH5+BJ5+BI5</f>
        <v>0</v>
      </c>
      <c r="BL5" s="9">
        <f t="shared" ref="BL5:BL18" si="6">IF(BI5=0,IF(BK5&lt;80,1,IF(BK5&lt;94,2,IF(BK5&lt;121,3,IF(BK5&lt;148,4,5)))),"")</f>
        <v>1</v>
      </c>
      <c r="BM5" s="25"/>
      <c r="BN5" s="2">
        <v>2</v>
      </c>
      <c r="BO5" s="52">
        <f t="shared" si="4"/>
        <v>1</v>
      </c>
      <c r="BP5" s="88"/>
    </row>
    <row r="6" spans="1:68" ht="15.95" customHeight="1" x14ac:dyDescent="0.2">
      <c r="A6" s="192">
        <v>3</v>
      </c>
      <c r="B6" s="195" t="s">
        <v>151</v>
      </c>
      <c r="C6" s="168">
        <v>5</v>
      </c>
      <c r="D6" s="75">
        <v>5</v>
      </c>
      <c r="E6" s="75">
        <v>5</v>
      </c>
      <c r="F6" s="75">
        <v>5</v>
      </c>
      <c r="G6" s="75">
        <v>5</v>
      </c>
      <c r="H6" s="75">
        <v>5</v>
      </c>
      <c r="I6" s="75">
        <v>5</v>
      </c>
      <c r="J6" s="75">
        <v>5</v>
      </c>
      <c r="K6" s="75">
        <v>3</v>
      </c>
      <c r="L6" s="138">
        <v>3</v>
      </c>
      <c r="M6" s="74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">
        <f t="shared" si="0"/>
        <v>46</v>
      </c>
      <c r="AC6" s="6"/>
      <c r="AD6" s="5"/>
      <c r="AE6" s="5"/>
      <c r="AF6" s="5"/>
      <c r="AG6" s="5"/>
      <c r="AH6" s="5"/>
      <c r="AI6" s="5"/>
      <c r="AJ6" s="5"/>
      <c r="AK6" s="5"/>
      <c r="AL6" s="5"/>
      <c r="AM6" s="5"/>
      <c r="AN6" s="7">
        <f t="shared" si="1"/>
        <v>0</v>
      </c>
      <c r="AO6" s="18"/>
      <c r="AP6" s="12"/>
      <c r="AQ6" s="12"/>
      <c r="AR6" s="12"/>
      <c r="AS6" s="12"/>
      <c r="AT6" s="12"/>
      <c r="AU6" s="12"/>
      <c r="AV6" s="12"/>
      <c r="AW6" s="12"/>
      <c r="AX6" s="7">
        <f t="shared" si="2"/>
        <v>0</v>
      </c>
      <c r="AY6" s="18"/>
      <c r="AZ6" s="12"/>
      <c r="BA6" s="12"/>
      <c r="BB6" s="12"/>
      <c r="BC6" s="12"/>
      <c r="BD6" s="12"/>
      <c r="BE6" s="12"/>
      <c r="BF6" s="12"/>
      <c r="BG6" s="7">
        <f t="shared" si="3"/>
        <v>0</v>
      </c>
      <c r="BH6" s="9"/>
      <c r="BI6" s="9"/>
      <c r="BJ6" s="9"/>
      <c r="BK6" s="141">
        <f t="shared" si="5"/>
        <v>46</v>
      </c>
      <c r="BL6" s="9">
        <f t="shared" si="6"/>
        <v>1</v>
      </c>
      <c r="BM6" s="25"/>
      <c r="BN6" s="2">
        <v>3</v>
      </c>
      <c r="BO6" s="52">
        <f t="shared" si="4"/>
        <v>5</v>
      </c>
      <c r="BP6" s="88"/>
    </row>
    <row r="7" spans="1:68" ht="15.95" customHeight="1" x14ac:dyDescent="0.2">
      <c r="A7" s="192">
        <v>4</v>
      </c>
      <c r="B7" s="195" t="s">
        <v>152</v>
      </c>
      <c r="C7" s="168">
        <v>5</v>
      </c>
      <c r="D7" s="75">
        <v>5</v>
      </c>
      <c r="E7" s="75">
        <v>5</v>
      </c>
      <c r="F7" s="75">
        <v>5</v>
      </c>
      <c r="G7" s="75">
        <v>3</v>
      </c>
      <c r="H7" s="75">
        <v>3</v>
      </c>
      <c r="I7" s="75">
        <v>5</v>
      </c>
      <c r="J7" s="75">
        <v>5</v>
      </c>
      <c r="K7" s="75">
        <v>3</v>
      </c>
      <c r="L7" s="138">
        <v>3</v>
      </c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">
        <f t="shared" si="0"/>
        <v>42</v>
      </c>
      <c r="AC7" s="6"/>
      <c r="AD7" s="5"/>
      <c r="AE7" s="5"/>
      <c r="AF7" s="5"/>
      <c r="AG7" s="5"/>
      <c r="AH7" s="5"/>
      <c r="AI7" s="5"/>
      <c r="AJ7" s="5"/>
      <c r="AK7" s="5"/>
      <c r="AL7" s="5"/>
      <c r="AM7" s="5"/>
      <c r="AN7" s="7">
        <f t="shared" si="1"/>
        <v>0</v>
      </c>
      <c r="AO7" s="18"/>
      <c r="AP7" s="12"/>
      <c r="AQ7" s="12"/>
      <c r="AR7" s="12"/>
      <c r="AS7" s="12"/>
      <c r="AT7" s="12"/>
      <c r="AU7" s="12"/>
      <c r="AV7" s="12"/>
      <c r="AW7" s="12"/>
      <c r="AX7" s="7">
        <f t="shared" si="2"/>
        <v>0</v>
      </c>
      <c r="AY7" s="18"/>
      <c r="AZ7" s="12"/>
      <c r="BA7" s="12"/>
      <c r="BB7" s="12"/>
      <c r="BC7" s="12"/>
      <c r="BD7" s="12"/>
      <c r="BE7" s="12"/>
      <c r="BF7" s="12"/>
      <c r="BG7" s="7">
        <f t="shared" si="3"/>
        <v>0</v>
      </c>
      <c r="BH7" s="9"/>
      <c r="BI7" s="9"/>
      <c r="BJ7" s="9"/>
      <c r="BK7" s="141">
        <f t="shared" si="5"/>
        <v>42</v>
      </c>
      <c r="BL7" s="9">
        <f t="shared" si="6"/>
        <v>1</v>
      </c>
      <c r="BM7" s="25"/>
      <c r="BN7" s="2">
        <v>4</v>
      </c>
      <c r="BO7" s="52">
        <f t="shared" si="4"/>
        <v>5</v>
      </c>
      <c r="BP7" s="88"/>
    </row>
    <row r="8" spans="1:68" ht="15.95" customHeight="1" x14ac:dyDescent="0.2">
      <c r="A8" s="192">
        <v>5</v>
      </c>
      <c r="B8" s="195" t="s">
        <v>153</v>
      </c>
      <c r="C8" s="168" t="s">
        <v>163</v>
      </c>
      <c r="D8" s="75" t="s">
        <v>163</v>
      </c>
      <c r="E8" s="75" t="s">
        <v>163</v>
      </c>
      <c r="F8" s="75" t="s">
        <v>163</v>
      </c>
      <c r="G8" s="75" t="s">
        <v>163</v>
      </c>
      <c r="H8" s="75" t="s">
        <v>163</v>
      </c>
      <c r="I8" s="75" t="s">
        <v>163</v>
      </c>
      <c r="J8" s="75" t="s">
        <v>163</v>
      </c>
      <c r="K8" s="75" t="s">
        <v>163</v>
      </c>
      <c r="L8" s="138" t="s">
        <v>163</v>
      </c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">
        <f t="shared" si="0"/>
        <v>0</v>
      </c>
      <c r="AC8" s="6"/>
      <c r="AD8" s="5"/>
      <c r="AE8" s="5"/>
      <c r="AF8" s="5"/>
      <c r="AG8" s="5"/>
      <c r="AH8" s="5"/>
      <c r="AI8" s="5"/>
      <c r="AJ8" s="5"/>
      <c r="AK8" s="5"/>
      <c r="AL8" s="5"/>
      <c r="AM8" s="5"/>
      <c r="AN8" s="7">
        <f t="shared" si="1"/>
        <v>0</v>
      </c>
      <c r="AO8" s="18"/>
      <c r="AP8" s="12"/>
      <c r="AQ8" s="12"/>
      <c r="AR8" s="12"/>
      <c r="AS8" s="12"/>
      <c r="AT8" s="12"/>
      <c r="AU8" s="12"/>
      <c r="AV8" s="12"/>
      <c r="AW8" s="12"/>
      <c r="AX8" s="7">
        <f t="shared" si="2"/>
        <v>0</v>
      </c>
      <c r="AY8" s="18"/>
      <c r="AZ8" s="12"/>
      <c r="BA8" s="12"/>
      <c r="BB8" s="12"/>
      <c r="BC8" s="12"/>
      <c r="BD8" s="12"/>
      <c r="BE8" s="12"/>
      <c r="BF8" s="12"/>
      <c r="BG8" s="7">
        <f t="shared" si="3"/>
        <v>0</v>
      </c>
      <c r="BH8" s="9"/>
      <c r="BI8" s="9"/>
      <c r="BJ8" s="9"/>
      <c r="BK8" s="141">
        <f t="shared" si="5"/>
        <v>0</v>
      </c>
      <c r="BL8" s="9">
        <f t="shared" si="6"/>
        <v>1</v>
      </c>
      <c r="BM8" s="25"/>
      <c r="BN8" s="2">
        <v>5</v>
      </c>
      <c r="BO8" s="52">
        <f t="shared" si="4"/>
        <v>1</v>
      </c>
      <c r="BP8" s="88"/>
    </row>
    <row r="9" spans="1:68" ht="15.95" customHeight="1" x14ac:dyDescent="0.2">
      <c r="A9" s="192">
        <v>6</v>
      </c>
      <c r="B9" s="199" t="s">
        <v>154</v>
      </c>
      <c r="C9" s="168" t="s">
        <v>163</v>
      </c>
      <c r="D9" s="75" t="s">
        <v>163</v>
      </c>
      <c r="E9" s="75" t="s">
        <v>163</v>
      </c>
      <c r="F9" s="75" t="s">
        <v>163</v>
      </c>
      <c r="G9" s="75" t="s">
        <v>163</v>
      </c>
      <c r="H9" s="75" t="s">
        <v>163</v>
      </c>
      <c r="I9" s="75" t="s">
        <v>163</v>
      </c>
      <c r="J9" s="75" t="s">
        <v>163</v>
      </c>
      <c r="K9" s="75" t="s">
        <v>163</v>
      </c>
      <c r="L9" s="138" t="s">
        <v>163</v>
      </c>
      <c r="M9" s="7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">
        <f t="shared" si="0"/>
        <v>0</v>
      </c>
      <c r="AC9" s="6"/>
      <c r="AD9" s="5"/>
      <c r="AE9" s="5"/>
      <c r="AF9" s="5"/>
      <c r="AG9" s="5"/>
      <c r="AH9" s="5"/>
      <c r="AI9" s="5"/>
      <c r="AJ9" s="5"/>
      <c r="AK9" s="5"/>
      <c r="AL9" s="5"/>
      <c r="AM9" s="5"/>
      <c r="AN9" s="7">
        <f t="shared" si="1"/>
        <v>0</v>
      </c>
      <c r="AO9" s="18"/>
      <c r="AP9" s="12"/>
      <c r="AQ9" s="12"/>
      <c r="AR9" s="12"/>
      <c r="AS9" s="12"/>
      <c r="AT9" s="12"/>
      <c r="AU9" s="12"/>
      <c r="AV9" s="12"/>
      <c r="AW9" s="12"/>
      <c r="AX9" s="7">
        <f t="shared" si="2"/>
        <v>0</v>
      </c>
      <c r="AY9" s="18"/>
      <c r="AZ9" s="12"/>
      <c r="BA9" s="12"/>
      <c r="BB9" s="12"/>
      <c r="BC9" s="12"/>
      <c r="BD9" s="12"/>
      <c r="BE9" s="12"/>
      <c r="BF9" s="12"/>
      <c r="BG9" s="7">
        <f t="shared" si="3"/>
        <v>0</v>
      </c>
      <c r="BH9" s="9"/>
      <c r="BI9" s="9"/>
      <c r="BJ9" s="9"/>
      <c r="BK9" s="141">
        <f t="shared" si="5"/>
        <v>0</v>
      </c>
      <c r="BL9" s="9">
        <f t="shared" si="6"/>
        <v>1</v>
      </c>
      <c r="BM9" s="25"/>
      <c r="BN9" s="2">
        <v>6</v>
      </c>
      <c r="BO9" s="52">
        <f t="shared" si="4"/>
        <v>1</v>
      </c>
      <c r="BP9" s="88"/>
    </row>
    <row r="10" spans="1:68" ht="15.95" customHeight="1" x14ac:dyDescent="0.2">
      <c r="A10" s="192">
        <v>7</v>
      </c>
      <c r="B10" s="195" t="s">
        <v>155</v>
      </c>
      <c r="C10" s="168">
        <v>5</v>
      </c>
      <c r="D10" s="75">
        <v>5</v>
      </c>
      <c r="E10" s="75">
        <v>5</v>
      </c>
      <c r="F10" s="75">
        <v>5</v>
      </c>
      <c r="G10" s="75">
        <v>5</v>
      </c>
      <c r="H10" s="75">
        <v>5</v>
      </c>
      <c r="I10" s="75">
        <v>5</v>
      </c>
      <c r="J10" s="75">
        <v>5</v>
      </c>
      <c r="K10" s="75">
        <v>3</v>
      </c>
      <c r="L10" s="138">
        <v>3</v>
      </c>
      <c r="M10" s="74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">
        <f t="shared" ref="AB10" si="7">SUM(C10:AA10)</f>
        <v>46</v>
      </c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7">
        <f t="shared" ref="AN10" si="8">SUM(AC10:AM10)</f>
        <v>0</v>
      </c>
      <c r="AO10" s="18"/>
      <c r="AP10" s="12"/>
      <c r="AQ10" s="12"/>
      <c r="AR10" s="12"/>
      <c r="AS10" s="12"/>
      <c r="AT10" s="12"/>
      <c r="AU10" s="12"/>
      <c r="AV10" s="12"/>
      <c r="AW10" s="12"/>
      <c r="AX10" s="7">
        <f t="shared" ref="AX10" si="9">SUM(AO10:AW10)</f>
        <v>0</v>
      </c>
      <c r="AY10" s="18"/>
      <c r="AZ10" s="12"/>
      <c r="BA10" s="12"/>
      <c r="BB10" s="12"/>
      <c r="BC10" s="12"/>
      <c r="BD10" s="12"/>
      <c r="BE10" s="12"/>
      <c r="BF10" s="12"/>
      <c r="BG10" s="7">
        <f t="shared" ref="BG10" si="10">SUM(AY10:BF10)</f>
        <v>0</v>
      </c>
      <c r="BH10" s="9"/>
      <c r="BI10" s="9"/>
      <c r="BJ10" s="9"/>
      <c r="BK10" s="141">
        <f t="shared" ref="BK10" si="11">AB10+AX10+BG10+AN10+BH10+BJ10+BI10</f>
        <v>46</v>
      </c>
      <c r="BL10" s="9">
        <f t="shared" ref="BL10" si="12">IF(BI10=0,IF(BK10&lt;80,1,IF(BK10&lt;94,2,IF(BK10&lt;121,3,IF(BK10&lt;148,4,5)))),"")</f>
        <v>1</v>
      </c>
      <c r="BM10" s="25"/>
      <c r="BN10" s="2">
        <v>7</v>
      </c>
      <c r="BO10" s="52">
        <f t="shared" si="4"/>
        <v>5</v>
      </c>
      <c r="BP10" s="88"/>
    </row>
    <row r="11" spans="1:68" ht="15.95" customHeight="1" x14ac:dyDescent="0.2">
      <c r="A11" s="192">
        <v>8</v>
      </c>
      <c r="B11" s="199" t="s">
        <v>156</v>
      </c>
      <c r="C11" s="168" t="s">
        <v>163</v>
      </c>
      <c r="D11" s="75" t="s">
        <v>163</v>
      </c>
      <c r="E11" s="75" t="s">
        <v>163</v>
      </c>
      <c r="F11" s="75" t="s">
        <v>163</v>
      </c>
      <c r="G11" s="75" t="s">
        <v>163</v>
      </c>
      <c r="H11" s="75" t="s">
        <v>163</v>
      </c>
      <c r="I11" s="75" t="s">
        <v>163</v>
      </c>
      <c r="J11" s="75" t="s">
        <v>163</v>
      </c>
      <c r="K11" s="75" t="s">
        <v>163</v>
      </c>
      <c r="L11" s="138" t="s">
        <v>163</v>
      </c>
      <c r="M11" s="74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">
        <f t="shared" si="0"/>
        <v>0</v>
      </c>
      <c r="AC11" s="6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7">
        <f t="shared" si="1"/>
        <v>0</v>
      </c>
      <c r="AO11" s="18"/>
      <c r="AP11" s="12"/>
      <c r="AQ11" s="12"/>
      <c r="AR11" s="12"/>
      <c r="AS11" s="12"/>
      <c r="AT11" s="12"/>
      <c r="AU11" s="12"/>
      <c r="AV11" s="12"/>
      <c r="AW11" s="12"/>
      <c r="AX11" s="7">
        <f t="shared" si="2"/>
        <v>0</v>
      </c>
      <c r="AY11" s="18"/>
      <c r="AZ11" s="12"/>
      <c r="BA11" s="12"/>
      <c r="BB11" s="12"/>
      <c r="BC11" s="12"/>
      <c r="BD11" s="12"/>
      <c r="BE11" s="12"/>
      <c r="BF11" s="12"/>
      <c r="BG11" s="7">
        <f t="shared" si="3"/>
        <v>0</v>
      </c>
      <c r="BH11" s="9"/>
      <c r="BI11" s="9"/>
      <c r="BJ11" s="9"/>
      <c r="BK11" s="141">
        <f t="shared" si="5"/>
        <v>0</v>
      </c>
      <c r="BL11" s="9">
        <f t="shared" si="6"/>
        <v>1</v>
      </c>
      <c r="BM11" s="25"/>
      <c r="BN11" s="2">
        <v>8</v>
      </c>
      <c r="BO11" s="52">
        <f t="shared" si="4"/>
        <v>1</v>
      </c>
      <c r="BP11" s="88"/>
    </row>
    <row r="12" spans="1:68" ht="15.95" customHeight="1" x14ac:dyDescent="0.2">
      <c r="A12" s="192">
        <v>9</v>
      </c>
      <c r="B12" s="199" t="s">
        <v>157</v>
      </c>
      <c r="C12" s="168" t="s">
        <v>163</v>
      </c>
      <c r="D12" s="75" t="s">
        <v>163</v>
      </c>
      <c r="E12" s="75" t="s">
        <v>163</v>
      </c>
      <c r="F12" s="75" t="s">
        <v>163</v>
      </c>
      <c r="G12" s="75" t="s">
        <v>163</v>
      </c>
      <c r="H12" s="75" t="s">
        <v>163</v>
      </c>
      <c r="I12" s="75" t="s">
        <v>163</v>
      </c>
      <c r="J12" s="75" t="s">
        <v>163</v>
      </c>
      <c r="K12" s="75" t="s">
        <v>163</v>
      </c>
      <c r="L12" s="138" t="s">
        <v>163</v>
      </c>
      <c r="M12" s="74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">
        <f t="shared" si="0"/>
        <v>0</v>
      </c>
      <c r="AC12" s="6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>
        <f t="shared" si="1"/>
        <v>0</v>
      </c>
      <c r="AO12" s="18"/>
      <c r="AP12" s="12"/>
      <c r="AQ12" s="12"/>
      <c r="AR12" s="12"/>
      <c r="AS12" s="12"/>
      <c r="AT12" s="12"/>
      <c r="AU12" s="12"/>
      <c r="AV12" s="12"/>
      <c r="AW12" s="12"/>
      <c r="AX12" s="7">
        <f t="shared" si="2"/>
        <v>0</v>
      </c>
      <c r="AY12" s="18"/>
      <c r="AZ12" s="12"/>
      <c r="BA12" s="12"/>
      <c r="BB12" s="12"/>
      <c r="BC12" s="12"/>
      <c r="BD12" s="12"/>
      <c r="BE12" s="12"/>
      <c r="BF12" s="12"/>
      <c r="BG12" s="7">
        <f t="shared" si="3"/>
        <v>0</v>
      </c>
      <c r="BH12" s="9"/>
      <c r="BI12" s="9"/>
      <c r="BJ12" s="9"/>
      <c r="BK12" s="141">
        <f t="shared" si="5"/>
        <v>0</v>
      </c>
      <c r="BL12" s="9">
        <f t="shared" si="6"/>
        <v>1</v>
      </c>
      <c r="BM12" s="25"/>
      <c r="BN12" s="2">
        <v>9</v>
      </c>
      <c r="BO12" s="52">
        <f t="shared" si="4"/>
        <v>1</v>
      </c>
      <c r="BP12" s="88"/>
    </row>
    <row r="13" spans="1:68" ht="15.95" customHeight="1" x14ac:dyDescent="0.2">
      <c r="A13" s="192">
        <v>10</v>
      </c>
      <c r="B13" s="199" t="s">
        <v>158</v>
      </c>
      <c r="C13" s="168">
        <v>4</v>
      </c>
      <c r="D13" s="75">
        <v>4</v>
      </c>
      <c r="E13" s="75">
        <v>4</v>
      </c>
      <c r="F13" s="75">
        <v>4</v>
      </c>
      <c r="G13" s="75">
        <v>4</v>
      </c>
      <c r="H13" s="75">
        <v>4</v>
      </c>
      <c r="I13" s="75">
        <v>4</v>
      </c>
      <c r="J13" s="75">
        <v>4</v>
      </c>
      <c r="K13" s="75">
        <v>2</v>
      </c>
      <c r="L13" s="138">
        <v>2</v>
      </c>
      <c r="M13" s="74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">
        <f t="shared" si="0"/>
        <v>36</v>
      </c>
      <c r="AC13" s="6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7">
        <f t="shared" si="1"/>
        <v>0</v>
      </c>
      <c r="AO13" s="18"/>
      <c r="AP13" s="12"/>
      <c r="AQ13" s="12"/>
      <c r="AR13" s="12"/>
      <c r="AS13" s="12"/>
      <c r="AT13" s="12"/>
      <c r="AU13" s="12"/>
      <c r="AV13" s="12"/>
      <c r="AW13" s="12"/>
      <c r="AX13" s="7">
        <f t="shared" si="2"/>
        <v>0</v>
      </c>
      <c r="AY13" s="18"/>
      <c r="AZ13" s="12"/>
      <c r="BA13" s="12"/>
      <c r="BB13" s="12"/>
      <c r="BC13" s="12"/>
      <c r="BD13" s="12"/>
      <c r="BE13" s="12"/>
      <c r="BF13" s="12"/>
      <c r="BG13" s="7">
        <f t="shared" si="3"/>
        <v>0</v>
      </c>
      <c r="BH13" s="9"/>
      <c r="BI13" s="9"/>
      <c r="BJ13" s="9"/>
      <c r="BK13" s="141">
        <f t="shared" si="5"/>
        <v>36</v>
      </c>
      <c r="BL13" s="9">
        <f t="shared" si="6"/>
        <v>1</v>
      </c>
      <c r="BM13" s="25"/>
      <c r="BN13" s="2">
        <v>10</v>
      </c>
      <c r="BO13" s="52">
        <f t="shared" si="4"/>
        <v>3</v>
      </c>
      <c r="BP13" s="88"/>
    </row>
    <row r="14" spans="1:68" ht="15.95" customHeight="1" x14ac:dyDescent="0.2">
      <c r="A14" s="192">
        <v>11</v>
      </c>
      <c r="B14" s="195" t="s">
        <v>159</v>
      </c>
      <c r="C14" s="168">
        <v>4</v>
      </c>
      <c r="D14" s="75">
        <v>4</v>
      </c>
      <c r="E14" s="75">
        <v>4</v>
      </c>
      <c r="F14" s="75">
        <v>4</v>
      </c>
      <c r="G14" s="75">
        <v>4</v>
      </c>
      <c r="H14" s="75">
        <v>4</v>
      </c>
      <c r="I14" s="75">
        <v>4</v>
      </c>
      <c r="J14" s="75">
        <v>4</v>
      </c>
      <c r="K14" s="75">
        <v>2</v>
      </c>
      <c r="L14" s="138">
        <v>2</v>
      </c>
      <c r="M14" s="74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">
        <f t="shared" ref="AB14:AB17" si="13">SUM(C14:AA14)</f>
        <v>36</v>
      </c>
      <c r="AC14" s="6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7">
        <f t="shared" ref="AN14:AN17" si="14">SUM(AC14:AM14)</f>
        <v>0</v>
      </c>
      <c r="AO14" s="18"/>
      <c r="AP14" s="12"/>
      <c r="AQ14" s="12"/>
      <c r="AR14" s="12"/>
      <c r="AS14" s="12"/>
      <c r="AT14" s="12"/>
      <c r="AU14" s="12"/>
      <c r="AV14" s="12"/>
      <c r="AW14" s="12"/>
      <c r="AX14" s="7">
        <f t="shared" ref="AX14:AX17" si="15">SUM(AO14:AW14)</f>
        <v>0</v>
      </c>
      <c r="AY14" s="18"/>
      <c r="AZ14" s="12"/>
      <c r="BA14" s="12"/>
      <c r="BB14" s="12"/>
      <c r="BC14" s="12"/>
      <c r="BD14" s="12"/>
      <c r="BE14" s="12"/>
      <c r="BF14" s="12"/>
      <c r="BG14" s="7">
        <f t="shared" ref="BG14:BG17" si="16">SUM(AY14:BF14)</f>
        <v>0</v>
      </c>
      <c r="BH14" s="9"/>
      <c r="BI14" s="9"/>
      <c r="BJ14" s="9"/>
      <c r="BK14" s="141">
        <f t="shared" ref="BK14:BK17" si="17">AB14+AX14+BG14+AN14+BH14+BJ14+BI14</f>
        <v>36</v>
      </c>
      <c r="BL14" s="9">
        <f t="shared" ref="BL14:BL17" si="18">IF(BI14=0,IF(BK14&lt;80,1,IF(BK14&lt;94,2,IF(BK14&lt;121,3,IF(BK14&lt;148,4,5)))),"")</f>
        <v>1</v>
      </c>
      <c r="BM14" s="25"/>
      <c r="BN14" s="2">
        <v>11</v>
      </c>
      <c r="BO14" s="52">
        <f t="shared" ref="BO14:BO17" si="19">IF(BK14&lt;T$26*0.5,1,IF(BK14&lt;T$26,2,IF(BK14&lt;T$27,3,IF(BK14&lt;T$29,4,5))))</f>
        <v>3</v>
      </c>
      <c r="BP14" s="88"/>
    </row>
    <row r="15" spans="1:68" ht="15.95" customHeight="1" x14ac:dyDescent="0.2">
      <c r="A15" s="192">
        <v>12</v>
      </c>
      <c r="B15" s="195" t="s">
        <v>160</v>
      </c>
      <c r="C15" s="168">
        <v>5</v>
      </c>
      <c r="D15" s="75">
        <v>5</v>
      </c>
      <c r="E15" s="75">
        <v>5</v>
      </c>
      <c r="F15" s="75">
        <v>5</v>
      </c>
      <c r="G15" s="75">
        <v>4</v>
      </c>
      <c r="H15" s="75">
        <v>4</v>
      </c>
      <c r="I15" s="75">
        <v>2</v>
      </c>
      <c r="J15" s="75">
        <v>2</v>
      </c>
      <c r="K15" s="75">
        <v>1</v>
      </c>
      <c r="L15" s="138">
        <v>1</v>
      </c>
      <c r="M15" s="74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">
        <f t="shared" si="13"/>
        <v>34</v>
      </c>
      <c r="AC15" s="6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7">
        <f t="shared" si="14"/>
        <v>0</v>
      </c>
      <c r="AO15" s="18"/>
      <c r="AP15" s="12"/>
      <c r="AQ15" s="12"/>
      <c r="AR15" s="12"/>
      <c r="AS15" s="12"/>
      <c r="AT15" s="12"/>
      <c r="AU15" s="12"/>
      <c r="AV15" s="12"/>
      <c r="AW15" s="12"/>
      <c r="AX15" s="7">
        <f t="shared" si="15"/>
        <v>0</v>
      </c>
      <c r="AY15" s="18"/>
      <c r="AZ15" s="12"/>
      <c r="BA15" s="12"/>
      <c r="BB15" s="12"/>
      <c r="BC15" s="12"/>
      <c r="BD15" s="12"/>
      <c r="BE15" s="12"/>
      <c r="BF15" s="12"/>
      <c r="BG15" s="7">
        <f t="shared" si="16"/>
        <v>0</v>
      </c>
      <c r="BH15" s="9"/>
      <c r="BI15" s="9"/>
      <c r="BJ15" s="9"/>
      <c r="BK15" s="141">
        <f t="shared" si="17"/>
        <v>34</v>
      </c>
      <c r="BL15" s="9">
        <f t="shared" si="18"/>
        <v>1</v>
      </c>
      <c r="BM15" s="25"/>
      <c r="BN15" s="2">
        <v>12</v>
      </c>
      <c r="BO15" s="52">
        <f t="shared" si="19"/>
        <v>3</v>
      </c>
      <c r="BP15" s="88"/>
    </row>
    <row r="16" spans="1:68" ht="15.95" customHeight="1" x14ac:dyDescent="0.2">
      <c r="A16" s="192">
        <v>13</v>
      </c>
      <c r="B16" s="199" t="s">
        <v>161</v>
      </c>
      <c r="C16" s="168" t="s">
        <v>163</v>
      </c>
      <c r="D16" s="75" t="s">
        <v>163</v>
      </c>
      <c r="E16" s="75" t="s">
        <v>163</v>
      </c>
      <c r="F16" s="75" t="s">
        <v>163</v>
      </c>
      <c r="G16" s="75" t="s">
        <v>163</v>
      </c>
      <c r="H16" s="75" t="s">
        <v>163</v>
      </c>
      <c r="I16" s="75" t="s">
        <v>163</v>
      </c>
      <c r="J16" s="75" t="s">
        <v>163</v>
      </c>
      <c r="K16" s="75" t="s">
        <v>163</v>
      </c>
      <c r="L16" s="138" t="s">
        <v>163</v>
      </c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">
        <f t="shared" si="13"/>
        <v>0</v>
      </c>
      <c r="AC16" s="6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7">
        <f t="shared" si="14"/>
        <v>0</v>
      </c>
      <c r="AO16" s="18"/>
      <c r="AP16" s="12"/>
      <c r="AQ16" s="12"/>
      <c r="AR16" s="12"/>
      <c r="AS16" s="12"/>
      <c r="AT16" s="12"/>
      <c r="AU16" s="12"/>
      <c r="AV16" s="12"/>
      <c r="AW16" s="12"/>
      <c r="AX16" s="7">
        <f t="shared" si="15"/>
        <v>0</v>
      </c>
      <c r="AY16" s="18"/>
      <c r="AZ16" s="12"/>
      <c r="BA16" s="12"/>
      <c r="BB16" s="12"/>
      <c r="BC16" s="12"/>
      <c r="BD16" s="12"/>
      <c r="BE16" s="12"/>
      <c r="BF16" s="12"/>
      <c r="BG16" s="7">
        <f t="shared" si="16"/>
        <v>0</v>
      </c>
      <c r="BH16" s="9"/>
      <c r="BI16" s="9"/>
      <c r="BJ16" s="9"/>
      <c r="BK16" s="141">
        <f t="shared" si="17"/>
        <v>0</v>
      </c>
      <c r="BL16" s="9">
        <f t="shared" si="18"/>
        <v>1</v>
      </c>
      <c r="BM16" s="25"/>
      <c r="BN16" s="2">
        <v>13</v>
      </c>
      <c r="BO16" s="52">
        <f t="shared" si="19"/>
        <v>1</v>
      </c>
      <c r="BP16" s="88"/>
    </row>
    <row r="17" spans="1:68" ht="15.95" customHeight="1" x14ac:dyDescent="0.2">
      <c r="A17" s="192">
        <v>14</v>
      </c>
      <c r="B17" s="199" t="s">
        <v>162</v>
      </c>
      <c r="C17" s="168" t="s">
        <v>163</v>
      </c>
      <c r="D17" s="75" t="s">
        <v>163</v>
      </c>
      <c r="E17" s="75" t="s">
        <v>163</v>
      </c>
      <c r="F17" s="75" t="s">
        <v>163</v>
      </c>
      <c r="G17" s="75" t="s">
        <v>163</v>
      </c>
      <c r="H17" s="75" t="s">
        <v>163</v>
      </c>
      <c r="I17" s="75" t="s">
        <v>163</v>
      </c>
      <c r="J17" s="75" t="s">
        <v>163</v>
      </c>
      <c r="K17" s="75" t="s">
        <v>163</v>
      </c>
      <c r="L17" s="138" t="s">
        <v>163</v>
      </c>
      <c r="M17" s="74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">
        <f t="shared" si="13"/>
        <v>0</v>
      </c>
      <c r="AC17" s="6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7">
        <f t="shared" si="14"/>
        <v>0</v>
      </c>
      <c r="AO17" s="18"/>
      <c r="AP17" s="12"/>
      <c r="AQ17" s="12"/>
      <c r="AR17" s="12"/>
      <c r="AS17" s="12"/>
      <c r="AT17" s="12"/>
      <c r="AU17" s="12"/>
      <c r="AV17" s="12"/>
      <c r="AW17" s="12"/>
      <c r="AX17" s="7">
        <f t="shared" si="15"/>
        <v>0</v>
      </c>
      <c r="AY17" s="18"/>
      <c r="AZ17" s="12"/>
      <c r="BA17" s="12"/>
      <c r="BB17" s="12"/>
      <c r="BC17" s="12"/>
      <c r="BD17" s="12"/>
      <c r="BE17" s="12"/>
      <c r="BF17" s="12"/>
      <c r="BG17" s="7">
        <f t="shared" si="16"/>
        <v>0</v>
      </c>
      <c r="BH17" s="9"/>
      <c r="BI17" s="9"/>
      <c r="BJ17" s="9"/>
      <c r="BK17" s="141">
        <f t="shared" si="17"/>
        <v>0</v>
      </c>
      <c r="BL17" s="9">
        <f t="shared" si="18"/>
        <v>1</v>
      </c>
      <c r="BM17" s="25"/>
      <c r="BN17" s="2">
        <v>14</v>
      </c>
      <c r="BO17" s="52">
        <f t="shared" si="19"/>
        <v>1</v>
      </c>
      <c r="BP17" s="88"/>
    </row>
    <row r="18" spans="1:68" s="166" customFormat="1" ht="15.95" customHeight="1" x14ac:dyDescent="0.2">
      <c r="A18" s="192">
        <v>15</v>
      </c>
      <c r="B18" s="171"/>
      <c r="C18" s="169"/>
      <c r="D18" s="155"/>
      <c r="E18" s="155"/>
      <c r="F18" s="155"/>
      <c r="G18" s="155"/>
      <c r="H18" s="155"/>
      <c r="I18" s="155"/>
      <c r="J18" s="155"/>
      <c r="K18" s="155"/>
      <c r="L18" s="156"/>
      <c r="M18" s="154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7">
        <f t="shared" si="0"/>
        <v>0</v>
      </c>
      <c r="AC18" s="158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7">
        <f t="shared" si="1"/>
        <v>0</v>
      </c>
      <c r="AO18" s="160"/>
      <c r="AP18" s="161"/>
      <c r="AQ18" s="161"/>
      <c r="AR18" s="161"/>
      <c r="AS18" s="161"/>
      <c r="AT18" s="161"/>
      <c r="AU18" s="161"/>
      <c r="AV18" s="161"/>
      <c r="AW18" s="161"/>
      <c r="AX18" s="157">
        <f t="shared" si="2"/>
        <v>0</v>
      </c>
      <c r="AY18" s="160"/>
      <c r="AZ18" s="161"/>
      <c r="BA18" s="161"/>
      <c r="BB18" s="161"/>
      <c r="BC18" s="161"/>
      <c r="BD18" s="161"/>
      <c r="BE18" s="161"/>
      <c r="BF18" s="161"/>
      <c r="BG18" s="157">
        <f t="shared" si="3"/>
        <v>0</v>
      </c>
      <c r="BH18" s="162"/>
      <c r="BI18" s="162"/>
      <c r="BJ18" s="162"/>
      <c r="BK18" s="163">
        <f t="shared" si="5"/>
        <v>0</v>
      </c>
      <c r="BL18" s="162">
        <f t="shared" si="6"/>
        <v>1</v>
      </c>
      <c r="BM18" s="164"/>
      <c r="BN18" s="2">
        <v>15</v>
      </c>
      <c r="BO18" s="165">
        <f>IF(BK18&lt;T$26*0.5,1,IF(BK18&lt;T$26,2,IF(BK18&lt;T$27,3,IF(BK18&lt;T$29,4,5))))</f>
        <v>1</v>
      </c>
      <c r="BP18" s="165"/>
    </row>
    <row r="19" spans="1:68" ht="15.95" customHeight="1" x14ac:dyDescent="0.2">
      <c r="A19" s="192">
        <v>16</v>
      </c>
      <c r="B19" s="172"/>
      <c r="C19" s="168"/>
      <c r="D19" s="75"/>
      <c r="E19" s="75"/>
      <c r="F19" s="75"/>
      <c r="G19" s="75"/>
      <c r="H19" s="75"/>
      <c r="I19" s="75"/>
      <c r="J19" s="75"/>
      <c r="K19" s="75"/>
      <c r="L19" s="138"/>
      <c r="M19" s="74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">
        <f t="shared" ref="AB19:AB20" si="20">SUM(C19:AA19)</f>
        <v>0</v>
      </c>
      <c r="AC19" s="6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7">
        <f t="shared" ref="AN19:AN20" si="21">SUM(AC19:AM19)</f>
        <v>0</v>
      </c>
      <c r="AO19" s="18"/>
      <c r="AP19" s="12"/>
      <c r="AQ19" s="12"/>
      <c r="AR19" s="12"/>
      <c r="AS19" s="12"/>
      <c r="AT19" s="12"/>
      <c r="AU19" s="12"/>
      <c r="AV19" s="12"/>
      <c r="AW19" s="12"/>
      <c r="AX19" s="7">
        <f t="shared" ref="AX19:AX20" si="22">SUM(AO19:AW19)</f>
        <v>0</v>
      </c>
      <c r="AY19" s="18"/>
      <c r="AZ19" s="12"/>
      <c r="BA19" s="12"/>
      <c r="BB19" s="12"/>
      <c r="BC19" s="12"/>
      <c r="BD19" s="12"/>
      <c r="BE19" s="12"/>
      <c r="BF19" s="12"/>
      <c r="BG19" s="7">
        <f t="shared" ref="BG19:BG20" si="23">SUM(AY19:BF19)</f>
        <v>0</v>
      </c>
      <c r="BH19" s="9"/>
      <c r="BI19" s="9"/>
      <c r="BJ19" s="9"/>
      <c r="BK19" s="141">
        <f t="shared" ref="BK19:BK20" si="24">AB19+AX19+BG19+AN19+BH19+BJ19+BI19</f>
        <v>0</v>
      </c>
      <c r="BL19" s="9">
        <f t="shared" ref="BL19:BL20" si="25">IF(BI19=0,IF(BK19&lt;80,1,IF(BK19&lt;94,2,IF(BK19&lt;121,3,IF(BK19&lt;148,4,5)))),"")</f>
        <v>1</v>
      </c>
      <c r="BM19" s="25"/>
      <c r="BN19" s="2">
        <v>16</v>
      </c>
      <c r="BO19" s="52">
        <f t="shared" ref="BO19:BO20" si="26">IF(BK19&lt;T$26*0.5,1,IF(BK19&lt;T$26,2,IF(BK19&lt;T$27,3,IF(BK19&lt;T$29,4,5))))</f>
        <v>1</v>
      </c>
      <c r="BP19" s="88"/>
    </row>
    <row r="20" spans="1:68" ht="15.95" customHeight="1" x14ac:dyDescent="0.2">
      <c r="A20" s="192">
        <v>17</v>
      </c>
      <c r="B20" s="195"/>
      <c r="C20" s="168"/>
      <c r="D20" s="75"/>
      <c r="E20" s="75"/>
      <c r="F20" s="75"/>
      <c r="G20" s="75"/>
      <c r="H20" s="75"/>
      <c r="I20" s="75"/>
      <c r="J20" s="75"/>
      <c r="K20" s="75"/>
      <c r="L20" s="138"/>
      <c r="M20" s="74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">
        <f t="shared" si="20"/>
        <v>0</v>
      </c>
      <c r="AC20" s="6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7">
        <f t="shared" si="21"/>
        <v>0</v>
      </c>
      <c r="AO20" s="18"/>
      <c r="AP20" s="12"/>
      <c r="AQ20" s="12"/>
      <c r="AR20" s="12"/>
      <c r="AS20" s="12"/>
      <c r="AT20" s="12"/>
      <c r="AU20" s="12"/>
      <c r="AV20" s="12"/>
      <c r="AW20" s="12"/>
      <c r="AX20" s="7">
        <f t="shared" si="22"/>
        <v>0</v>
      </c>
      <c r="AY20" s="18"/>
      <c r="AZ20" s="12"/>
      <c r="BA20" s="12"/>
      <c r="BB20" s="12"/>
      <c r="BC20" s="12"/>
      <c r="BD20" s="12"/>
      <c r="BE20" s="12"/>
      <c r="BF20" s="12"/>
      <c r="BG20" s="7">
        <f t="shared" si="23"/>
        <v>0</v>
      </c>
      <c r="BH20" s="9"/>
      <c r="BI20" s="9"/>
      <c r="BJ20" s="9"/>
      <c r="BK20" s="141">
        <f t="shared" si="24"/>
        <v>0</v>
      </c>
      <c r="BL20" s="9">
        <f t="shared" si="25"/>
        <v>1</v>
      </c>
      <c r="BM20" s="25"/>
      <c r="BN20" s="2">
        <v>17</v>
      </c>
      <c r="BO20" s="52">
        <f t="shared" si="26"/>
        <v>1</v>
      </c>
      <c r="BP20" s="88"/>
    </row>
    <row r="21" spans="1:68" ht="15.95" customHeight="1" x14ac:dyDescent="0.2">
      <c r="A21" s="192">
        <v>18</v>
      </c>
      <c r="B21" s="171"/>
      <c r="C21" s="168"/>
      <c r="D21" s="75"/>
      <c r="E21" s="75"/>
      <c r="F21" s="75"/>
      <c r="G21" s="75"/>
      <c r="H21" s="75"/>
      <c r="I21" s="75"/>
      <c r="J21" s="75"/>
      <c r="K21" s="75"/>
      <c r="L21" s="138"/>
      <c r="M21" s="74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">
        <f t="shared" si="0"/>
        <v>0</v>
      </c>
      <c r="AC21" s="6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7">
        <f t="shared" si="1"/>
        <v>0</v>
      </c>
      <c r="AO21" s="18"/>
      <c r="AP21" s="12"/>
      <c r="AQ21" s="12"/>
      <c r="AR21" s="12"/>
      <c r="AS21" s="12"/>
      <c r="AT21" s="12"/>
      <c r="AU21" s="12"/>
      <c r="AV21" s="12"/>
      <c r="AW21" s="12"/>
      <c r="AX21" s="7">
        <f t="shared" si="2"/>
        <v>0</v>
      </c>
      <c r="AY21" s="18"/>
      <c r="AZ21" s="12"/>
      <c r="BA21" s="12"/>
      <c r="BB21" s="12"/>
      <c r="BC21" s="12"/>
      <c r="BD21" s="12"/>
      <c r="BE21" s="12"/>
      <c r="BF21" s="12"/>
      <c r="BG21" s="7">
        <f t="shared" si="3"/>
        <v>0</v>
      </c>
      <c r="BH21" s="9"/>
      <c r="BI21" s="9"/>
      <c r="BJ21" s="9"/>
      <c r="BK21" s="141">
        <f t="shared" ref="BK21:BK22" si="27">AB21+AX21+BG21+AN21+BH21+BJ21+BI21</f>
        <v>0</v>
      </c>
      <c r="BL21" s="9">
        <f t="shared" ref="BL21:BL22" si="28">IF(BI21=0,IF(BK21&lt;80,1,IF(BK21&lt;94,2,IF(BK21&lt;121,3,IF(BK21&lt;148,4,5)))),"")</f>
        <v>1</v>
      </c>
      <c r="BM21" s="25"/>
      <c r="BN21" s="2">
        <v>18</v>
      </c>
      <c r="BO21" s="52">
        <f>IF(BK21&lt;T$26*0.5,1,IF(BK21&lt;T$26,2,IF(BK21&lt;T$27,3,IF(BK21&lt;T$29,4,5))))</f>
        <v>1</v>
      </c>
      <c r="BP21" s="88"/>
    </row>
    <row r="22" spans="1:68" ht="15.95" customHeight="1" thickBot="1" x14ac:dyDescent="0.25">
      <c r="A22" s="193">
        <v>19</v>
      </c>
      <c r="B22" s="173"/>
      <c r="C22" s="170"/>
      <c r="D22" s="77"/>
      <c r="E22" s="77"/>
      <c r="F22" s="77"/>
      <c r="G22" s="77"/>
      <c r="H22" s="77"/>
      <c r="I22" s="77"/>
      <c r="J22" s="77"/>
      <c r="K22" s="77"/>
      <c r="L22" s="139"/>
      <c r="M22" s="7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11">
        <f t="shared" si="0"/>
        <v>0</v>
      </c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1">
        <f t="shared" si="1"/>
        <v>0</v>
      </c>
      <c r="AO22" s="16"/>
      <c r="AP22" s="19"/>
      <c r="AQ22" s="19"/>
      <c r="AR22" s="19"/>
      <c r="AS22" s="19"/>
      <c r="AT22" s="19"/>
      <c r="AU22" s="19"/>
      <c r="AV22" s="19"/>
      <c r="AW22" s="19"/>
      <c r="AX22" s="11">
        <f t="shared" si="2"/>
        <v>0</v>
      </c>
      <c r="AY22" s="16"/>
      <c r="AZ22" s="19"/>
      <c r="BA22" s="19"/>
      <c r="BB22" s="19"/>
      <c r="BC22" s="19"/>
      <c r="BD22" s="19"/>
      <c r="BE22" s="19"/>
      <c r="BF22" s="19"/>
      <c r="BG22" s="11">
        <f t="shared" si="3"/>
        <v>0</v>
      </c>
      <c r="BH22" s="10"/>
      <c r="BI22" s="10"/>
      <c r="BJ22" s="10"/>
      <c r="BK22" s="142">
        <f t="shared" si="27"/>
        <v>0</v>
      </c>
      <c r="BL22" s="10">
        <f t="shared" si="28"/>
        <v>1</v>
      </c>
      <c r="BM22" s="26"/>
      <c r="BN22" s="4">
        <v>19</v>
      </c>
      <c r="BO22" s="52">
        <f>IF(BK22&lt;T$26*0.5,1,IF(BK22&lt;T$26,2,IF(BK22&lt;T$27,3,IF(BK22&lt;T$29,4,5))))</f>
        <v>1</v>
      </c>
      <c r="BP22" s="88"/>
    </row>
    <row r="23" spans="1:68" ht="12.75" x14ac:dyDescent="0.2">
      <c r="A23" s="8"/>
      <c r="B23" s="36" t="s">
        <v>10</v>
      </c>
      <c r="C23" s="34">
        <f t="shared" ref="C23:AA23" si="29">AVERAGE(C4:C22)</f>
        <v>4.666666666666667</v>
      </c>
      <c r="D23" s="34">
        <f t="shared" si="29"/>
        <v>4.666666666666667</v>
      </c>
      <c r="E23" s="34">
        <f t="shared" si="29"/>
        <v>4.666666666666667</v>
      </c>
      <c r="F23" s="34">
        <f t="shared" si="29"/>
        <v>4.666666666666667</v>
      </c>
      <c r="G23" s="34">
        <f t="shared" si="29"/>
        <v>4.166666666666667</v>
      </c>
      <c r="H23" s="34">
        <f t="shared" si="29"/>
        <v>4.166666666666667</v>
      </c>
      <c r="I23" s="34">
        <f t="shared" si="29"/>
        <v>4.166666666666667</v>
      </c>
      <c r="J23" s="34">
        <f t="shared" si="29"/>
        <v>4.166666666666667</v>
      </c>
      <c r="K23" s="34">
        <f t="shared" si="29"/>
        <v>2.3333333333333335</v>
      </c>
      <c r="L23" s="34">
        <f t="shared" si="29"/>
        <v>2.3333333333333335</v>
      </c>
      <c r="M23" s="34" t="e">
        <f t="shared" si="29"/>
        <v>#DIV/0!</v>
      </c>
      <c r="N23" s="34" t="e">
        <f t="shared" si="29"/>
        <v>#DIV/0!</v>
      </c>
      <c r="O23" s="34" t="e">
        <f t="shared" si="29"/>
        <v>#DIV/0!</v>
      </c>
      <c r="P23" s="34" t="e">
        <f t="shared" si="29"/>
        <v>#DIV/0!</v>
      </c>
      <c r="Q23" s="34" t="e">
        <f t="shared" si="29"/>
        <v>#DIV/0!</v>
      </c>
      <c r="R23" s="34" t="e">
        <f t="shared" si="29"/>
        <v>#DIV/0!</v>
      </c>
      <c r="S23" s="34" t="e">
        <f t="shared" si="29"/>
        <v>#DIV/0!</v>
      </c>
      <c r="T23" s="34" t="e">
        <f t="shared" si="29"/>
        <v>#DIV/0!</v>
      </c>
      <c r="U23" s="34" t="e">
        <f t="shared" si="29"/>
        <v>#DIV/0!</v>
      </c>
      <c r="V23" s="34" t="e">
        <f t="shared" si="29"/>
        <v>#DIV/0!</v>
      </c>
      <c r="W23" s="34" t="e">
        <f t="shared" si="29"/>
        <v>#DIV/0!</v>
      </c>
      <c r="X23" s="34" t="e">
        <f t="shared" si="29"/>
        <v>#DIV/0!</v>
      </c>
      <c r="Y23" s="34" t="e">
        <f t="shared" si="29"/>
        <v>#DIV/0!</v>
      </c>
      <c r="Z23" s="34" t="e">
        <f t="shared" si="29"/>
        <v>#DIV/0!</v>
      </c>
      <c r="AA23" s="34" t="e">
        <f t="shared" si="29"/>
        <v>#DIV/0!</v>
      </c>
      <c r="AB23" s="17" t="s">
        <v>0</v>
      </c>
      <c r="AC23" s="17">
        <f t="shared" ref="AC23:AM23" si="30">SUM(AC4:AC22)</f>
        <v>0</v>
      </c>
      <c r="AD23" s="17">
        <f t="shared" si="30"/>
        <v>0</v>
      </c>
      <c r="AE23" s="17">
        <f t="shared" si="30"/>
        <v>0</v>
      </c>
      <c r="AF23" s="17">
        <f t="shared" si="30"/>
        <v>0</v>
      </c>
      <c r="AG23" s="17">
        <f t="shared" si="30"/>
        <v>0</v>
      </c>
      <c r="AH23" s="17">
        <f t="shared" si="30"/>
        <v>0</v>
      </c>
      <c r="AI23" s="17">
        <f t="shared" si="30"/>
        <v>0</v>
      </c>
      <c r="AJ23" s="17">
        <f t="shared" si="30"/>
        <v>0</v>
      </c>
      <c r="AK23" s="17">
        <f t="shared" si="30"/>
        <v>0</v>
      </c>
      <c r="AL23" s="17">
        <f t="shared" si="30"/>
        <v>0</v>
      </c>
      <c r="AM23" s="17">
        <f t="shared" si="30"/>
        <v>0</v>
      </c>
      <c r="AN23" s="17" t="s">
        <v>0</v>
      </c>
      <c r="AO23" s="17">
        <f t="shared" ref="AO23:AW23" si="31">SUM(AO4:AO22)</f>
        <v>0</v>
      </c>
      <c r="AP23" s="17">
        <f t="shared" si="31"/>
        <v>0</v>
      </c>
      <c r="AQ23" s="17">
        <f t="shared" si="31"/>
        <v>0</v>
      </c>
      <c r="AR23" s="17">
        <f t="shared" si="31"/>
        <v>0</v>
      </c>
      <c r="AS23" s="17">
        <f t="shared" si="31"/>
        <v>0</v>
      </c>
      <c r="AT23" s="17">
        <f t="shared" si="31"/>
        <v>0</v>
      </c>
      <c r="AU23" s="17">
        <f t="shared" si="31"/>
        <v>0</v>
      </c>
      <c r="AV23" s="17">
        <f t="shared" si="31"/>
        <v>0</v>
      </c>
      <c r="AW23" s="17">
        <f t="shared" si="31"/>
        <v>0</v>
      </c>
      <c r="AX23" s="17" t="s">
        <v>0</v>
      </c>
      <c r="AY23" s="34" t="e">
        <f t="shared" ref="AY23:BF23" si="32">AVERAGE(AY4:AY22)</f>
        <v>#DIV/0!</v>
      </c>
      <c r="AZ23" s="34" t="e">
        <f t="shared" si="32"/>
        <v>#DIV/0!</v>
      </c>
      <c r="BA23" s="34" t="e">
        <f t="shared" si="32"/>
        <v>#DIV/0!</v>
      </c>
      <c r="BB23" s="34" t="e">
        <f t="shared" si="32"/>
        <v>#DIV/0!</v>
      </c>
      <c r="BC23" s="34" t="e">
        <f t="shared" si="32"/>
        <v>#DIV/0!</v>
      </c>
      <c r="BD23" s="34" t="e">
        <f t="shared" si="32"/>
        <v>#DIV/0!</v>
      </c>
      <c r="BE23" s="34" t="e">
        <f t="shared" si="32"/>
        <v>#DIV/0!</v>
      </c>
      <c r="BF23" s="34" t="e">
        <f t="shared" si="32"/>
        <v>#DIV/0!</v>
      </c>
      <c r="BG23" s="17"/>
      <c r="BH23" s="34"/>
      <c r="BI23" s="34"/>
      <c r="BJ23" s="17"/>
      <c r="BK23" s="34">
        <f>AVERAGE(BK4:BK22)</f>
        <v>12.631578947368421</v>
      </c>
      <c r="BL23" s="15">
        <f>AVERAGE(BL4:BL22)</f>
        <v>1</v>
      </c>
      <c r="BO23" s="15"/>
    </row>
    <row r="24" spans="1:68" x14ac:dyDescent="0.2">
      <c r="J24" s="102"/>
      <c r="K24" s="102"/>
      <c r="L24" s="102"/>
      <c r="M24" s="102"/>
      <c r="N24" s="102"/>
      <c r="O24" s="39"/>
      <c r="P24" s="43"/>
      <c r="Q24" s="43"/>
      <c r="R24" s="43"/>
      <c r="S24" s="43"/>
      <c r="T24" s="102"/>
      <c r="U24" s="102"/>
      <c r="V24" s="102"/>
      <c r="W24" s="102"/>
      <c r="X24" s="102"/>
      <c r="Y24" s="102"/>
      <c r="Z24" s="102"/>
      <c r="AA24" s="44"/>
      <c r="AC24" s="15" t="s">
        <v>20</v>
      </c>
      <c r="AD24" s="15" t="s">
        <v>21</v>
      </c>
      <c r="AE24" s="15" t="s">
        <v>22</v>
      </c>
      <c r="AF24" s="15" t="s">
        <v>23</v>
      </c>
      <c r="AG24" s="105" t="s">
        <v>25</v>
      </c>
      <c r="AH24" s="43" t="s">
        <v>15</v>
      </c>
      <c r="AI24" s="43" t="s">
        <v>47</v>
      </c>
      <c r="AJ24" s="43" t="s">
        <v>48</v>
      </c>
      <c r="AK24" s="43" t="s">
        <v>49</v>
      </c>
      <c r="AL24" s="15" t="s">
        <v>18</v>
      </c>
      <c r="AM24" s="15" t="s">
        <v>62</v>
      </c>
      <c r="AO24" s="15" t="s">
        <v>20</v>
      </c>
      <c r="AP24" s="15" t="s">
        <v>21</v>
      </c>
      <c r="AQ24" s="15" t="s">
        <v>22</v>
      </c>
      <c r="AR24" s="15" t="s">
        <v>24</v>
      </c>
      <c r="AS24" s="15" t="s">
        <v>77</v>
      </c>
      <c r="AT24" s="15" t="s">
        <v>25</v>
      </c>
      <c r="AU24" s="15" t="s">
        <v>17</v>
      </c>
      <c r="AV24" s="15" t="s">
        <v>18</v>
      </c>
      <c r="AW24" s="15" t="s">
        <v>62</v>
      </c>
      <c r="AY24" s="15" t="s">
        <v>20</v>
      </c>
      <c r="AZ24" s="15" t="s">
        <v>22</v>
      </c>
      <c r="BA24" s="15" t="s">
        <v>24</v>
      </c>
      <c r="BB24" s="15" t="s">
        <v>25</v>
      </c>
      <c r="BC24" s="15" t="s">
        <v>50</v>
      </c>
      <c r="BD24" s="15" t="s">
        <v>16</v>
      </c>
      <c r="BE24" s="15" t="s">
        <v>18</v>
      </c>
      <c r="BF24" s="15" t="s">
        <v>19</v>
      </c>
    </row>
    <row r="25" spans="1:68" x14ac:dyDescent="0.2">
      <c r="B25" s="36" t="s">
        <v>46</v>
      </c>
      <c r="C25" s="107">
        <v>1</v>
      </c>
      <c r="D25" s="15">
        <v>2</v>
      </c>
      <c r="E25" s="15">
        <v>3</v>
      </c>
      <c r="F25" s="15">
        <v>4</v>
      </c>
      <c r="G25" s="15">
        <v>5</v>
      </c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Y25" s="15" t="s">
        <v>21</v>
      </c>
      <c r="BD25" s="44" t="s">
        <v>51</v>
      </c>
    </row>
    <row r="26" spans="1:68" ht="15" x14ac:dyDescent="0.2">
      <c r="B26" s="58" t="s">
        <v>54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0">
        <f>COUNT(C15:AA15)*3+COUNT(AC15:AM15)*0+COUNT(AO15:AW15)*0+COUNT(AY15:BF15)*1</f>
        <v>30</v>
      </c>
      <c r="U26" s="51"/>
      <c r="V26" s="51"/>
      <c r="W26" s="51"/>
      <c r="X26" s="51"/>
      <c r="Y26" s="51"/>
      <c r="Z26" s="51"/>
      <c r="AA26" s="40"/>
      <c r="BD26" s="44"/>
    </row>
    <row r="27" spans="1:68" ht="15" x14ac:dyDescent="0.2">
      <c r="B27" s="53" t="s">
        <v>55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0">
        <f>COUNT(C15:AA15)*4+COUNT(AC15:AM15)*0+COUNT(AO15:AW15)*1+COUNT(AY15:BF15)*2</f>
        <v>40</v>
      </c>
      <c r="U27" s="51"/>
      <c r="V27" s="51"/>
      <c r="W27" s="47"/>
      <c r="X27" s="51"/>
      <c r="Y27" s="51"/>
      <c r="Z27"/>
      <c r="AA27" s="40"/>
      <c r="BD27" s="44"/>
    </row>
    <row r="28" spans="1:68" ht="15" x14ac:dyDescent="0.2">
      <c r="B28" s="53" t="s">
        <v>56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7">
        <f>COUNT(C20:AA20)*5+COUNT(AC20:AM20)*1+COUNT(AO20:AW20)*2+COUNT(AY20:BF20)*3</f>
        <v>0</v>
      </c>
      <c r="U28" s="51"/>
      <c r="V28" s="51"/>
      <c r="W28" s="51"/>
      <c r="X28" s="51"/>
      <c r="Y28" s="51"/>
      <c r="Z28" s="51"/>
      <c r="AA28" s="40"/>
      <c r="BD28" s="44"/>
    </row>
    <row r="29" spans="1:68" ht="15" x14ac:dyDescent="0.2">
      <c r="B29" s="55" t="s">
        <v>57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61">
        <f>(T27+T28)/2</f>
        <v>20</v>
      </c>
      <c r="U29" s="51"/>
      <c r="V29" s="51"/>
      <c r="W29" s="51"/>
      <c r="X29" s="51"/>
      <c r="Y29" s="51"/>
      <c r="Z29" s="51"/>
      <c r="AA29" s="40"/>
      <c r="BD29" s="44"/>
    </row>
    <row r="30" spans="1:68" x14ac:dyDescent="0.2">
      <c r="B30" s="36"/>
      <c r="L30" s="40"/>
      <c r="W30" s="40"/>
      <c r="X30" s="40"/>
      <c r="Y30" s="40"/>
      <c r="Z30" s="40"/>
      <c r="AA30" s="40"/>
      <c r="AO30" s="15" t="s">
        <v>76</v>
      </c>
      <c r="BD30" s="44"/>
    </row>
    <row r="31" spans="1:68" ht="12.75" x14ac:dyDescent="0.2">
      <c r="C31" s="17"/>
      <c r="D31" s="17"/>
      <c r="E31" s="17"/>
      <c r="F31" s="17"/>
      <c r="G31" s="35"/>
      <c r="H31" s="17"/>
      <c r="I31" s="17"/>
      <c r="L31" s="40"/>
      <c r="AN31" s="43"/>
      <c r="AO31" s="43">
        <v>1</v>
      </c>
      <c r="AP31" s="43">
        <v>2</v>
      </c>
      <c r="AQ31" s="43">
        <v>3</v>
      </c>
      <c r="AR31" s="43">
        <v>4</v>
      </c>
      <c r="AS31" s="43">
        <v>5</v>
      </c>
      <c r="AT31" s="43">
        <v>6</v>
      </c>
      <c r="AU31" s="43">
        <v>7</v>
      </c>
      <c r="AV31" s="43">
        <v>8</v>
      </c>
      <c r="AW31" s="43">
        <v>9</v>
      </c>
    </row>
    <row r="32" spans="1:68" ht="12.75" x14ac:dyDescent="0.2">
      <c r="C32" s="17"/>
      <c r="D32" s="220"/>
      <c r="E32" s="220"/>
      <c r="F32" s="17"/>
      <c r="G32" s="45"/>
      <c r="H32" s="17"/>
      <c r="I32" s="17"/>
      <c r="X32" s="104"/>
      <c r="AN32" s="43">
        <v>-1</v>
      </c>
      <c r="AO32" s="103">
        <f t="shared" ref="AO32:AW32" si="33">COUNTIF(AO4:AO22,"=-1")</f>
        <v>0</v>
      </c>
      <c r="AP32" s="15">
        <f t="shared" si="33"/>
        <v>0</v>
      </c>
      <c r="AQ32" s="15">
        <f t="shared" si="33"/>
        <v>0</v>
      </c>
      <c r="AR32" s="15">
        <f t="shared" si="33"/>
        <v>0</v>
      </c>
      <c r="AS32" s="15">
        <f t="shared" si="33"/>
        <v>0</v>
      </c>
      <c r="AT32" s="15">
        <f t="shared" si="33"/>
        <v>0</v>
      </c>
      <c r="AU32" s="15">
        <f t="shared" si="33"/>
        <v>0</v>
      </c>
      <c r="AV32" s="15">
        <f t="shared" si="33"/>
        <v>0</v>
      </c>
      <c r="AW32" s="15">
        <f t="shared" si="33"/>
        <v>0</v>
      </c>
    </row>
    <row r="33" spans="2:49" ht="12.75" x14ac:dyDescent="0.2">
      <c r="C33" s="17"/>
      <c r="D33" s="220"/>
      <c r="E33" s="220"/>
      <c r="F33" s="17"/>
      <c r="G33" s="45"/>
      <c r="H33" s="17"/>
      <c r="I33" s="17"/>
      <c r="X33" s="104"/>
      <c r="AN33" s="43">
        <v>0</v>
      </c>
      <c r="AO33" s="103">
        <f t="shared" ref="AO33:AW33" si="34">COUNTIF(AO4:AO22,"=0")</f>
        <v>0</v>
      </c>
      <c r="AP33" s="15">
        <f t="shared" si="34"/>
        <v>0</v>
      </c>
      <c r="AQ33" s="15">
        <f t="shared" si="34"/>
        <v>0</v>
      </c>
      <c r="AR33" s="15">
        <f t="shared" si="34"/>
        <v>0</v>
      </c>
      <c r="AS33" s="15">
        <f t="shared" si="34"/>
        <v>0</v>
      </c>
      <c r="AT33" s="15">
        <f t="shared" si="34"/>
        <v>0</v>
      </c>
      <c r="AU33" s="15">
        <f t="shared" si="34"/>
        <v>0</v>
      </c>
      <c r="AV33" s="15">
        <f t="shared" si="34"/>
        <v>0</v>
      </c>
      <c r="AW33" s="15">
        <f t="shared" si="34"/>
        <v>0</v>
      </c>
    </row>
    <row r="34" spans="2:49" ht="12.75" x14ac:dyDescent="0.2">
      <c r="C34" s="17"/>
      <c r="D34" s="220"/>
      <c r="E34" s="220"/>
      <c r="F34" s="17"/>
      <c r="H34" s="17"/>
      <c r="I34" s="17"/>
      <c r="J34" s="17"/>
      <c r="L34" s="17"/>
      <c r="X34" s="104"/>
      <c r="AN34" s="43">
        <v>1</v>
      </c>
      <c r="AO34" s="103">
        <f t="shared" ref="AO34:AW34" si="35">COUNTIF(AO4:AO22,"=1")</f>
        <v>0</v>
      </c>
      <c r="AP34" s="15">
        <f t="shared" si="35"/>
        <v>0</v>
      </c>
      <c r="AQ34" s="15">
        <f t="shared" si="35"/>
        <v>0</v>
      </c>
      <c r="AR34" s="15">
        <f t="shared" si="35"/>
        <v>0</v>
      </c>
      <c r="AS34" s="15">
        <f t="shared" si="35"/>
        <v>0</v>
      </c>
      <c r="AT34" s="15">
        <f t="shared" si="35"/>
        <v>0</v>
      </c>
      <c r="AU34" s="15">
        <f t="shared" si="35"/>
        <v>0</v>
      </c>
      <c r="AV34" s="15">
        <f t="shared" si="35"/>
        <v>0</v>
      </c>
      <c r="AW34" s="15">
        <f t="shared" si="35"/>
        <v>0</v>
      </c>
    </row>
    <row r="35" spans="2:49" ht="12.75" x14ac:dyDescent="0.2">
      <c r="B35" s="42"/>
      <c r="C35" s="42"/>
      <c r="D35" s="42"/>
      <c r="E35" s="42"/>
      <c r="F35" s="42"/>
      <c r="G35" s="42"/>
      <c r="H35" s="42"/>
      <c r="I35" s="42"/>
      <c r="X35" s="104"/>
      <c r="AN35" s="43">
        <v>2</v>
      </c>
      <c r="AO35" s="103">
        <f t="shared" ref="AO35:AW35" si="36">COUNTIF(AO4:AO22,"=2")</f>
        <v>0</v>
      </c>
      <c r="AP35" s="15">
        <f t="shared" si="36"/>
        <v>0</v>
      </c>
      <c r="AQ35" s="15">
        <f t="shared" si="36"/>
        <v>0</v>
      </c>
      <c r="AR35" s="15">
        <f t="shared" si="36"/>
        <v>0</v>
      </c>
      <c r="AS35" s="15">
        <f t="shared" si="36"/>
        <v>0</v>
      </c>
      <c r="AT35" s="15">
        <f t="shared" si="36"/>
        <v>0</v>
      </c>
      <c r="AU35" s="15">
        <f t="shared" si="36"/>
        <v>0</v>
      </c>
      <c r="AV35" s="15">
        <f t="shared" si="36"/>
        <v>0</v>
      </c>
      <c r="AW35" s="15">
        <f t="shared" si="36"/>
        <v>0</v>
      </c>
    </row>
    <row r="36" spans="2:49" ht="12.75" x14ac:dyDescent="0.2">
      <c r="B36" s="42"/>
      <c r="C36" s="42"/>
      <c r="D36" s="42"/>
      <c r="E36" s="42"/>
      <c r="F36" s="42"/>
      <c r="G36" s="42"/>
      <c r="H36" s="42"/>
      <c r="I36" s="42"/>
    </row>
    <row r="37" spans="2:49" ht="12.75" x14ac:dyDescent="0.2">
      <c r="B37" s="42"/>
      <c r="C37" s="42"/>
      <c r="D37" s="47"/>
      <c r="E37" s="42"/>
      <c r="F37" s="42"/>
      <c r="H37" s="42"/>
      <c r="I37" s="42"/>
      <c r="AM37" s="36" t="s">
        <v>78</v>
      </c>
      <c r="AN37" s="15">
        <v>-2</v>
      </c>
      <c r="AO37" s="15">
        <f t="shared" ref="AO37:AW37" si="37">COUNTIF(AO4:AO22,"=-2")</f>
        <v>0</v>
      </c>
      <c r="AP37" s="15">
        <f t="shared" si="37"/>
        <v>0</v>
      </c>
      <c r="AQ37" s="15">
        <f t="shared" si="37"/>
        <v>0</v>
      </c>
      <c r="AR37" s="15">
        <f t="shared" si="37"/>
        <v>0</v>
      </c>
      <c r="AS37" s="15">
        <f t="shared" si="37"/>
        <v>0</v>
      </c>
      <c r="AT37" s="15">
        <f t="shared" si="37"/>
        <v>0</v>
      </c>
      <c r="AU37" s="15">
        <f t="shared" si="37"/>
        <v>0</v>
      </c>
      <c r="AV37" s="15">
        <f t="shared" si="37"/>
        <v>0</v>
      </c>
      <c r="AW37" s="15">
        <f t="shared" si="37"/>
        <v>0</v>
      </c>
    </row>
    <row r="38" spans="2:49" ht="12.75" x14ac:dyDescent="0.2">
      <c r="B38" s="101" t="s">
        <v>119</v>
      </c>
      <c r="C38" s="42"/>
      <c r="D38" s="42"/>
      <c r="E38" s="42"/>
      <c r="F38" s="42"/>
      <c r="G38" s="42"/>
      <c r="H38" s="42"/>
      <c r="I38" s="42"/>
    </row>
    <row r="39" spans="2:49" ht="12.75" x14ac:dyDescent="0.2">
      <c r="B39" s="42"/>
      <c r="C39" s="42"/>
      <c r="D39" s="42"/>
      <c r="E39" s="42"/>
      <c r="F39" s="42"/>
      <c r="G39" s="42"/>
      <c r="H39" s="42"/>
      <c r="I39" s="42"/>
      <c r="AN39" s="36" t="s">
        <v>79</v>
      </c>
      <c r="AO39" s="15">
        <f>SUM(AO32:AO37)</f>
        <v>0</v>
      </c>
      <c r="AP39" s="15">
        <f t="shared" ref="AP39:AW39" si="38">SUM(AP32:AP37)</f>
        <v>0</v>
      </c>
      <c r="AQ39" s="15">
        <f t="shared" si="38"/>
        <v>0</v>
      </c>
      <c r="AR39" s="15">
        <f t="shared" si="38"/>
        <v>0</v>
      </c>
      <c r="AS39" s="15">
        <f t="shared" si="38"/>
        <v>0</v>
      </c>
      <c r="AT39" s="15">
        <f t="shared" si="38"/>
        <v>0</v>
      </c>
      <c r="AU39" s="15">
        <f t="shared" si="38"/>
        <v>0</v>
      </c>
      <c r="AV39" s="15">
        <f t="shared" si="38"/>
        <v>0</v>
      </c>
      <c r="AW39" s="15">
        <f t="shared" si="38"/>
        <v>0</v>
      </c>
    </row>
    <row r="40" spans="2:49" ht="12.75" x14ac:dyDescent="0.2">
      <c r="B40" s="42"/>
      <c r="C40" s="42"/>
      <c r="D40" s="42"/>
      <c r="E40" s="42"/>
      <c r="F40" s="42"/>
      <c r="G40" s="42"/>
      <c r="H40" s="42"/>
      <c r="I40" s="42"/>
    </row>
    <row r="41" spans="2:49" ht="12.75" x14ac:dyDescent="0.2">
      <c r="B41" s="42"/>
      <c r="C41" s="42"/>
      <c r="D41" s="42"/>
      <c r="E41" s="42"/>
      <c r="F41" s="42"/>
      <c r="G41" s="42"/>
      <c r="H41" s="42"/>
      <c r="I41" s="42"/>
    </row>
    <row r="42" spans="2:49" ht="12.75" x14ac:dyDescent="0.2">
      <c r="B42" s="42"/>
      <c r="C42" s="42"/>
      <c r="D42" s="42"/>
      <c r="E42" s="42"/>
      <c r="F42" s="42"/>
      <c r="G42" s="42"/>
      <c r="H42" s="42"/>
      <c r="I42" s="42"/>
    </row>
    <row r="43" spans="2:49" ht="12.75" x14ac:dyDescent="0.2">
      <c r="B43" s="42"/>
      <c r="C43" s="42"/>
      <c r="D43" s="42"/>
      <c r="E43" s="42"/>
      <c r="F43" s="42"/>
      <c r="G43" s="42"/>
      <c r="H43" s="42"/>
      <c r="I43" s="42"/>
    </row>
    <row r="44" spans="2:49" ht="12.75" x14ac:dyDescent="0.2">
      <c r="B44" s="42"/>
      <c r="C44" s="42"/>
      <c r="D44" s="42"/>
      <c r="E44" s="42"/>
      <c r="F44" s="42"/>
      <c r="G44" s="42"/>
      <c r="H44" s="42"/>
      <c r="I44" s="42"/>
    </row>
    <row r="45" spans="2:49" ht="12.75" x14ac:dyDescent="0.2">
      <c r="B45" s="42"/>
      <c r="C45" s="42"/>
      <c r="D45" s="42"/>
      <c r="E45" s="42"/>
      <c r="F45" s="42"/>
      <c r="G45" s="42"/>
      <c r="H45" s="42"/>
      <c r="I45" s="42"/>
    </row>
    <row r="46" spans="2:49" ht="12.75" x14ac:dyDescent="0.2">
      <c r="B46" s="42"/>
      <c r="C46" s="42"/>
      <c r="D46" s="42"/>
      <c r="E46" s="42"/>
      <c r="F46" s="42"/>
      <c r="G46" s="42"/>
      <c r="H46" s="42"/>
      <c r="I46" s="42"/>
    </row>
    <row r="47" spans="2:49" ht="12.75" x14ac:dyDescent="0.2">
      <c r="B47" s="42"/>
      <c r="C47" s="42"/>
      <c r="D47" s="42"/>
      <c r="E47" s="42"/>
      <c r="F47" s="42"/>
      <c r="G47" s="42"/>
      <c r="H47" s="42"/>
      <c r="I47" s="42"/>
    </row>
    <row r="48" spans="2:49" ht="12.75" x14ac:dyDescent="0.2">
      <c r="B48" s="42"/>
      <c r="C48" s="42"/>
      <c r="D48" s="42"/>
      <c r="E48" s="42"/>
      <c r="F48" s="42"/>
      <c r="G48" s="42"/>
      <c r="H48" s="42"/>
      <c r="I48" s="42"/>
    </row>
    <row r="49" spans="2:9" ht="12.75" x14ac:dyDescent="0.2">
      <c r="B49" s="42"/>
      <c r="C49" s="42"/>
      <c r="D49" s="42"/>
      <c r="E49" s="42"/>
      <c r="F49" s="42"/>
      <c r="G49" s="42"/>
      <c r="H49" s="42"/>
      <c r="I49" s="42"/>
    </row>
    <row r="50" spans="2:9" ht="12.75" x14ac:dyDescent="0.2">
      <c r="B50" s="42"/>
      <c r="C50" s="42"/>
      <c r="D50" s="42"/>
      <c r="E50" s="42"/>
      <c r="F50" s="42"/>
      <c r="G50" s="42"/>
      <c r="H50" s="42"/>
      <c r="I50" s="42"/>
    </row>
    <row r="51" spans="2:9" ht="12.75" x14ac:dyDescent="0.2">
      <c r="B51" s="42"/>
      <c r="C51" s="42"/>
      <c r="D51" s="42"/>
      <c r="E51" s="42"/>
      <c r="F51" s="42"/>
      <c r="G51" s="42"/>
      <c r="H51" s="42"/>
      <c r="I51" s="42"/>
    </row>
  </sheetData>
  <autoFilter ref="A1:BN23"/>
  <mergeCells count="15">
    <mergeCell ref="BK2:BK3"/>
    <mergeCell ref="BN2:BN3"/>
    <mergeCell ref="BL2:BL3"/>
    <mergeCell ref="BM2:BM3"/>
    <mergeCell ref="D34:E34"/>
    <mergeCell ref="D32:E32"/>
    <mergeCell ref="D33:E33"/>
    <mergeCell ref="BI2:BI3"/>
    <mergeCell ref="BH2:BH3"/>
    <mergeCell ref="A2:A3"/>
    <mergeCell ref="B2:B3"/>
    <mergeCell ref="C2:AB2"/>
    <mergeCell ref="AY2:BG2"/>
    <mergeCell ref="AO2:AX2"/>
    <mergeCell ref="AC2:AN2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01" workbookViewId="0">
      <selection activeCell="F115" sqref="F115"/>
    </sheetView>
  </sheetViews>
  <sheetFormatPr defaultRowHeight="12.75" x14ac:dyDescent="0.2"/>
  <cols>
    <col min="1" max="1" width="3.85546875" style="3" customWidth="1"/>
    <col min="2" max="2" width="27.28515625" style="3" customWidth="1"/>
    <col min="3" max="3" width="9.140625" style="114"/>
    <col min="4" max="16384" width="9.140625" style="3"/>
  </cols>
  <sheetData>
    <row r="1" spans="1:3" x14ac:dyDescent="0.2">
      <c r="A1" s="3" t="s">
        <v>120</v>
      </c>
    </row>
    <row r="2" spans="1:3" ht="13.5" thickBot="1" x14ac:dyDescent="0.25">
      <c r="B2" s="3" t="s">
        <v>121</v>
      </c>
      <c r="C2" s="114" t="s">
        <v>122</v>
      </c>
    </row>
    <row r="3" spans="1:3" ht="12.75" customHeight="1" x14ac:dyDescent="0.2">
      <c r="A3" s="24">
        <v>1</v>
      </c>
      <c r="B3" s="194" t="s">
        <v>149</v>
      </c>
      <c r="C3" s="97">
        <v>1</v>
      </c>
    </row>
    <row r="4" spans="1:3" ht="12.75" customHeight="1" x14ac:dyDescent="0.2">
      <c r="A4" s="108">
        <v>2</v>
      </c>
      <c r="B4" s="195" t="s">
        <v>150</v>
      </c>
      <c r="C4" s="98">
        <v>3</v>
      </c>
    </row>
    <row r="5" spans="1:3" ht="12.75" customHeight="1" x14ac:dyDescent="0.2">
      <c r="A5" s="108">
        <v>3</v>
      </c>
      <c r="B5" s="195" t="s">
        <v>151</v>
      </c>
      <c r="C5" s="98">
        <v>4</v>
      </c>
    </row>
    <row r="6" spans="1:3" ht="12.75" customHeight="1" x14ac:dyDescent="0.2">
      <c r="A6" s="108">
        <v>4</v>
      </c>
      <c r="B6" s="195" t="s">
        <v>152</v>
      </c>
      <c r="C6" s="98">
        <v>2</v>
      </c>
    </row>
    <row r="7" spans="1:3" ht="12.75" customHeight="1" x14ac:dyDescent="0.2">
      <c r="A7" s="108">
        <v>5</v>
      </c>
      <c r="B7" s="195" t="s">
        <v>153</v>
      </c>
      <c r="C7" s="98">
        <v>3</v>
      </c>
    </row>
    <row r="8" spans="1:3" ht="12.75" customHeight="1" x14ac:dyDescent="0.2">
      <c r="A8" s="108">
        <v>6</v>
      </c>
      <c r="B8" s="195" t="s">
        <v>154</v>
      </c>
      <c r="C8" s="98">
        <v>4</v>
      </c>
    </row>
    <row r="9" spans="1:3" ht="12.75" customHeight="1" x14ac:dyDescent="0.2">
      <c r="A9" s="108">
        <v>7</v>
      </c>
      <c r="B9" s="195" t="s">
        <v>155</v>
      </c>
      <c r="C9" s="98">
        <v>1</v>
      </c>
    </row>
    <row r="10" spans="1:3" ht="12.75" customHeight="1" x14ac:dyDescent="0.2">
      <c r="A10" s="108">
        <v>8</v>
      </c>
      <c r="B10" s="195" t="s">
        <v>156</v>
      </c>
      <c r="C10" s="98">
        <v>2</v>
      </c>
    </row>
    <row r="11" spans="1:3" ht="12.75" customHeight="1" x14ac:dyDescent="0.2">
      <c r="A11" s="108">
        <v>9</v>
      </c>
      <c r="B11" s="195" t="s">
        <v>157</v>
      </c>
      <c r="C11" s="98">
        <v>3</v>
      </c>
    </row>
    <row r="12" spans="1:3" ht="12.75" customHeight="1" x14ac:dyDescent="0.2">
      <c r="A12" s="108">
        <v>10</v>
      </c>
      <c r="B12" s="195" t="s">
        <v>158</v>
      </c>
      <c r="C12" s="98">
        <v>1</v>
      </c>
    </row>
    <row r="13" spans="1:3" ht="12.75" customHeight="1" x14ac:dyDescent="0.2">
      <c r="A13" s="108">
        <v>11</v>
      </c>
      <c r="B13" s="195" t="s">
        <v>159</v>
      </c>
      <c r="C13" s="98">
        <v>4</v>
      </c>
    </row>
    <row r="14" spans="1:3" ht="12.75" customHeight="1" x14ac:dyDescent="0.2">
      <c r="A14" s="108">
        <v>12</v>
      </c>
      <c r="B14" s="195" t="s">
        <v>160</v>
      </c>
      <c r="C14" s="98">
        <v>2</v>
      </c>
    </row>
    <row r="15" spans="1:3" ht="12.75" customHeight="1" x14ac:dyDescent="0.2">
      <c r="A15" s="108">
        <v>13</v>
      </c>
      <c r="B15" s="195" t="s">
        <v>161</v>
      </c>
      <c r="C15" s="98">
        <v>3</v>
      </c>
    </row>
    <row r="16" spans="1:3" ht="12.75" customHeight="1" x14ac:dyDescent="0.2">
      <c r="A16" s="108">
        <v>14</v>
      </c>
      <c r="B16" s="195" t="s">
        <v>162</v>
      </c>
      <c r="C16" s="98">
        <v>2</v>
      </c>
    </row>
    <row r="17" spans="1:7" ht="12.75" customHeight="1" x14ac:dyDescent="0.2">
      <c r="A17" s="108">
        <v>15</v>
      </c>
      <c r="B17" s="171"/>
      <c r="C17" s="98">
        <v>3</v>
      </c>
    </row>
    <row r="18" spans="1:7" ht="12.75" customHeight="1" x14ac:dyDescent="0.2">
      <c r="A18" s="108">
        <v>16</v>
      </c>
      <c r="B18" s="172"/>
      <c r="C18" s="98">
        <v>4</v>
      </c>
    </row>
    <row r="19" spans="1:7" ht="12.75" customHeight="1" x14ac:dyDescent="0.2">
      <c r="A19" s="108">
        <v>17</v>
      </c>
      <c r="B19" s="171"/>
      <c r="C19" s="98">
        <v>2</v>
      </c>
    </row>
    <row r="20" spans="1:7" ht="12.75" customHeight="1" x14ac:dyDescent="0.2">
      <c r="A20" s="108">
        <v>18</v>
      </c>
      <c r="B20" s="171"/>
      <c r="C20" s="98">
        <v>1</v>
      </c>
    </row>
    <row r="21" spans="1:7" ht="12.75" customHeight="1" thickBot="1" x14ac:dyDescent="0.25">
      <c r="A21" s="125">
        <v>19</v>
      </c>
      <c r="B21" s="173"/>
      <c r="C21" s="99">
        <v>1</v>
      </c>
    </row>
    <row r="23" spans="1:7" ht="13.5" thickBot="1" x14ac:dyDescent="0.25">
      <c r="B23" s="3" t="s">
        <v>123</v>
      </c>
      <c r="C23" s="114">
        <v>1</v>
      </c>
      <c r="D23" s="114">
        <v>2</v>
      </c>
      <c r="E23" s="114">
        <v>3</v>
      </c>
      <c r="F23" s="114">
        <v>4</v>
      </c>
      <c r="G23" s="114">
        <v>5</v>
      </c>
    </row>
    <row r="24" spans="1:7" x14ac:dyDescent="0.2">
      <c r="A24" s="24">
        <v>1</v>
      </c>
      <c r="B24" s="194" t="s">
        <v>149</v>
      </c>
      <c r="C24" s="175">
        <v>7</v>
      </c>
      <c r="D24" s="121">
        <v>2</v>
      </c>
      <c r="E24" s="153">
        <v>4</v>
      </c>
      <c r="F24" s="223" t="s">
        <v>124</v>
      </c>
      <c r="G24" s="106" t="s">
        <v>125</v>
      </c>
    </row>
    <row r="25" spans="1:7" x14ac:dyDescent="0.2">
      <c r="A25" s="108">
        <v>2</v>
      </c>
      <c r="B25" s="195" t="s">
        <v>150</v>
      </c>
      <c r="C25" s="176">
        <v>5</v>
      </c>
      <c r="D25" s="122">
        <v>3</v>
      </c>
      <c r="E25" s="149">
        <v>5</v>
      </c>
      <c r="F25" s="224"/>
      <c r="G25" s="63" t="s">
        <v>126</v>
      </c>
    </row>
    <row r="26" spans="1:7" x14ac:dyDescent="0.2">
      <c r="A26" s="108">
        <v>3</v>
      </c>
      <c r="B26" s="195" t="s">
        <v>151</v>
      </c>
      <c r="C26" s="176">
        <v>3</v>
      </c>
      <c r="D26" s="122">
        <v>4</v>
      </c>
      <c r="E26" s="149">
        <v>6</v>
      </c>
      <c r="F26" s="224"/>
      <c r="G26" s="63" t="s">
        <v>127</v>
      </c>
    </row>
    <row r="27" spans="1:7" x14ac:dyDescent="0.2">
      <c r="A27" s="108">
        <v>4</v>
      </c>
      <c r="B27" s="195" t="s">
        <v>152</v>
      </c>
      <c r="C27" s="176">
        <v>1</v>
      </c>
      <c r="D27" s="122">
        <v>2</v>
      </c>
      <c r="E27" s="149">
        <v>1</v>
      </c>
      <c r="F27" s="224"/>
      <c r="G27" s="63" t="s">
        <v>128</v>
      </c>
    </row>
    <row r="28" spans="1:7" x14ac:dyDescent="0.2">
      <c r="A28" s="108">
        <v>5</v>
      </c>
      <c r="B28" s="195" t="s">
        <v>153</v>
      </c>
      <c r="C28" s="176">
        <v>7</v>
      </c>
      <c r="D28" s="122">
        <v>1</v>
      </c>
      <c r="E28" s="149">
        <v>9</v>
      </c>
      <c r="F28" s="224"/>
      <c r="G28" s="63" t="s">
        <v>144</v>
      </c>
    </row>
    <row r="29" spans="1:7" x14ac:dyDescent="0.2">
      <c r="A29" s="108">
        <v>6</v>
      </c>
      <c r="B29" s="195" t="s">
        <v>154</v>
      </c>
      <c r="C29" s="176">
        <v>6</v>
      </c>
      <c r="D29" s="122">
        <v>3</v>
      </c>
      <c r="E29" s="149">
        <v>7</v>
      </c>
      <c r="F29" s="224"/>
      <c r="G29" s="63" t="s">
        <v>145</v>
      </c>
    </row>
    <row r="30" spans="1:7" x14ac:dyDescent="0.2">
      <c r="A30" s="108">
        <v>7</v>
      </c>
      <c r="B30" s="195" t="s">
        <v>155</v>
      </c>
      <c r="C30" s="176">
        <v>5</v>
      </c>
      <c r="D30" s="122">
        <v>4</v>
      </c>
      <c r="E30" s="149">
        <v>5</v>
      </c>
      <c r="F30" s="224"/>
      <c r="G30" s="63" t="s">
        <v>146</v>
      </c>
    </row>
    <row r="31" spans="1:7" x14ac:dyDescent="0.2">
      <c r="A31" s="108">
        <v>8</v>
      </c>
      <c r="B31" s="195" t="s">
        <v>156</v>
      </c>
      <c r="C31" s="176">
        <v>4</v>
      </c>
      <c r="D31" s="122">
        <v>2</v>
      </c>
      <c r="E31" s="149">
        <v>6</v>
      </c>
      <c r="F31" s="224"/>
      <c r="G31" s="63" t="s">
        <v>147</v>
      </c>
    </row>
    <row r="32" spans="1:7" x14ac:dyDescent="0.2">
      <c r="A32" s="108">
        <v>9</v>
      </c>
      <c r="B32" s="195" t="s">
        <v>157</v>
      </c>
      <c r="C32" s="176">
        <v>2</v>
      </c>
      <c r="D32" s="122">
        <v>1</v>
      </c>
      <c r="E32" s="149">
        <v>5</v>
      </c>
      <c r="F32" s="224"/>
      <c r="G32" s="63" t="s">
        <v>129</v>
      </c>
    </row>
    <row r="33" spans="1:7" x14ac:dyDescent="0.2">
      <c r="A33" s="108">
        <v>10</v>
      </c>
      <c r="B33" s="195" t="s">
        <v>158</v>
      </c>
      <c r="C33" s="176">
        <v>4</v>
      </c>
      <c r="D33" s="122">
        <v>3</v>
      </c>
      <c r="E33" s="149">
        <v>3</v>
      </c>
      <c r="F33" s="224"/>
      <c r="G33" s="63" t="s">
        <v>132</v>
      </c>
    </row>
    <row r="34" spans="1:7" x14ac:dyDescent="0.2">
      <c r="A34" s="108">
        <v>11</v>
      </c>
      <c r="B34" s="195" t="s">
        <v>159</v>
      </c>
      <c r="C34" s="176">
        <v>6</v>
      </c>
      <c r="D34" s="122">
        <v>4</v>
      </c>
      <c r="E34" s="149">
        <v>4</v>
      </c>
      <c r="F34" s="224"/>
      <c r="G34" s="63" t="s">
        <v>130</v>
      </c>
    </row>
    <row r="35" spans="1:7" x14ac:dyDescent="0.2">
      <c r="A35" s="108">
        <v>12</v>
      </c>
      <c r="B35" s="195" t="s">
        <v>160</v>
      </c>
      <c r="C35" s="176">
        <v>4</v>
      </c>
      <c r="D35" s="122">
        <v>1</v>
      </c>
      <c r="E35" s="149">
        <v>5</v>
      </c>
      <c r="F35" s="224"/>
      <c r="G35" s="63" t="s">
        <v>131</v>
      </c>
    </row>
    <row r="36" spans="1:7" x14ac:dyDescent="0.2">
      <c r="A36" s="108">
        <v>13</v>
      </c>
      <c r="B36" s="195" t="s">
        <v>161</v>
      </c>
      <c r="C36" s="176">
        <v>3</v>
      </c>
      <c r="D36" s="122">
        <v>2</v>
      </c>
      <c r="E36" s="149">
        <v>6</v>
      </c>
      <c r="F36" s="224"/>
      <c r="G36" s="63" t="s">
        <v>133</v>
      </c>
    </row>
    <row r="37" spans="1:7" x14ac:dyDescent="0.2">
      <c r="A37" s="108">
        <v>14</v>
      </c>
      <c r="B37" s="195" t="s">
        <v>162</v>
      </c>
      <c r="C37" s="176">
        <v>2</v>
      </c>
      <c r="D37" s="122">
        <v>3</v>
      </c>
      <c r="E37" s="149">
        <v>7</v>
      </c>
      <c r="F37" s="224"/>
      <c r="G37" s="63" t="s">
        <v>134</v>
      </c>
    </row>
    <row r="38" spans="1:7" ht="12.75" customHeight="1" x14ac:dyDescent="0.2">
      <c r="A38" s="108">
        <v>15</v>
      </c>
      <c r="B38" s="110"/>
      <c r="C38" s="176">
        <v>1</v>
      </c>
      <c r="D38" s="122">
        <v>4</v>
      </c>
      <c r="E38" s="149">
        <v>8</v>
      </c>
      <c r="F38" s="224"/>
      <c r="G38" s="63" t="s">
        <v>135</v>
      </c>
    </row>
    <row r="39" spans="1:7" ht="16.5" customHeight="1" x14ac:dyDescent="0.2">
      <c r="A39" s="108">
        <v>16</v>
      </c>
      <c r="B39" s="174"/>
      <c r="C39" s="176">
        <v>5</v>
      </c>
      <c r="D39" s="122">
        <v>1</v>
      </c>
      <c r="E39" s="149">
        <v>9</v>
      </c>
      <c r="F39" s="224"/>
      <c r="G39" s="63" t="s">
        <v>136</v>
      </c>
    </row>
    <row r="40" spans="1:7" x14ac:dyDescent="0.2">
      <c r="A40" s="108">
        <v>17</v>
      </c>
      <c r="B40" s="110"/>
      <c r="C40" s="176">
        <v>6</v>
      </c>
      <c r="D40" s="122">
        <v>2</v>
      </c>
      <c r="E40" s="149">
        <v>1</v>
      </c>
      <c r="F40" s="224"/>
      <c r="G40" s="63" t="s">
        <v>138</v>
      </c>
    </row>
    <row r="41" spans="1:7" x14ac:dyDescent="0.2">
      <c r="A41" s="108">
        <v>18</v>
      </c>
      <c r="B41" s="110"/>
      <c r="C41" s="176">
        <v>7</v>
      </c>
      <c r="D41" s="122">
        <v>3</v>
      </c>
      <c r="E41" s="149">
        <v>2</v>
      </c>
      <c r="F41" s="224"/>
      <c r="G41" s="63" t="s">
        <v>139</v>
      </c>
    </row>
    <row r="42" spans="1:7" ht="13.5" thickBot="1" x14ac:dyDescent="0.25">
      <c r="A42" s="125">
        <v>19</v>
      </c>
      <c r="B42" s="173"/>
      <c r="C42" s="177">
        <v>3</v>
      </c>
      <c r="D42" s="123">
        <v>4</v>
      </c>
      <c r="E42" s="151">
        <v>3</v>
      </c>
      <c r="F42" s="225"/>
      <c r="G42" s="64" t="s">
        <v>137</v>
      </c>
    </row>
    <row r="44" spans="1:7" ht="13.5" thickBot="1" x14ac:dyDescent="0.25">
      <c r="B44" s="3" t="s">
        <v>140</v>
      </c>
      <c r="C44" s="100">
        <v>1</v>
      </c>
      <c r="D44" s="100">
        <v>2</v>
      </c>
      <c r="E44" s="100">
        <v>3</v>
      </c>
      <c r="F44" s="100">
        <v>4</v>
      </c>
      <c r="G44" s="100">
        <v>5</v>
      </c>
    </row>
    <row r="45" spans="1:7" x14ac:dyDescent="0.2">
      <c r="A45" s="24">
        <v>1</v>
      </c>
      <c r="B45" s="194" t="s">
        <v>149</v>
      </c>
      <c r="C45" s="135">
        <v>3</v>
      </c>
      <c r="D45" s="136">
        <f t="shared" ref="D45" si="0">IF(C45+1&gt;8,C45+1-8,C45+1)</f>
        <v>4</v>
      </c>
      <c r="E45" s="136">
        <f t="shared" ref="E45:F58" si="1">IF(D45+2&gt;10,D45+2-10,D45+2)</f>
        <v>6</v>
      </c>
      <c r="F45" s="106">
        <f t="shared" si="1"/>
        <v>8</v>
      </c>
      <c r="G45" s="226" t="s">
        <v>141</v>
      </c>
    </row>
    <row r="46" spans="1:7" x14ac:dyDescent="0.2">
      <c r="A46" s="108">
        <v>2</v>
      </c>
      <c r="B46" s="195" t="s">
        <v>150</v>
      </c>
      <c r="C46" s="131">
        <v>4</v>
      </c>
      <c r="D46" s="132">
        <f>IF(C46+1&gt;8,C46+1-8,C46+1)</f>
        <v>5</v>
      </c>
      <c r="E46" s="132">
        <f>IF(D46+2&gt;10,D46+2-10,D46+2)</f>
        <v>7</v>
      </c>
      <c r="F46" s="63">
        <f t="shared" si="1"/>
        <v>9</v>
      </c>
      <c r="G46" s="227"/>
    </row>
    <row r="47" spans="1:7" x14ac:dyDescent="0.2">
      <c r="A47" s="108">
        <v>3</v>
      </c>
      <c r="B47" s="195" t="s">
        <v>151</v>
      </c>
      <c r="C47" s="131">
        <v>5</v>
      </c>
      <c r="D47" s="132">
        <f t="shared" ref="D47:D60" si="2">IF(C47+1&gt;8,C47+1-8,C47+1)</f>
        <v>6</v>
      </c>
      <c r="E47" s="132">
        <f t="shared" ref="E47:E60" si="3">IF(D47+2&gt;10,D47+2-10,D47+2)</f>
        <v>8</v>
      </c>
      <c r="F47" s="63">
        <v>2</v>
      </c>
      <c r="G47" s="227"/>
    </row>
    <row r="48" spans="1:7" x14ac:dyDescent="0.2">
      <c r="A48" s="108">
        <v>4</v>
      </c>
      <c r="B48" s="195" t="s">
        <v>152</v>
      </c>
      <c r="C48" s="131">
        <v>6</v>
      </c>
      <c r="D48" s="132">
        <f t="shared" si="2"/>
        <v>7</v>
      </c>
      <c r="E48" s="132">
        <f t="shared" si="3"/>
        <v>9</v>
      </c>
      <c r="F48" s="63">
        <f t="shared" si="1"/>
        <v>1</v>
      </c>
      <c r="G48" s="227"/>
    </row>
    <row r="49" spans="1:7" x14ac:dyDescent="0.2">
      <c r="A49" s="108">
        <v>5</v>
      </c>
      <c r="B49" s="195" t="s">
        <v>153</v>
      </c>
      <c r="C49" s="131">
        <v>1</v>
      </c>
      <c r="D49" s="132">
        <f t="shared" si="2"/>
        <v>2</v>
      </c>
      <c r="E49" s="132">
        <f t="shared" si="3"/>
        <v>4</v>
      </c>
      <c r="F49" s="63">
        <f t="shared" si="1"/>
        <v>6</v>
      </c>
      <c r="G49" s="227"/>
    </row>
    <row r="50" spans="1:7" x14ac:dyDescent="0.2">
      <c r="A50" s="108">
        <v>6</v>
      </c>
      <c r="B50" s="195" t="s">
        <v>154</v>
      </c>
      <c r="C50" s="131">
        <v>2</v>
      </c>
      <c r="D50" s="132">
        <f t="shared" si="2"/>
        <v>3</v>
      </c>
      <c r="E50" s="132">
        <f t="shared" si="3"/>
        <v>5</v>
      </c>
      <c r="F50" s="63">
        <f t="shared" si="1"/>
        <v>7</v>
      </c>
      <c r="G50" s="227"/>
    </row>
    <row r="51" spans="1:7" x14ac:dyDescent="0.2">
      <c r="A51" s="108">
        <v>7</v>
      </c>
      <c r="B51" s="195" t="s">
        <v>155</v>
      </c>
      <c r="C51" s="131">
        <v>5</v>
      </c>
      <c r="D51" s="132">
        <f t="shared" si="2"/>
        <v>6</v>
      </c>
      <c r="E51" s="132">
        <f t="shared" si="3"/>
        <v>8</v>
      </c>
      <c r="F51" s="63">
        <v>4</v>
      </c>
      <c r="G51" s="227"/>
    </row>
    <row r="52" spans="1:7" x14ac:dyDescent="0.2">
      <c r="A52" s="108">
        <v>8</v>
      </c>
      <c r="B52" s="195" t="s">
        <v>156</v>
      </c>
      <c r="C52" s="131">
        <v>4</v>
      </c>
      <c r="D52" s="132">
        <f t="shared" si="2"/>
        <v>5</v>
      </c>
      <c r="E52" s="132">
        <f t="shared" si="3"/>
        <v>7</v>
      </c>
      <c r="F52" s="63">
        <v>3</v>
      </c>
      <c r="G52" s="227"/>
    </row>
    <row r="53" spans="1:7" x14ac:dyDescent="0.2">
      <c r="A53" s="108">
        <v>9</v>
      </c>
      <c r="B53" s="195" t="s">
        <v>157</v>
      </c>
      <c r="C53" s="131">
        <v>7</v>
      </c>
      <c r="D53" s="132">
        <f t="shared" si="2"/>
        <v>8</v>
      </c>
      <c r="E53" s="132">
        <f t="shared" si="3"/>
        <v>10</v>
      </c>
      <c r="F53" s="63">
        <f t="shared" si="1"/>
        <v>2</v>
      </c>
      <c r="G53" s="227"/>
    </row>
    <row r="54" spans="1:7" x14ac:dyDescent="0.2">
      <c r="A54" s="108">
        <v>10</v>
      </c>
      <c r="B54" s="195" t="s">
        <v>158</v>
      </c>
      <c r="C54" s="131">
        <v>8</v>
      </c>
      <c r="D54" s="132">
        <f t="shared" si="2"/>
        <v>1</v>
      </c>
      <c r="E54" s="132">
        <f t="shared" si="3"/>
        <v>3</v>
      </c>
      <c r="F54" s="63">
        <f t="shared" si="1"/>
        <v>5</v>
      </c>
      <c r="G54" s="227"/>
    </row>
    <row r="55" spans="1:7" x14ac:dyDescent="0.2">
      <c r="A55" s="108">
        <v>11</v>
      </c>
      <c r="B55" s="195" t="s">
        <v>159</v>
      </c>
      <c r="C55" s="131">
        <v>1</v>
      </c>
      <c r="D55" s="132">
        <f t="shared" si="2"/>
        <v>2</v>
      </c>
      <c r="E55" s="132">
        <f t="shared" si="3"/>
        <v>4</v>
      </c>
      <c r="F55" s="63">
        <f t="shared" si="1"/>
        <v>6</v>
      </c>
      <c r="G55" s="227"/>
    </row>
    <row r="56" spans="1:7" x14ac:dyDescent="0.2">
      <c r="A56" s="108">
        <v>12</v>
      </c>
      <c r="B56" s="195" t="s">
        <v>160</v>
      </c>
      <c r="C56" s="131">
        <v>2</v>
      </c>
      <c r="D56" s="132">
        <f t="shared" si="2"/>
        <v>3</v>
      </c>
      <c r="E56" s="132">
        <f t="shared" si="3"/>
        <v>5</v>
      </c>
      <c r="F56" s="63">
        <f t="shared" si="1"/>
        <v>7</v>
      </c>
      <c r="G56" s="227"/>
    </row>
    <row r="57" spans="1:7" x14ac:dyDescent="0.2">
      <c r="A57" s="108">
        <v>13</v>
      </c>
      <c r="B57" s="195" t="s">
        <v>161</v>
      </c>
      <c r="C57" s="131">
        <v>3</v>
      </c>
      <c r="D57" s="132">
        <f t="shared" si="2"/>
        <v>4</v>
      </c>
      <c r="E57" s="132">
        <f t="shared" si="3"/>
        <v>6</v>
      </c>
      <c r="F57" s="63">
        <v>10</v>
      </c>
      <c r="G57" s="227"/>
    </row>
    <row r="58" spans="1:7" x14ac:dyDescent="0.2">
      <c r="A58" s="108">
        <v>14</v>
      </c>
      <c r="B58" s="195" t="s">
        <v>162</v>
      </c>
      <c r="C58" s="131">
        <v>4</v>
      </c>
      <c r="D58" s="132">
        <f t="shared" si="2"/>
        <v>5</v>
      </c>
      <c r="E58" s="132">
        <f t="shared" si="3"/>
        <v>7</v>
      </c>
      <c r="F58" s="63">
        <f t="shared" si="1"/>
        <v>9</v>
      </c>
      <c r="G58" s="227"/>
    </row>
    <row r="59" spans="1:7" x14ac:dyDescent="0.2">
      <c r="A59" s="108">
        <v>15</v>
      </c>
      <c r="B59" s="171"/>
      <c r="C59" s="131">
        <v>5</v>
      </c>
      <c r="D59" s="132">
        <f t="shared" si="2"/>
        <v>6</v>
      </c>
      <c r="E59" s="132">
        <f t="shared" si="3"/>
        <v>8</v>
      </c>
      <c r="F59" s="63">
        <v>4</v>
      </c>
      <c r="G59" s="227"/>
    </row>
    <row r="60" spans="1:7" ht="13.5" customHeight="1" x14ac:dyDescent="0.2">
      <c r="A60" s="108">
        <v>16</v>
      </c>
      <c r="B60" s="172"/>
      <c r="C60" s="131">
        <v>6</v>
      </c>
      <c r="D60" s="132">
        <f t="shared" si="2"/>
        <v>7</v>
      </c>
      <c r="E60" s="132">
        <f t="shared" si="3"/>
        <v>9</v>
      </c>
      <c r="F60" s="63">
        <v>3</v>
      </c>
      <c r="G60" s="227"/>
    </row>
    <row r="61" spans="1:7" x14ac:dyDescent="0.2">
      <c r="A61" s="108">
        <v>17</v>
      </c>
      <c r="B61" s="171"/>
      <c r="C61" s="131">
        <v>8</v>
      </c>
      <c r="D61" s="132">
        <v>2</v>
      </c>
      <c r="E61" s="132">
        <v>6</v>
      </c>
      <c r="F61" s="63">
        <v>10</v>
      </c>
      <c r="G61" s="227"/>
    </row>
    <row r="62" spans="1:7" x14ac:dyDescent="0.2">
      <c r="A62" s="108">
        <v>18</v>
      </c>
      <c r="B62" s="171"/>
      <c r="C62" s="131">
        <v>7</v>
      </c>
      <c r="D62" s="132">
        <v>6</v>
      </c>
      <c r="E62" s="132">
        <v>3</v>
      </c>
      <c r="F62" s="63">
        <v>9</v>
      </c>
      <c r="G62" s="227"/>
    </row>
    <row r="63" spans="1:7" ht="13.5" thickBot="1" x14ac:dyDescent="0.25">
      <c r="A63" s="125">
        <v>19</v>
      </c>
      <c r="B63" s="173"/>
      <c r="C63" s="133">
        <v>6</v>
      </c>
      <c r="D63" s="134">
        <v>5</v>
      </c>
      <c r="E63" s="134">
        <v>2</v>
      </c>
      <c r="F63" s="64">
        <v>8</v>
      </c>
      <c r="G63" s="228"/>
    </row>
    <row r="66" spans="1:6" ht="13.5" thickBot="1" x14ac:dyDescent="0.25">
      <c r="B66" s="3" t="s">
        <v>142</v>
      </c>
      <c r="C66" s="100">
        <v>1</v>
      </c>
      <c r="D66" s="100">
        <v>2</v>
      </c>
      <c r="E66" s="100">
        <v>3</v>
      </c>
      <c r="F66" s="100">
        <v>4</v>
      </c>
    </row>
    <row r="67" spans="1:6" x14ac:dyDescent="0.2">
      <c r="A67" s="24">
        <v>1</v>
      </c>
      <c r="B67" s="194" t="s">
        <v>149</v>
      </c>
      <c r="C67" s="152">
        <v>4</v>
      </c>
      <c r="D67" s="127">
        <v>3</v>
      </c>
      <c r="E67" s="153">
        <v>2</v>
      </c>
      <c r="F67" s="129">
        <v>8</v>
      </c>
    </row>
    <row r="68" spans="1:6" x14ac:dyDescent="0.2">
      <c r="A68" s="108">
        <v>2</v>
      </c>
      <c r="B68" s="195" t="s">
        <v>150</v>
      </c>
      <c r="C68" s="148">
        <v>5</v>
      </c>
      <c r="D68" s="149">
        <v>2</v>
      </c>
      <c r="E68" s="149">
        <v>3</v>
      </c>
      <c r="F68" s="63">
        <v>6</v>
      </c>
    </row>
    <row r="69" spans="1:6" x14ac:dyDescent="0.2">
      <c r="A69" s="108">
        <v>3</v>
      </c>
      <c r="B69" s="195" t="s">
        <v>151</v>
      </c>
      <c r="C69" s="148">
        <v>3</v>
      </c>
      <c r="D69" s="149">
        <v>4</v>
      </c>
      <c r="E69" s="149">
        <v>7</v>
      </c>
      <c r="F69" s="63">
        <v>7</v>
      </c>
    </row>
    <row r="70" spans="1:6" x14ac:dyDescent="0.2">
      <c r="A70" s="108">
        <v>4</v>
      </c>
      <c r="B70" s="195" t="s">
        <v>152</v>
      </c>
      <c r="C70" s="148">
        <v>6</v>
      </c>
      <c r="D70" s="149">
        <v>1</v>
      </c>
      <c r="E70" s="149">
        <v>4</v>
      </c>
      <c r="F70" s="63">
        <v>4</v>
      </c>
    </row>
    <row r="71" spans="1:6" x14ac:dyDescent="0.2">
      <c r="A71" s="108">
        <v>5</v>
      </c>
      <c r="B71" s="195" t="s">
        <v>153</v>
      </c>
      <c r="C71" s="148">
        <v>7</v>
      </c>
      <c r="D71" s="149">
        <v>8</v>
      </c>
      <c r="E71" s="149">
        <v>5</v>
      </c>
      <c r="F71" s="63">
        <v>2</v>
      </c>
    </row>
    <row r="72" spans="1:6" x14ac:dyDescent="0.2">
      <c r="A72" s="108">
        <v>6</v>
      </c>
      <c r="B72" s="195" t="s">
        <v>154</v>
      </c>
      <c r="C72" s="148">
        <v>1</v>
      </c>
      <c r="D72" s="149">
        <v>7</v>
      </c>
      <c r="E72" s="149">
        <v>6</v>
      </c>
      <c r="F72" s="63">
        <v>9</v>
      </c>
    </row>
    <row r="73" spans="1:6" x14ac:dyDescent="0.2">
      <c r="A73" s="108">
        <v>7</v>
      </c>
      <c r="B73" s="195" t="s">
        <v>155</v>
      </c>
      <c r="C73" s="148">
        <v>2</v>
      </c>
      <c r="D73" s="149">
        <v>6</v>
      </c>
      <c r="E73" s="149">
        <v>7</v>
      </c>
      <c r="F73" s="63">
        <v>8</v>
      </c>
    </row>
    <row r="74" spans="1:6" x14ac:dyDescent="0.2">
      <c r="A74" s="108">
        <v>8</v>
      </c>
      <c r="B74" s="195" t="s">
        <v>156</v>
      </c>
      <c r="C74" s="148">
        <v>3</v>
      </c>
      <c r="D74" s="149">
        <v>4</v>
      </c>
      <c r="E74" s="149">
        <v>4</v>
      </c>
      <c r="F74" s="63">
        <v>7</v>
      </c>
    </row>
    <row r="75" spans="1:6" x14ac:dyDescent="0.2">
      <c r="A75" s="108">
        <v>9</v>
      </c>
      <c r="B75" s="195" t="s">
        <v>157</v>
      </c>
      <c r="C75" s="148">
        <v>4</v>
      </c>
      <c r="D75" s="149">
        <v>2</v>
      </c>
      <c r="E75" s="149">
        <v>1</v>
      </c>
      <c r="F75" s="63">
        <v>6</v>
      </c>
    </row>
    <row r="76" spans="1:6" x14ac:dyDescent="0.2">
      <c r="A76" s="108">
        <v>10</v>
      </c>
      <c r="B76" s="195" t="s">
        <v>158</v>
      </c>
      <c r="C76" s="148">
        <v>1</v>
      </c>
      <c r="D76" s="149">
        <v>6</v>
      </c>
      <c r="E76" s="149">
        <v>7</v>
      </c>
      <c r="F76" s="63">
        <v>1</v>
      </c>
    </row>
    <row r="77" spans="1:6" x14ac:dyDescent="0.2">
      <c r="A77" s="108">
        <v>11</v>
      </c>
      <c r="B77" s="195" t="s">
        <v>159</v>
      </c>
      <c r="C77" s="148">
        <v>2</v>
      </c>
      <c r="D77" s="149">
        <v>5</v>
      </c>
      <c r="E77" s="149">
        <v>6</v>
      </c>
      <c r="F77" s="63">
        <v>3</v>
      </c>
    </row>
    <row r="78" spans="1:6" x14ac:dyDescent="0.2">
      <c r="A78" s="108">
        <v>12</v>
      </c>
      <c r="B78" s="195" t="s">
        <v>160</v>
      </c>
      <c r="C78" s="148">
        <v>3</v>
      </c>
      <c r="D78" s="128">
        <v>4</v>
      </c>
      <c r="E78" s="149">
        <v>2</v>
      </c>
      <c r="F78" s="130">
        <v>5</v>
      </c>
    </row>
    <row r="79" spans="1:6" x14ac:dyDescent="0.2">
      <c r="A79" s="108">
        <v>13</v>
      </c>
      <c r="B79" s="195" t="s">
        <v>161</v>
      </c>
      <c r="C79" s="148">
        <v>4</v>
      </c>
      <c r="D79" s="149">
        <v>3</v>
      </c>
      <c r="E79" s="149">
        <v>3</v>
      </c>
      <c r="F79" s="63">
        <v>7</v>
      </c>
    </row>
    <row r="80" spans="1:6" x14ac:dyDescent="0.2">
      <c r="A80" s="108">
        <v>14</v>
      </c>
      <c r="B80" s="195" t="s">
        <v>162</v>
      </c>
      <c r="C80" s="148">
        <v>5</v>
      </c>
      <c r="D80" s="149">
        <v>2</v>
      </c>
      <c r="E80" s="149">
        <v>4</v>
      </c>
      <c r="F80" s="63">
        <v>8</v>
      </c>
    </row>
    <row r="81" spans="1:6" x14ac:dyDescent="0.2">
      <c r="A81" s="108">
        <v>15</v>
      </c>
      <c r="B81" s="110"/>
      <c r="C81" s="148">
        <v>6</v>
      </c>
      <c r="D81" s="149">
        <v>7</v>
      </c>
      <c r="E81" s="149">
        <v>5</v>
      </c>
      <c r="F81" s="63">
        <v>9</v>
      </c>
    </row>
    <row r="82" spans="1:6" ht="15.75" customHeight="1" x14ac:dyDescent="0.2">
      <c r="A82" s="108">
        <v>16</v>
      </c>
      <c r="B82" s="174"/>
      <c r="C82" s="148">
        <v>7</v>
      </c>
      <c r="D82" s="149">
        <v>8</v>
      </c>
      <c r="E82" s="149">
        <v>6</v>
      </c>
      <c r="F82" s="63">
        <v>4</v>
      </c>
    </row>
    <row r="83" spans="1:6" x14ac:dyDescent="0.2">
      <c r="A83" s="108">
        <v>17</v>
      </c>
      <c r="B83" s="110"/>
      <c r="C83" s="148">
        <v>1</v>
      </c>
      <c r="D83" s="149">
        <v>6</v>
      </c>
      <c r="E83" s="149">
        <v>7</v>
      </c>
      <c r="F83" s="63">
        <v>6</v>
      </c>
    </row>
    <row r="84" spans="1:6" x14ac:dyDescent="0.2">
      <c r="A84" s="108">
        <v>18</v>
      </c>
      <c r="B84" s="110"/>
      <c r="C84" s="148">
        <v>2</v>
      </c>
      <c r="D84" s="128">
        <v>5</v>
      </c>
      <c r="E84" s="149">
        <v>2</v>
      </c>
      <c r="F84" s="130">
        <v>2</v>
      </c>
    </row>
    <row r="85" spans="1:6" ht="13.5" thickBot="1" x14ac:dyDescent="0.25">
      <c r="A85" s="125">
        <v>19</v>
      </c>
      <c r="B85" s="173"/>
      <c r="C85" s="150">
        <v>3</v>
      </c>
      <c r="D85" s="151">
        <v>4</v>
      </c>
      <c r="E85" s="151">
        <v>3</v>
      </c>
      <c r="F85" s="64">
        <v>1</v>
      </c>
    </row>
    <row r="87" spans="1:6" ht="13.5" thickBot="1" x14ac:dyDescent="0.25">
      <c r="B87" s="3" t="s">
        <v>164</v>
      </c>
      <c r="C87" s="100">
        <v>1</v>
      </c>
      <c r="D87" s="100">
        <v>2</v>
      </c>
      <c r="E87" s="100">
        <v>3</v>
      </c>
      <c r="F87" s="100">
        <v>4</v>
      </c>
    </row>
    <row r="88" spans="1:6" x14ac:dyDescent="0.2">
      <c r="A88" s="24">
        <v>1</v>
      </c>
      <c r="B88" s="194" t="s">
        <v>149</v>
      </c>
      <c r="C88" s="180">
        <v>4</v>
      </c>
      <c r="D88" s="127">
        <v>3</v>
      </c>
      <c r="E88" s="181">
        <f>IF(D88+2&gt;9,D88+2-9,D88+2)</f>
        <v>5</v>
      </c>
      <c r="F88" s="129">
        <f t="shared" ref="F88:F101" si="4">IF(E88+2&gt;9,E88+2-9,E88+2)</f>
        <v>7</v>
      </c>
    </row>
    <row r="89" spans="1:6" s="202" customFormat="1" x14ac:dyDescent="0.2">
      <c r="A89" s="198">
        <v>2</v>
      </c>
      <c r="B89" s="199" t="s">
        <v>150</v>
      </c>
      <c r="C89" s="206">
        <v>5</v>
      </c>
      <c r="D89" s="200">
        <v>2</v>
      </c>
      <c r="E89" s="200">
        <f t="shared" ref="E89" si="5">IF(D89+2&gt;9,D89+2-9,D89+2)</f>
        <v>4</v>
      </c>
      <c r="F89" s="201">
        <f t="shared" si="4"/>
        <v>6</v>
      </c>
    </row>
    <row r="90" spans="1:6" x14ac:dyDescent="0.2">
      <c r="A90" s="108">
        <v>3</v>
      </c>
      <c r="B90" s="195" t="s">
        <v>151</v>
      </c>
      <c r="C90" s="182">
        <v>3</v>
      </c>
      <c r="D90" s="183">
        <v>4</v>
      </c>
      <c r="E90" s="183">
        <f t="shared" ref="E90" si="6">IF(D90+2&gt;9,D90+2-9,D90+2)</f>
        <v>6</v>
      </c>
      <c r="F90" s="63">
        <f t="shared" si="4"/>
        <v>8</v>
      </c>
    </row>
    <row r="91" spans="1:6" x14ac:dyDescent="0.2">
      <c r="A91" s="108">
        <v>4</v>
      </c>
      <c r="B91" s="195" t="s">
        <v>152</v>
      </c>
      <c r="C91" s="182">
        <v>6</v>
      </c>
      <c r="D91" s="183">
        <v>1</v>
      </c>
      <c r="E91" s="183">
        <f t="shared" ref="E91" si="7">IF(D91+2&gt;9,D91+2-9,D91+2)</f>
        <v>3</v>
      </c>
      <c r="F91" s="63">
        <f t="shared" si="4"/>
        <v>5</v>
      </c>
    </row>
    <row r="92" spans="1:6" x14ac:dyDescent="0.2">
      <c r="A92" s="108">
        <v>5</v>
      </c>
      <c r="B92" s="195" t="s">
        <v>153</v>
      </c>
      <c r="C92" s="182">
        <v>7</v>
      </c>
      <c r="D92" s="183">
        <v>8</v>
      </c>
      <c r="E92" s="183">
        <f t="shared" ref="E92" si="8">IF(D92+2&gt;9,D92+2-9,D92+2)</f>
        <v>1</v>
      </c>
      <c r="F92" s="63">
        <f t="shared" si="4"/>
        <v>3</v>
      </c>
    </row>
    <row r="93" spans="1:6" s="202" customFormat="1" x14ac:dyDescent="0.2">
      <c r="A93" s="198">
        <v>6</v>
      </c>
      <c r="B93" s="199" t="s">
        <v>154</v>
      </c>
      <c r="C93" s="206">
        <v>1</v>
      </c>
      <c r="D93" s="200">
        <v>7</v>
      </c>
      <c r="E93" s="200">
        <f t="shared" ref="E93" si="9">IF(D93+2&gt;9,D93+2-9,D93+2)</f>
        <v>9</v>
      </c>
      <c r="F93" s="201">
        <f t="shared" si="4"/>
        <v>2</v>
      </c>
    </row>
    <row r="94" spans="1:6" x14ac:dyDescent="0.2">
      <c r="A94" s="108">
        <v>7</v>
      </c>
      <c r="B94" s="195" t="s">
        <v>155</v>
      </c>
      <c r="C94" s="182">
        <v>2</v>
      </c>
      <c r="D94" s="183">
        <v>9</v>
      </c>
      <c r="E94" s="183">
        <f t="shared" ref="E94" si="10">IF(D94+2&gt;9,D94+2-9,D94+2)</f>
        <v>2</v>
      </c>
      <c r="F94" s="63">
        <f t="shared" si="4"/>
        <v>4</v>
      </c>
    </row>
    <row r="95" spans="1:6" s="202" customFormat="1" x14ac:dyDescent="0.2">
      <c r="A95" s="198">
        <v>8</v>
      </c>
      <c r="B95" s="199" t="s">
        <v>156</v>
      </c>
      <c r="C95" s="206">
        <v>3</v>
      </c>
      <c r="D95" s="200">
        <v>10</v>
      </c>
      <c r="E95" s="200">
        <f t="shared" ref="E95" si="11">IF(D95+2&gt;9,D95+2-9,D95+2)</f>
        <v>3</v>
      </c>
      <c r="F95" s="201">
        <f t="shared" si="4"/>
        <v>5</v>
      </c>
    </row>
    <row r="96" spans="1:6" s="202" customFormat="1" x14ac:dyDescent="0.2">
      <c r="A96" s="198">
        <v>9</v>
      </c>
      <c r="B96" s="199" t="s">
        <v>157</v>
      </c>
      <c r="C96" s="206">
        <v>4</v>
      </c>
      <c r="D96" s="200">
        <v>11</v>
      </c>
      <c r="E96" s="200">
        <f t="shared" ref="E96" si="12">IF(D96+2&gt;9,D96+2-9,D96+2)</f>
        <v>4</v>
      </c>
      <c r="F96" s="201">
        <f t="shared" si="4"/>
        <v>6</v>
      </c>
    </row>
    <row r="97" spans="1:6" s="202" customFormat="1" x14ac:dyDescent="0.2">
      <c r="A97" s="198">
        <v>10</v>
      </c>
      <c r="B97" s="199" t="s">
        <v>158</v>
      </c>
      <c r="C97" s="206">
        <v>1</v>
      </c>
      <c r="D97" s="200">
        <v>5</v>
      </c>
      <c r="E97" s="200">
        <f t="shared" ref="E97" si="13">IF(D97+2&gt;9,D97+2-9,D97+2)</f>
        <v>7</v>
      </c>
      <c r="F97" s="201">
        <f t="shared" si="4"/>
        <v>9</v>
      </c>
    </row>
    <row r="98" spans="1:6" x14ac:dyDescent="0.2">
      <c r="A98" s="108">
        <v>11</v>
      </c>
      <c r="B98" s="195" t="s">
        <v>159</v>
      </c>
      <c r="C98" s="182">
        <v>2</v>
      </c>
      <c r="D98" s="183">
        <v>1</v>
      </c>
      <c r="E98" s="183">
        <f t="shared" ref="E98" si="14">IF(D98+2&gt;9,D98+2-9,D98+2)</f>
        <v>3</v>
      </c>
      <c r="F98" s="63">
        <f t="shared" si="4"/>
        <v>5</v>
      </c>
    </row>
    <row r="99" spans="1:6" x14ac:dyDescent="0.2">
      <c r="A99" s="108">
        <v>12</v>
      </c>
      <c r="B99" s="195" t="s">
        <v>160</v>
      </c>
      <c r="C99" s="182">
        <v>3</v>
      </c>
      <c r="D99" s="128">
        <v>2</v>
      </c>
      <c r="E99" s="183">
        <f t="shared" ref="E99" si="15">IF(D99+2&gt;9,D99+2-9,D99+2)</f>
        <v>4</v>
      </c>
      <c r="F99" s="130">
        <f t="shared" si="4"/>
        <v>6</v>
      </c>
    </row>
    <row r="100" spans="1:6" s="202" customFormat="1" x14ac:dyDescent="0.2">
      <c r="A100" s="198">
        <v>13</v>
      </c>
      <c r="B100" s="199" t="s">
        <v>161</v>
      </c>
      <c r="C100" s="206">
        <v>4</v>
      </c>
      <c r="D100" s="200">
        <v>3</v>
      </c>
      <c r="E100" s="200">
        <f t="shared" ref="E100" si="16">IF(D100+2&gt;9,D100+2-9,D100+2)</f>
        <v>5</v>
      </c>
      <c r="F100" s="201">
        <f t="shared" si="4"/>
        <v>7</v>
      </c>
    </row>
    <row r="101" spans="1:6" s="202" customFormat="1" x14ac:dyDescent="0.2">
      <c r="A101" s="198">
        <v>14</v>
      </c>
      <c r="B101" s="199" t="s">
        <v>162</v>
      </c>
      <c r="C101" s="206">
        <v>5</v>
      </c>
      <c r="D101" s="200">
        <v>6</v>
      </c>
      <c r="E101" s="200">
        <f t="shared" ref="E101" si="17">IF(D101+2&gt;9,D101+2-9,D101+2)</f>
        <v>8</v>
      </c>
      <c r="F101" s="201">
        <f t="shared" si="4"/>
        <v>1</v>
      </c>
    </row>
    <row r="102" spans="1:6" x14ac:dyDescent="0.2">
      <c r="A102" s="108">
        <v>15</v>
      </c>
      <c r="B102" s="110"/>
      <c r="C102" s="182"/>
      <c r="D102" s="183"/>
      <c r="E102" s="183"/>
      <c r="F102" s="63"/>
    </row>
    <row r="103" spans="1:6" x14ac:dyDescent="0.2">
      <c r="A103" s="108">
        <v>16</v>
      </c>
      <c r="B103" s="174"/>
      <c r="C103" s="182"/>
      <c r="D103" s="183"/>
      <c r="E103" s="183"/>
      <c r="F103" s="63"/>
    </row>
    <row r="104" spans="1:6" x14ac:dyDescent="0.2">
      <c r="A104" s="108">
        <v>17</v>
      </c>
      <c r="B104" s="110"/>
      <c r="C104" s="182"/>
      <c r="D104" s="183"/>
      <c r="E104" s="183"/>
      <c r="F104" s="63"/>
    </row>
    <row r="105" spans="1:6" x14ac:dyDescent="0.2">
      <c r="A105" s="108">
        <v>18</v>
      </c>
      <c r="B105" s="110"/>
      <c r="C105" s="182"/>
      <c r="D105" s="128"/>
      <c r="E105" s="183"/>
      <c r="F105" s="130"/>
    </row>
    <row r="106" spans="1:6" ht="13.5" thickBot="1" x14ac:dyDescent="0.25">
      <c r="A106" s="125">
        <v>19</v>
      </c>
      <c r="B106" s="173"/>
      <c r="C106" s="178"/>
      <c r="D106" s="179"/>
      <c r="E106" s="179"/>
      <c r="F106" s="64"/>
    </row>
    <row r="108" spans="1:6" ht="13.5" thickBot="1" x14ac:dyDescent="0.25">
      <c r="B108" s="3" t="s">
        <v>165</v>
      </c>
      <c r="C108" s="100">
        <v>1</v>
      </c>
      <c r="D108" s="100">
        <v>2</v>
      </c>
      <c r="E108" s="100">
        <v>3</v>
      </c>
      <c r="F108" s="100">
        <v>4</v>
      </c>
    </row>
    <row r="109" spans="1:6" x14ac:dyDescent="0.2">
      <c r="A109" s="24">
        <v>1</v>
      </c>
      <c r="B109" s="194" t="s">
        <v>149</v>
      </c>
      <c r="C109" s="229" t="s">
        <v>166</v>
      </c>
      <c r="D109" s="127">
        <v>3</v>
      </c>
      <c r="E109" s="181">
        <f>IF(D109+3&gt;9,D109+3-9,D109+3)</f>
        <v>6</v>
      </c>
      <c r="F109" s="129">
        <f>IF(E109+2&gt;8,E109+2-8,E109+2)</f>
        <v>8</v>
      </c>
    </row>
    <row r="110" spans="1:6" s="202" customFormat="1" x14ac:dyDescent="0.2">
      <c r="A110" s="198">
        <v>2</v>
      </c>
      <c r="B110" s="199" t="s">
        <v>150</v>
      </c>
      <c r="C110" s="230"/>
      <c r="D110" s="200">
        <v>2</v>
      </c>
      <c r="E110" s="200">
        <f t="shared" ref="E110:E122" si="18">IF(D110+3&gt;9,D110+3-9,D110+3)</f>
        <v>5</v>
      </c>
      <c r="F110" s="201">
        <f t="shared" ref="F110:F122" si="19">IF(E110+2&gt;8,E110+2-8,E110+2)</f>
        <v>7</v>
      </c>
    </row>
    <row r="111" spans="1:6" x14ac:dyDescent="0.2">
      <c r="A111" s="108">
        <v>3</v>
      </c>
      <c r="B111" s="195" t="s">
        <v>151</v>
      </c>
      <c r="C111" s="230"/>
      <c r="D111" s="183">
        <v>4</v>
      </c>
      <c r="E111" s="183">
        <f t="shared" si="18"/>
        <v>7</v>
      </c>
      <c r="F111" s="63">
        <f t="shared" si="19"/>
        <v>1</v>
      </c>
    </row>
    <row r="112" spans="1:6" x14ac:dyDescent="0.2">
      <c r="A112" s="108">
        <v>4</v>
      </c>
      <c r="B112" s="195" t="s">
        <v>152</v>
      </c>
      <c r="C112" s="230"/>
      <c r="D112" s="183">
        <v>1</v>
      </c>
      <c r="E112" s="183">
        <f t="shared" si="18"/>
        <v>4</v>
      </c>
      <c r="F112" s="63">
        <f t="shared" si="19"/>
        <v>6</v>
      </c>
    </row>
    <row r="113" spans="1:6" x14ac:dyDescent="0.2">
      <c r="A113" s="108">
        <v>5</v>
      </c>
      <c r="B113" s="195" t="s">
        <v>153</v>
      </c>
      <c r="C113" s="230"/>
      <c r="D113" s="183">
        <v>5</v>
      </c>
      <c r="E113" s="183">
        <f t="shared" si="18"/>
        <v>8</v>
      </c>
      <c r="F113" s="63">
        <f t="shared" si="19"/>
        <v>2</v>
      </c>
    </row>
    <row r="114" spans="1:6" s="202" customFormat="1" x14ac:dyDescent="0.2">
      <c r="A114" s="198">
        <v>6</v>
      </c>
      <c r="B114" s="199" t="s">
        <v>154</v>
      </c>
      <c r="C114" s="230"/>
      <c r="D114" s="200">
        <v>7</v>
      </c>
      <c r="E114" s="200">
        <f t="shared" si="18"/>
        <v>1</v>
      </c>
      <c r="F114" s="201">
        <f t="shared" si="19"/>
        <v>3</v>
      </c>
    </row>
    <row r="115" spans="1:6" x14ac:dyDescent="0.2">
      <c r="A115" s="108">
        <v>7</v>
      </c>
      <c r="B115" s="195" t="s">
        <v>155</v>
      </c>
      <c r="C115" s="230"/>
      <c r="D115" s="183">
        <v>3</v>
      </c>
      <c r="E115" s="183">
        <f t="shared" si="18"/>
        <v>6</v>
      </c>
      <c r="F115" s="63">
        <f t="shared" si="19"/>
        <v>8</v>
      </c>
    </row>
    <row r="116" spans="1:6" s="202" customFormat="1" x14ac:dyDescent="0.2">
      <c r="A116" s="198">
        <v>8</v>
      </c>
      <c r="B116" s="199" t="s">
        <v>156</v>
      </c>
      <c r="C116" s="230"/>
      <c r="D116" s="200">
        <v>2</v>
      </c>
      <c r="E116" s="200">
        <f t="shared" si="18"/>
        <v>5</v>
      </c>
      <c r="F116" s="201">
        <f t="shared" si="19"/>
        <v>7</v>
      </c>
    </row>
    <row r="117" spans="1:6" s="202" customFormat="1" x14ac:dyDescent="0.2">
      <c r="A117" s="198">
        <v>9</v>
      </c>
      <c r="B117" s="199" t="s">
        <v>157</v>
      </c>
      <c r="C117" s="230"/>
      <c r="D117" s="200">
        <v>1</v>
      </c>
      <c r="E117" s="200">
        <f t="shared" si="18"/>
        <v>4</v>
      </c>
      <c r="F117" s="201">
        <f t="shared" si="19"/>
        <v>6</v>
      </c>
    </row>
    <row r="118" spans="1:6" s="202" customFormat="1" x14ac:dyDescent="0.2">
      <c r="A118" s="198">
        <v>10</v>
      </c>
      <c r="B118" s="199" t="s">
        <v>158</v>
      </c>
      <c r="C118" s="230"/>
      <c r="D118" s="200">
        <v>5</v>
      </c>
      <c r="E118" s="200">
        <f t="shared" si="18"/>
        <v>8</v>
      </c>
      <c r="F118" s="201">
        <f t="shared" si="19"/>
        <v>2</v>
      </c>
    </row>
    <row r="119" spans="1:6" x14ac:dyDescent="0.2">
      <c r="A119" s="108">
        <v>11</v>
      </c>
      <c r="B119" s="195" t="s">
        <v>159</v>
      </c>
      <c r="C119" s="230"/>
      <c r="D119" s="183">
        <v>4</v>
      </c>
      <c r="E119" s="183">
        <f t="shared" si="18"/>
        <v>7</v>
      </c>
      <c r="F119" s="63">
        <f t="shared" si="19"/>
        <v>1</v>
      </c>
    </row>
    <row r="120" spans="1:6" x14ac:dyDescent="0.2">
      <c r="A120" s="108">
        <v>12</v>
      </c>
      <c r="B120" s="195" t="s">
        <v>160</v>
      </c>
      <c r="C120" s="230"/>
      <c r="D120" s="128">
        <v>7</v>
      </c>
      <c r="E120" s="183">
        <f t="shared" si="18"/>
        <v>1</v>
      </c>
      <c r="F120" s="130">
        <f t="shared" si="19"/>
        <v>3</v>
      </c>
    </row>
    <row r="121" spans="1:6" s="202" customFormat="1" x14ac:dyDescent="0.2">
      <c r="A121" s="198">
        <v>13</v>
      </c>
      <c r="B121" s="199" t="s">
        <v>161</v>
      </c>
      <c r="C121" s="230"/>
      <c r="D121" s="200">
        <v>3</v>
      </c>
      <c r="E121" s="200">
        <f t="shared" si="18"/>
        <v>6</v>
      </c>
      <c r="F121" s="201">
        <f t="shared" si="19"/>
        <v>8</v>
      </c>
    </row>
    <row r="122" spans="1:6" s="202" customFormat="1" x14ac:dyDescent="0.2">
      <c r="A122" s="198">
        <v>14</v>
      </c>
      <c r="B122" s="199" t="s">
        <v>162</v>
      </c>
      <c r="C122" s="232"/>
      <c r="D122" s="200">
        <v>6</v>
      </c>
      <c r="E122" s="200">
        <f t="shared" si="18"/>
        <v>9</v>
      </c>
      <c r="F122" s="201">
        <f t="shared" si="19"/>
        <v>3</v>
      </c>
    </row>
    <row r="123" spans="1:6" x14ac:dyDescent="0.2">
      <c r="B123" s="110"/>
      <c r="C123" s="196"/>
      <c r="D123" s="183"/>
      <c r="E123" s="183"/>
      <c r="F123" s="63"/>
    </row>
    <row r="124" spans="1:6" x14ac:dyDescent="0.2">
      <c r="B124" s="174"/>
      <c r="C124" s="196"/>
      <c r="D124" s="183"/>
      <c r="E124" s="183"/>
      <c r="F124" s="63"/>
    </row>
    <row r="125" spans="1:6" x14ac:dyDescent="0.2">
      <c r="B125" s="110"/>
      <c r="C125" s="196"/>
      <c r="D125" s="183"/>
      <c r="E125" s="183"/>
      <c r="F125" s="63"/>
    </row>
    <row r="126" spans="1:6" x14ac:dyDescent="0.2">
      <c r="B126" s="110"/>
      <c r="C126" s="196"/>
      <c r="D126" s="128"/>
      <c r="E126" s="183"/>
      <c r="F126" s="130"/>
    </row>
    <row r="127" spans="1:6" ht="13.5" thickBot="1" x14ac:dyDescent="0.25">
      <c r="B127" s="124"/>
      <c r="C127" s="197"/>
      <c r="D127" s="179"/>
      <c r="E127" s="179"/>
      <c r="F127" s="64"/>
    </row>
    <row r="129" spans="1:6" ht="13.5" thickBot="1" x14ac:dyDescent="0.25">
      <c r="B129" s="3" t="s">
        <v>168</v>
      </c>
      <c r="C129" s="188" t="s">
        <v>167</v>
      </c>
      <c r="D129" s="100">
        <v>3</v>
      </c>
      <c r="E129" s="100">
        <v>4</v>
      </c>
      <c r="F129" s="189"/>
    </row>
    <row r="130" spans="1:6" ht="12.75" customHeight="1" x14ac:dyDescent="0.2">
      <c r="A130" s="24">
        <v>1</v>
      </c>
      <c r="B130" s="194" t="s">
        <v>149</v>
      </c>
      <c r="C130" s="118">
        <v>2</v>
      </c>
      <c r="D130" s="181">
        <f>IF(C130+3&gt;11,C130+3-11,C130+3)</f>
        <v>5</v>
      </c>
      <c r="E130" s="229" t="s">
        <v>166</v>
      </c>
      <c r="F130" s="189"/>
    </row>
    <row r="131" spans="1:6" s="202" customFormat="1" x14ac:dyDescent="0.2">
      <c r="A131" s="198">
        <v>2</v>
      </c>
      <c r="B131" s="199" t="s">
        <v>150</v>
      </c>
      <c r="C131" s="203">
        <v>7</v>
      </c>
      <c r="D131" s="200">
        <f t="shared" ref="D131:D143" si="20">IF(C131+3&gt;11,C131+3-11,C131+3)</f>
        <v>10</v>
      </c>
      <c r="E131" s="230"/>
      <c r="F131" s="204"/>
    </row>
    <row r="132" spans="1:6" x14ac:dyDescent="0.2">
      <c r="A132" s="108">
        <v>3</v>
      </c>
      <c r="B132" s="195" t="s">
        <v>151</v>
      </c>
      <c r="C132" s="115">
        <v>5</v>
      </c>
      <c r="D132" s="183">
        <f t="shared" si="20"/>
        <v>8</v>
      </c>
      <c r="E132" s="230"/>
      <c r="F132" s="189"/>
    </row>
    <row r="133" spans="1:6" x14ac:dyDescent="0.2">
      <c r="A133" s="108">
        <v>4</v>
      </c>
      <c r="B133" s="195" t="s">
        <v>152</v>
      </c>
      <c r="C133" s="115">
        <v>6</v>
      </c>
      <c r="D133" s="183">
        <f t="shared" si="20"/>
        <v>9</v>
      </c>
      <c r="E133" s="230"/>
      <c r="F133" s="189"/>
    </row>
    <row r="134" spans="1:6" x14ac:dyDescent="0.2">
      <c r="A134" s="108">
        <v>5</v>
      </c>
      <c r="B134" s="195" t="s">
        <v>153</v>
      </c>
      <c r="C134" s="115">
        <v>8</v>
      </c>
      <c r="D134" s="183">
        <f t="shared" si="20"/>
        <v>11</v>
      </c>
      <c r="E134" s="230"/>
      <c r="F134" s="189"/>
    </row>
    <row r="135" spans="1:6" s="202" customFormat="1" x14ac:dyDescent="0.2">
      <c r="A135" s="198">
        <v>6</v>
      </c>
      <c r="B135" s="199" t="s">
        <v>154</v>
      </c>
      <c r="C135" s="203">
        <v>9</v>
      </c>
      <c r="D135" s="200">
        <f t="shared" si="20"/>
        <v>1</v>
      </c>
      <c r="E135" s="230"/>
      <c r="F135" s="205"/>
    </row>
    <row r="136" spans="1:6" x14ac:dyDescent="0.2">
      <c r="A136" s="108">
        <v>7</v>
      </c>
      <c r="B136" s="195" t="s">
        <v>155</v>
      </c>
      <c r="C136" s="115">
        <v>3</v>
      </c>
      <c r="D136" s="183">
        <f t="shared" si="20"/>
        <v>6</v>
      </c>
      <c r="E136" s="230"/>
      <c r="F136" s="190"/>
    </row>
    <row r="137" spans="1:6" s="202" customFormat="1" x14ac:dyDescent="0.2">
      <c r="A137" s="198">
        <v>8</v>
      </c>
      <c r="B137" s="199" t="s">
        <v>156</v>
      </c>
      <c r="C137" s="203">
        <v>10</v>
      </c>
      <c r="D137" s="200">
        <f t="shared" si="20"/>
        <v>2</v>
      </c>
      <c r="E137" s="230"/>
      <c r="F137" s="205"/>
    </row>
    <row r="138" spans="1:6" s="202" customFormat="1" x14ac:dyDescent="0.2">
      <c r="A138" s="198">
        <v>9</v>
      </c>
      <c r="B138" s="199" t="s">
        <v>157</v>
      </c>
      <c r="C138" s="203">
        <v>11</v>
      </c>
      <c r="D138" s="200">
        <f t="shared" si="20"/>
        <v>3</v>
      </c>
      <c r="E138" s="230"/>
      <c r="F138" s="204"/>
    </row>
    <row r="139" spans="1:6" s="202" customFormat="1" x14ac:dyDescent="0.2">
      <c r="A139" s="198">
        <v>10</v>
      </c>
      <c r="B139" s="199" t="s">
        <v>158</v>
      </c>
      <c r="C139" s="203">
        <v>12</v>
      </c>
      <c r="D139" s="200">
        <f t="shared" si="20"/>
        <v>4</v>
      </c>
      <c r="E139" s="230"/>
      <c r="F139" s="204"/>
    </row>
    <row r="140" spans="1:6" x14ac:dyDescent="0.2">
      <c r="A140" s="108">
        <v>11</v>
      </c>
      <c r="B140" s="195" t="s">
        <v>159</v>
      </c>
      <c r="C140" s="115">
        <v>4</v>
      </c>
      <c r="D140" s="183">
        <f t="shared" si="20"/>
        <v>7</v>
      </c>
      <c r="E140" s="230"/>
      <c r="F140" s="189"/>
    </row>
    <row r="141" spans="1:6" x14ac:dyDescent="0.2">
      <c r="A141" s="108">
        <v>12</v>
      </c>
      <c r="B141" s="195" t="s">
        <v>160</v>
      </c>
      <c r="C141" s="115">
        <v>1</v>
      </c>
      <c r="D141" s="183">
        <f t="shared" si="20"/>
        <v>4</v>
      </c>
      <c r="E141" s="230"/>
      <c r="F141" s="189"/>
    </row>
    <row r="142" spans="1:6" s="202" customFormat="1" x14ac:dyDescent="0.2">
      <c r="A142" s="198">
        <v>13</v>
      </c>
      <c r="B142" s="199" t="s">
        <v>161</v>
      </c>
      <c r="C142" s="203">
        <v>2</v>
      </c>
      <c r="D142" s="200">
        <f t="shared" si="20"/>
        <v>5</v>
      </c>
      <c r="E142" s="230"/>
      <c r="F142" s="204"/>
    </row>
    <row r="143" spans="1:6" s="202" customFormat="1" x14ac:dyDescent="0.2">
      <c r="A143" s="198">
        <v>14</v>
      </c>
      <c r="B143" s="199" t="s">
        <v>162</v>
      </c>
      <c r="C143" s="203">
        <v>9</v>
      </c>
      <c r="D143" s="200">
        <f t="shared" si="20"/>
        <v>1</v>
      </c>
      <c r="E143" s="230"/>
      <c r="F143" s="204"/>
    </row>
    <row r="144" spans="1:6" x14ac:dyDescent="0.2">
      <c r="B144" s="110"/>
      <c r="C144" s="115"/>
      <c r="D144" s="116"/>
      <c r="E144" s="230"/>
      <c r="F144" s="190"/>
    </row>
    <row r="145" spans="2:6" x14ac:dyDescent="0.2">
      <c r="B145" s="174"/>
      <c r="C145" s="115"/>
      <c r="D145" s="116"/>
      <c r="E145" s="230"/>
      <c r="F145" s="189"/>
    </row>
    <row r="146" spans="2:6" x14ac:dyDescent="0.2">
      <c r="B146" s="110"/>
      <c r="C146" s="115"/>
      <c r="D146" s="116"/>
      <c r="E146" s="230"/>
      <c r="F146" s="189"/>
    </row>
    <row r="147" spans="2:6" x14ac:dyDescent="0.2">
      <c r="B147" s="110"/>
      <c r="C147" s="115"/>
      <c r="D147" s="122"/>
      <c r="E147" s="230"/>
      <c r="F147" s="189"/>
    </row>
    <row r="148" spans="2:6" ht="13.5" thickBot="1" x14ac:dyDescent="0.25">
      <c r="B148" s="124"/>
      <c r="C148" s="184"/>
      <c r="D148" s="185"/>
      <c r="E148" s="231"/>
      <c r="F148" s="189"/>
    </row>
    <row r="150" spans="2:6" ht="13.5" thickBot="1" x14ac:dyDescent="0.25">
      <c r="B150" s="3" t="s">
        <v>169</v>
      </c>
      <c r="C150" s="100"/>
      <c r="D150" s="100"/>
      <c r="E150" s="100"/>
      <c r="F150" s="100"/>
    </row>
    <row r="151" spans="2:6" x14ac:dyDescent="0.2">
      <c r="B151" s="109"/>
      <c r="C151" s="118"/>
      <c r="D151" s="119"/>
      <c r="E151" s="119"/>
      <c r="F151" s="120"/>
    </row>
    <row r="152" spans="2:6" x14ac:dyDescent="0.2">
      <c r="B152" s="110"/>
      <c r="C152" s="115"/>
      <c r="D152" s="116"/>
      <c r="E152" s="116"/>
      <c r="F152" s="117"/>
    </row>
    <row r="153" spans="2:6" x14ac:dyDescent="0.2">
      <c r="B153" s="110"/>
      <c r="C153" s="115"/>
      <c r="D153" s="116"/>
      <c r="E153" s="116"/>
      <c r="F153" s="117"/>
    </row>
    <row r="154" spans="2:6" x14ac:dyDescent="0.2">
      <c r="B154" s="110"/>
      <c r="C154" s="115"/>
      <c r="D154" s="116"/>
      <c r="E154" s="116"/>
      <c r="F154" s="117"/>
    </row>
    <row r="155" spans="2:6" x14ac:dyDescent="0.2">
      <c r="B155" s="110"/>
      <c r="C155" s="115"/>
      <c r="D155" s="116"/>
      <c r="E155" s="116"/>
      <c r="F155" s="117"/>
    </row>
    <row r="156" spans="2:6" x14ac:dyDescent="0.2">
      <c r="B156" s="110"/>
      <c r="C156" s="115"/>
      <c r="D156" s="116"/>
      <c r="E156" s="116"/>
      <c r="F156" s="187"/>
    </row>
    <row r="157" spans="2:6" x14ac:dyDescent="0.2">
      <c r="B157" s="110"/>
      <c r="C157" s="115"/>
      <c r="D157" s="116"/>
      <c r="E157" s="116"/>
      <c r="F157" s="187"/>
    </row>
    <row r="158" spans="2:6" x14ac:dyDescent="0.2">
      <c r="B158" s="110"/>
      <c r="C158" s="115"/>
      <c r="D158" s="116"/>
      <c r="E158" s="116"/>
      <c r="F158" s="187"/>
    </row>
    <row r="159" spans="2:6" x14ac:dyDescent="0.2">
      <c r="B159" s="110"/>
      <c r="C159" s="115"/>
      <c r="D159" s="116"/>
      <c r="E159" s="116"/>
      <c r="F159" s="117"/>
    </row>
    <row r="160" spans="2:6" x14ac:dyDescent="0.2">
      <c r="B160" s="110"/>
      <c r="C160" s="115"/>
      <c r="D160" s="116"/>
      <c r="E160" s="116"/>
      <c r="F160" s="117"/>
    </row>
    <row r="161" spans="2:6" x14ac:dyDescent="0.2">
      <c r="B161" s="110"/>
      <c r="C161" s="115"/>
      <c r="D161" s="116"/>
      <c r="E161" s="116"/>
      <c r="F161" s="117"/>
    </row>
    <row r="162" spans="2:6" x14ac:dyDescent="0.2">
      <c r="B162" s="174"/>
      <c r="C162" s="115"/>
      <c r="D162" s="116"/>
      <c r="E162" s="116"/>
      <c r="F162" s="117"/>
    </row>
    <row r="163" spans="2:6" x14ac:dyDescent="0.2">
      <c r="B163" s="110"/>
      <c r="C163" s="115"/>
      <c r="D163" s="116"/>
      <c r="E163" s="116"/>
      <c r="F163" s="117"/>
    </row>
    <row r="164" spans="2:6" x14ac:dyDescent="0.2">
      <c r="B164" s="110"/>
      <c r="C164" s="115"/>
      <c r="D164" s="116"/>
      <c r="E164" s="116"/>
      <c r="F164" s="117"/>
    </row>
    <row r="165" spans="2:6" x14ac:dyDescent="0.2">
      <c r="B165" s="110"/>
      <c r="C165" s="115"/>
      <c r="D165" s="116"/>
      <c r="E165" s="116"/>
      <c r="F165" s="187"/>
    </row>
    <row r="166" spans="2:6" x14ac:dyDescent="0.2">
      <c r="B166" s="174"/>
      <c r="C166" s="115"/>
      <c r="D166" s="116"/>
      <c r="E166" s="116"/>
      <c r="F166" s="117"/>
    </row>
    <row r="167" spans="2:6" x14ac:dyDescent="0.2">
      <c r="B167" s="110"/>
      <c r="C167" s="115"/>
      <c r="D167" s="116"/>
      <c r="E167" s="116"/>
      <c r="F167" s="117"/>
    </row>
    <row r="168" spans="2:6" x14ac:dyDescent="0.2">
      <c r="B168" s="110"/>
      <c r="C168" s="115"/>
      <c r="D168" s="122"/>
      <c r="E168" s="116"/>
      <c r="F168" s="117"/>
    </row>
    <row r="169" spans="2:6" ht="13.5" thickBot="1" x14ac:dyDescent="0.25">
      <c r="B169" s="124"/>
      <c r="C169" s="184"/>
      <c r="D169" s="185"/>
      <c r="E169" s="185"/>
      <c r="F169" s="186"/>
    </row>
  </sheetData>
  <mergeCells count="4">
    <mergeCell ref="F24:F42"/>
    <mergeCell ref="G45:G63"/>
    <mergeCell ref="E130:E148"/>
    <mergeCell ref="C109:C122"/>
  </mergeCells>
  <phoneticPr fontId="12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235" t="s">
        <v>64</v>
      </c>
      <c r="B1" s="235"/>
      <c r="C1" s="235"/>
      <c r="D1" s="235"/>
      <c r="E1" s="235"/>
      <c r="F1" s="65"/>
      <c r="G1" s="65"/>
      <c r="H1" s="65"/>
      <c r="I1" s="65"/>
      <c r="J1" s="65"/>
      <c r="K1" s="65"/>
    </row>
    <row r="2" spans="1:11" ht="19.5" thickBot="1" x14ac:dyDescent="0.3">
      <c r="A2" s="66" t="s">
        <v>65</v>
      </c>
      <c r="B2" s="67" t="s">
        <v>66</v>
      </c>
      <c r="C2" s="67" t="s">
        <v>67</v>
      </c>
      <c r="D2" s="67" t="s">
        <v>68</v>
      </c>
      <c r="E2" s="67" t="s">
        <v>69</v>
      </c>
      <c r="F2" s="65"/>
      <c r="G2" s="65"/>
      <c r="H2" s="65"/>
      <c r="I2" s="65"/>
      <c r="J2" s="65"/>
      <c r="K2" s="65"/>
    </row>
    <row r="3" spans="1:11" ht="19.5" thickBot="1" x14ac:dyDescent="0.3">
      <c r="A3" s="68">
        <v>5</v>
      </c>
      <c r="B3" s="69">
        <v>1</v>
      </c>
      <c r="C3" s="69">
        <v>5</v>
      </c>
      <c r="D3" s="69">
        <v>2</v>
      </c>
      <c r="E3" s="69">
        <v>5</v>
      </c>
      <c r="F3" s="65"/>
      <c r="G3" s="65"/>
      <c r="H3" s="65"/>
      <c r="I3" s="65"/>
      <c r="J3" s="65"/>
      <c r="K3" s="65"/>
    </row>
    <row r="4" spans="1:11" ht="24" customHeight="1" thickBot="1" x14ac:dyDescent="0.3">
      <c r="A4" s="68">
        <v>4</v>
      </c>
      <c r="B4" s="69">
        <v>0</v>
      </c>
      <c r="C4" s="69" t="s">
        <v>71</v>
      </c>
      <c r="D4" s="69">
        <v>1</v>
      </c>
      <c r="E4" s="69">
        <v>4</v>
      </c>
      <c r="F4" s="65"/>
      <c r="G4" s="65"/>
      <c r="H4" s="65"/>
      <c r="I4" s="65"/>
      <c r="J4" s="65"/>
      <c r="K4" s="65"/>
    </row>
    <row r="5" spans="1:11" ht="19.5" thickBot="1" x14ac:dyDescent="0.3">
      <c r="A5" s="68">
        <v>3</v>
      </c>
      <c r="B5" s="69">
        <v>0</v>
      </c>
      <c r="C5" s="69">
        <f>-1+1</f>
        <v>0</v>
      </c>
      <c r="D5" s="69">
        <v>0</v>
      </c>
      <c r="E5" s="69">
        <v>3</v>
      </c>
      <c r="F5" s="65"/>
      <c r="G5" s="65"/>
      <c r="H5" s="65"/>
      <c r="I5" s="65"/>
      <c r="J5" s="65"/>
      <c r="K5" s="65"/>
    </row>
    <row r="6" spans="1:11" ht="24" customHeight="1" thickBot="1" x14ac:dyDescent="0.3">
      <c r="A6" s="68">
        <v>2</v>
      </c>
      <c r="B6" s="69">
        <v>-1</v>
      </c>
      <c r="C6" s="69" t="s">
        <v>81</v>
      </c>
      <c r="D6" s="69">
        <v>-1</v>
      </c>
      <c r="E6" s="69">
        <v>2</v>
      </c>
      <c r="F6" s="65"/>
      <c r="G6" s="65"/>
      <c r="H6" s="65"/>
      <c r="I6" s="65"/>
      <c r="J6" s="65"/>
      <c r="K6" s="65"/>
    </row>
    <row r="7" spans="1:11" ht="24.75" customHeight="1" thickBot="1" x14ac:dyDescent="0.3">
      <c r="A7" s="68" t="s">
        <v>70</v>
      </c>
      <c r="B7" s="69">
        <v>-2</v>
      </c>
      <c r="C7" s="69">
        <v>-5</v>
      </c>
      <c r="D7" s="69">
        <v>-2</v>
      </c>
      <c r="E7" s="69">
        <v>0</v>
      </c>
      <c r="F7" s="65"/>
      <c r="G7" s="65"/>
      <c r="H7" s="65"/>
      <c r="I7" s="65"/>
      <c r="J7" s="65"/>
      <c r="K7" s="65"/>
    </row>
    <row r="8" spans="1:11" ht="18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</row>
    <row r="9" spans="1:11" ht="18.75" x14ac:dyDescent="0.3">
      <c r="A9" s="70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ht="48" customHeight="1" x14ac:dyDescent="0.3">
      <c r="A10" s="233" t="s">
        <v>74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</row>
    <row r="11" spans="1:11" ht="63.75" customHeight="1" x14ac:dyDescent="0.3">
      <c r="A11" s="233" t="s">
        <v>73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</row>
  </sheetData>
  <mergeCells count="3">
    <mergeCell ref="A10:K10"/>
    <mergeCell ref="A11:K11"/>
    <mergeCell ref="A1:E1"/>
  </mergeCells>
  <phoneticPr fontId="1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46"/>
    <col min="7" max="7" width="27.42578125" customWidth="1"/>
    <col min="12" max="12" width="5.85546875" customWidth="1"/>
  </cols>
  <sheetData>
    <row r="1" spans="1:9" x14ac:dyDescent="0.2">
      <c r="A1" t="s">
        <v>52</v>
      </c>
      <c r="F1" t="s">
        <v>60</v>
      </c>
    </row>
    <row r="2" spans="1:9" x14ac:dyDescent="0.2">
      <c r="B2" t="s">
        <v>53</v>
      </c>
      <c r="C2" t="s">
        <v>0</v>
      </c>
      <c r="D2" s="46" t="s">
        <v>61</v>
      </c>
      <c r="G2" t="s">
        <v>53</v>
      </c>
      <c r="H2" t="s">
        <v>0</v>
      </c>
      <c r="I2" s="46" t="s">
        <v>61</v>
      </c>
    </row>
    <row r="3" spans="1:9" x14ac:dyDescent="0.2">
      <c r="A3" s="50">
        <v>1</v>
      </c>
      <c r="B3" s="48" t="s">
        <v>45</v>
      </c>
      <c r="C3" s="50">
        <v>14</v>
      </c>
      <c r="D3" s="50">
        <f>RANK(C3,$C$3:$C$22,0)</f>
        <v>1</v>
      </c>
      <c r="F3" s="62">
        <v>1</v>
      </c>
      <c r="G3" s="48" t="s">
        <v>31</v>
      </c>
      <c r="H3" s="5">
        <v>26</v>
      </c>
      <c r="I3" s="50">
        <v>1</v>
      </c>
    </row>
    <row r="4" spans="1:9" x14ac:dyDescent="0.2">
      <c r="A4" s="50">
        <v>2</v>
      </c>
      <c r="B4" s="48" t="s">
        <v>33</v>
      </c>
      <c r="C4" s="50">
        <v>12</v>
      </c>
      <c r="D4" s="50">
        <f t="shared" ref="D4:D22" si="0">RANK(C4,$C$3:$C$22,0)</f>
        <v>2</v>
      </c>
      <c r="F4" s="62">
        <v>2</v>
      </c>
      <c r="G4" s="48" t="s">
        <v>33</v>
      </c>
      <c r="H4" s="5">
        <v>26</v>
      </c>
      <c r="I4" s="50">
        <f t="shared" ref="I4:I22" si="1">RANK(H4,$H$3:$H$22,0)</f>
        <v>1</v>
      </c>
    </row>
    <row r="5" spans="1:9" x14ac:dyDescent="0.2">
      <c r="A5" s="50">
        <v>3</v>
      </c>
      <c r="B5" s="48" t="s">
        <v>31</v>
      </c>
      <c r="C5" s="50">
        <v>11</v>
      </c>
      <c r="D5" s="50">
        <f t="shared" si="0"/>
        <v>3</v>
      </c>
      <c r="F5" s="62">
        <v>3</v>
      </c>
      <c r="G5" s="49" t="s">
        <v>36</v>
      </c>
      <c r="H5" s="5">
        <v>26</v>
      </c>
      <c r="I5" s="50">
        <f t="shared" si="1"/>
        <v>1</v>
      </c>
    </row>
    <row r="6" spans="1:9" ht="25.5" x14ac:dyDescent="0.2">
      <c r="A6" s="50">
        <v>4</v>
      </c>
      <c r="B6" s="48" t="s">
        <v>32</v>
      </c>
      <c r="C6" s="50">
        <v>9</v>
      </c>
      <c r="D6" s="50">
        <f t="shared" si="0"/>
        <v>4</v>
      </c>
      <c r="F6" s="62">
        <v>4</v>
      </c>
      <c r="G6" s="49" t="s">
        <v>45</v>
      </c>
      <c r="H6" s="5">
        <v>26</v>
      </c>
      <c r="I6" s="50">
        <f t="shared" si="1"/>
        <v>1</v>
      </c>
    </row>
    <row r="7" spans="1:9" ht="25.5" x14ac:dyDescent="0.2">
      <c r="A7" s="50">
        <v>5</v>
      </c>
      <c r="B7" s="48" t="s">
        <v>36</v>
      </c>
      <c r="C7" s="50">
        <v>9</v>
      </c>
      <c r="D7" s="50">
        <f t="shared" si="0"/>
        <v>4</v>
      </c>
      <c r="F7" s="62">
        <v>5</v>
      </c>
      <c r="G7" s="49" t="s">
        <v>32</v>
      </c>
      <c r="H7" s="5">
        <v>25</v>
      </c>
      <c r="I7" s="50">
        <f t="shared" si="1"/>
        <v>5</v>
      </c>
    </row>
    <row r="8" spans="1:9" x14ac:dyDescent="0.2">
      <c r="A8" s="50">
        <v>6</v>
      </c>
      <c r="B8" s="48" t="s">
        <v>44</v>
      </c>
      <c r="C8" s="50">
        <v>7</v>
      </c>
      <c r="D8" s="50">
        <f t="shared" si="0"/>
        <v>6</v>
      </c>
      <c r="F8" s="62">
        <v>6</v>
      </c>
      <c r="G8" s="49" t="s">
        <v>26</v>
      </c>
      <c r="H8" s="5">
        <v>19</v>
      </c>
      <c r="I8" s="50">
        <f t="shared" si="1"/>
        <v>6</v>
      </c>
    </row>
    <row r="9" spans="1:9" x14ac:dyDescent="0.2">
      <c r="A9" s="50">
        <v>7</v>
      </c>
      <c r="B9" s="48" t="s">
        <v>26</v>
      </c>
      <c r="C9" s="50">
        <v>6</v>
      </c>
      <c r="D9" s="50">
        <f t="shared" si="0"/>
        <v>7</v>
      </c>
      <c r="F9" s="62">
        <v>7</v>
      </c>
      <c r="G9" s="49" t="s">
        <v>44</v>
      </c>
      <c r="H9" s="5">
        <v>18</v>
      </c>
      <c r="I9" s="50">
        <f t="shared" si="1"/>
        <v>7</v>
      </c>
    </row>
    <row r="10" spans="1:9" ht="25.5" x14ac:dyDescent="0.2">
      <c r="A10" s="50">
        <v>8</v>
      </c>
      <c r="B10" s="48" t="s">
        <v>29</v>
      </c>
      <c r="C10" s="50">
        <v>6</v>
      </c>
      <c r="D10" s="50">
        <f t="shared" si="0"/>
        <v>7</v>
      </c>
      <c r="F10" s="62">
        <v>8</v>
      </c>
      <c r="G10" s="49" t="s">
        <v>40</v>
      </c>
      <c r="H10" s="5">
        <v>16</v>
      </c>
      <c r="I10" s="50">
        <f t="shared" si="1"/>
        <v>8</v>
      </c>
    </row>
    <row r="11" spans="1:9" ht="25.5" x14ac:dyDescent="0.2">
      <c r="A11" s="50">
        <v>9</v>
      </c>
      <c r="B11" s="49" t="s">
        <v>39</v>
      </c>
      <c r="C11" s="50">
        <v>6</v>
      </c>
      <c r="D11" s="50">
        <f t="shared" si="0"/>
        <v>7</v>
      </c>
      <c r="F11" s="62">
        <v>9</v>
      </c>
      <c r="G11" s="49" t="s">
        <v>37</v>
      </c>
      <c r="H11" s="5">
        <v>15</v>
      </c>
      <c r="I11" s="50">
        <f t="shared" si="1"/>
        <v>9</v>
      </c>
    </row>
    <row r="12" spans="1:9" ht="25.5" x14ac:dyDescent="0.2">
      <c r="A12" s="50">
        <v>10</v>
      </c>
      <c r="B12" s="48" t="s">
        <v>40</v>
      </c>
      <c r="C12" s="50">
        <v>6</v>
      </c>
      <c r="D12" s="50">
        <f t="shared" si="0"/>
        <v>7</v>
      </c>
      <c r="F12" s="62">
        <v>10</v>
      </c>
      <c r="G12" s="49" t="s">
        <v>39</v>
      </c>
      <c r="H12" s="5">
        <v>15</v>
      </c>
      <c r="I12" s="50">
        <f t="shared" si="1"/>
        <v>9</v>
      </c>
    </row>
    <row r="13" spans="1:9" x14ac:dyDescent="0.2">
      <c r="A13" s="50">
        <v>11</v>
      </c>
      <c r="B13" s="48" t="s">
        <v>37</v>
      </c>
      <c r="C13" s="50">
        <v>5</v>
      </c>
      <c r="D13" s="50">
        <f t="shared" si="0"/>
        <v>11</v>
      </c>
      <c r="F13" s="62">
        <v>11</v>
      </c>
      <c r="G13" s="49" t="s">
        <v>29</v>
      </c>
      <c r="H13" s="5">
        <v>13</v>
      </c>
      <c r="I13" s="50">
        <f t="shared" si="1"/>
        <v>11</v>
      </c>
    </row>
    <row r="14" spans="1:9" x14ac:dyDescent="0.2">
      <c r="A14" s="50">
        <v>12</v>
      </c>
      <c r="B14" s="48" t="s">
        <v>27</v>
      </c>
      <c r="C14" s="50">
        <v>4</v>
      </c>
      <c r="D14" s="50">
        <f t="shared" si="0"/>
        <v>12</v>
      </c>
      <c r="F14" s="62">
        <v>12</v>
      </c>
      <c r="G14" s="49" t="s">
        <v>27</v>
      </c>
      <c r="H14" s="5">
        <v>10</v>
      </c>
      <c r="I14" s="50">
        <f t="shared" si="1"/>
        <v>12</v>
      </c>
    </row>
    <row r="15" spans="1:9" ht="25.5" x14ac:dyDescent="0.2">
      <c r="A15" s="50">
        <v>13</v>
      </c>
      <c r="B15" s="48" t="s">
        <v>30</v>
      </c>
      <c r="C15" s="50">
        <v>4</v>
      </c>
      <c r="D15" s="50">
        <f t="shared" si="0"/>
        <v>12</v>
      </c>
      <c r="F15" s="62">
        <v>13</v>
      </c>
      <c r="G15" s="49" t="s">
        <v>43</v>
      </c>
      <c r="H15" s="5">
        <v>10</v>
      </c>
      <c r="I15" s="50">
        <f t="shared" si="1"/>
        <v>12</v>
      </c>
    </row>
    <row r="16" spans="1:9" x14ac:dyDescent="0.2">
      <c r="A16" s="50">
        <v>14</v>
      </c>
      <c r="B16" s="48" t="s">
        <v>35</v>
      </c>
      <c r="C16" s="50">
        <v>4</v>
      </c>
      <c r="D16" s="50">
        <f t="shared" si="0"/>
        <v>12</v>
      </c>
      <c r="F16" s="62">
        <v>14</v>
      </c>
      <c r="G16" s="49" t="s">
        <v>42</v>
      </c>
      <c r="H16" s="5">
        <v>8</v>
      </c>
      <c r="I16" s="50">
        <f t="shared" si="1"/>
        <v>14</v>
      </c>
    </row>
    <row r="17" spans="1:9" x14ac:dyDescent="0.2">
      <c r="A17" s="50">
        <v>15</v>
      </c>
      <c r="B17" s="48" t="s">
        <v>41</v>
      </c>
      <c r="C17" s="50">
        <v>4</v>
      </c>
      <c r="D17" s="50">
        <f t="shared" si="0"/>
        <v>12</v>
      </c>
      <c r="F17" s="62">
        <v>15</v>
      </c>
      <c r="G17" s="49" t="s">
        <v>30</v>
      </c>
      <c r="H17" s="5">
        <v>7</v>
      </c>
      <c r="I17" s="50">
        <f t="shared" si="1"/>
        <v>15</v>
      </c>
    </row>
    <row r="18" spans="1:9" x14ac:dyDescent="0.2">
      <c r="A18" s="50">
        <v>16</v>
      </c>
      <c r="B18" s="48" t="s">
        <v>42</v>
      </c>
      <c r="C18" s="50">
        <v>4</v>
      </c>
      <c r="D18" s="50">
        <f t="shared" si="0"/>
        <v>12</v>
      </c>
      <c r="F18" s="62">
        <v>16</v>
      </c>
      <c r="G18" s="49" t="s">
        <v>34</v>
      </c>
      <c r="H18" s="5">
        <v>6</v>
      </c>
      <c r="I18" s="50">
        <f t="shared" si="1"/>
        <v>16</v>
      </c>
    </row>
    <row r="19" spans="1:9" ht="25.5" x14ac:dyDescent="0.2">
      <c r="A19" s="50">
        <v>17</v>
      </c>
      <c r="B19" s="48" t="s">
        <v>43</v>
      </c>
      <c r="C19" s="50">
        <v>4</v>
      </c>
      <c r="D19" s="50">
        <f t="shared" si="0"/>
        <v>12</v>
      </c>
      <c r="F19" s="62">
        <v>17</v>
      </c>
      <c r="G19" s="49" t="s">
        <v>35</v>
      </c>
      <c r="H19" s="5">
        <v>6</v>
      </c>
      <c r="I19" s="50">
        <f t="shared" si="1"/>
        <v>16</v>
      </c>
    </row>
    <row r="20" spans="1:9" x14ac:dyDescent="0.2">
      <c r="A20" s="50">
        <v>18</v>
      </c>
      <c r="B20" s="48" t="s">
        <v>28</v>
      </c>
      <c r="C20" s="50">
        <v>3</v>
      </c>
      <c r="D20" s="50">
        <f t="shared" si="0"/>
        <v>18</v>
      </c>
      <c r="F20" s="62">
        <v>18</v>
      </c>
      <c r="G20" s="49" t="s">
        <v>41</v>
      </c>
      <c r="H20" s="5">
        <v>6</v>
      </c>
      <c r="I20" s="50">
        <f t="shared" si="1"/>
        <v>16</v>
      </c>
    </row>
    <row r="21" spans="1:9" x14ac:dyDescent="0.2">
      <c r="A21" s="50">
        <v>19</v>
      </c>
      <c r="B21" s="48" t="s">
        <v>34</v>
      </c>
      <c r="C21" s="50">
        <v>3</v>
      </c>
      <c r="D21" s="50">
        <f t="shared" si="0"/>
        <v>18</v>
      </c>
      <c r="F21" s="62">
        <v>19</v>
      </c>
      <c r="G21" s="49" t="s">
        <v>28</v>
      </c>
      <c r="H21" s="5">
        <v>4</v>
      </c>
      <c r="I21" s="50">
        <f t="shared" si="1"/>
        <v>19</v>
      </c>
    </row>
    <row r="22" spans="1:9" x14ac:dyDescent="0.2">
      <c r="A22" s="50">
        <v>20</v>
      </c>
      <c r="B22" s="48" t="s">
        <v>38</v>
      </c>
      <c r="C22" s="50">
        <v>-4</v>
      </c>
      <c r="D22" s="50">
        <f t="shared" si="0"/>
        <v>20</v>
      </c>
      <c r="F22" s="62">
        <v>20</v>
      </c>
      <c r="G22" s="49" t="s">
        <v>38</v>
      </c>
      <c r="H22" s="5">
        <v>-1</v>
      </c>
      <c r="I22" s="50">
        <f t="shared" si="1"/>
        <v>20</v>
      </c>
    </row>
    <row r="24" spans="1:9" ht="15.75" customHeight="1" x14ac:dyDescent="0.2">
      <c r="A24" t="s">
        <v>80</v>
      </c>
      <c r="F24" t="s">
        <v>82</v>
      </c>
      <c r="G24" s="80"/>
    </row>
    <row r="25" spans="1:9" x14ac:dyDescent="0.2">
      <c r="B25" t="s">
        <v>53</v>
      </c>
      <c r="C25" t="s">
        <v>0</v>
      </c>
      <c r="D25" s="46" t="s">
        <v>61</v>
      </c>
      <c r="G25" t="s">
        <v>53</v>
      </c>
      <c r="H25" t="s">
        <v>0</v>
      </c>
      <c r="I25" s="46" t="s">
        <v>61</v>
      </c>
    </row>
    <row r="26" spans="1:9" ht="25.5" x14ac:dyDescent="0.2">
      <c r="A26" s="50">
        <v>1</v>
      </c>
      <c r="B26" s="49" t="s">
        <v>36</v>
      </c>
      <c r="C26" s="62">
        <v>60</v>
      </c>
      <c r="D26" s="50">
        <f>RANK(C26,$C$26:$C$45,0)</f>
        <v>1</v>
      </c>
      <c r="F26" s="50">
        <v>1</v>
      </c>
      <c r="G26" s="49" t="s">
        <v>32</v>
      </c>
      <c r="H26" s="50">
        <v>89</v>
      </c>
      <c r="I26" s="50">
        <f t="shared" ref="I26:I44" si="2">RANK(H26,$H$26:$H$44,0)</f>
        <v>1</v>
      </c>
    </row>
    <row r="27" spans="1:9" ht="13.5" customHeight="1" x14ac:dyDescent="0.2">
      <c r="A27" s="50">
        <v>2</v>
      </c>
      <c r="B27" s="49" t="s">
        <v>32</v>
      </c>
      <c r="C27" s="62">
        <v>59</v>
      </c>
      <c r="D27" s="50">
        <f t="shared" ref="D27:D45" si="3">RANK(C27,$C$26:$C$45,0)</f>
        <v>2</v>
      </c>
      <c r="F27" s="50">
        <v>2</v>
      </c>
      <c r="G27" s="49" t="s">
        <v>36</v>
      </c>
      <c r="H27" s="50">
        <v>87</v>
      </c>
      <c r="I27" s="50">
        <f t="shared" si="2"/>
        <v>2</v>
      </c>
    </row>
    <row r="28" spans="1:9" x14ac:dyDescent="0.2">
      <c r="A28" s="50">
        <v>3</v>
      </c>
      <c r="B28" s="49" t="s">
        <v>45</v>
      </c>
      <c r="C28" s="62">
        <v>59</v>
      </c>
      <c r="D28" s="50">
        <f t="shared" si="3"/>
        <v>2</v>
      </c>
      <c r="F28" s="50">
        <v>3</v>
      </c>
      <c r="G28" s="49" t="s">
        <v>31</v>
      </c>
      <c r="H28" s="50">
        <v>86</v>
      </c>
      <c r="I28" s="50">
        <f t="shared" si="2"/>
        <v>3</v>
      </c>
    </row>
    <row r="29" spans="1:9" x14ac:dyDescent="0.2">
      <c r="A29" s="50">
        <v>4</v>
      </c>
      <c r="B29" s="49" t="s">
        <v>31</v>
      </c>
      <c r="C29" s="62">
        <v>57</v>
      </c>
      <c r="D29" s="50">
        <f t="shared" si="3"/>
        <v>4</v>
      </c>
      <c r="F29" s="50">
        <v>4</v>
      </c>
      <c r="G29" s="49" t="s">
        <v>33</v>
      </c>
      <c r="H29" s="50">
        <v>85</v>
      </c>
      <c r="I29" s="50">
        <f t="shared" si="2"/>
        <v>4</v>
      </c>
    </row>
    <row r="30" spans="1:9" x14ac:dyDescent="0.2">
      <c r="A30" s="50">
        <v>5</v>
      </c>
      <c r="B30" s="49" t="s">
        <v>33</v>
      </c>
      <c r="C30" s="62">
        <v>56</v>
      </c>
      <c r="D30" s="50">
        <f t="shared" si="3"/>
        <v>5</v>
      </c>
      <c r="F30" s="50">
        <v>5</v>
      </c>
      <c r="G30" s="49" t="s">
        <v>45</v>
      </c>
      <c r="H30" s="50">
        <v>85</v>
      </c>
      <c r="I30" s="50">
        <f t="shared" si="2"/>
        <v>4</v>
      </c>
    </row>
    <row r="31" spans="1:9" x14ac:dyDescent="0.2">
      <c r="A31" s="50">
        <v>6</v>
      </c>
      <c r="B31" s="49" t="s">
        <v>26</v>
      </c>
      <c r="C31" s="62">
        <v>46</v>
      </c>
      <c r="D31" s="50">
        <f t="shared" si="3"/>
        <v>6</v>
      </c>
      <c r="F31" s="50">
        <v>6</v>
      </c>
      <c r="G31" s="49" t="s">
        <v>26</v>
      </c>
      <c r="H31" s="50">
        <v>74</v>
      </c>
      <c r="I31" s="50">
        <f t="shared" si="2"/>
        <v>6</v>
      </c>
    </row>
    <row r="32" spans="1:9" ht="12.75" customHeight="1" x14ac:dyDescent="0.2">
      <c r="A32" s="50">
        <v>7</v>
      </c>
      <c r="B32" s="49" t="s">
        <v>40</v>
      </c>
      <c r="C32" s="62">
        <v>40</v>
      </c>
      <c r="D32" s="50">
        <f t="shared" si="3"/>
        <v>7</v>
      </c>
      <c r="F32" s="50">
        <v>7</v>
      </c>
      <c r="G32" s="49" t="s">
        <v>40</v>
      </c>
      <c r="H32" s="50">
        <v>62</v>
      </c>
      <c r="I32" s="50">
        <f t="shared" si="2"/>
        <v>7</v>
      </c>
    </row>
    <row r="33" spans="1:9" x14ac:dyDescent="0.2">
      <c r="A33" s="50">
        <v>8</v>
      </c>
      <c r="B33" s="49" t="s">
        <v>37</v>
      </c>
      <c r="C33" s="62">
        <v>31</v>
      </c>
      <c r="D33" s="50">
        <f t="shared" si="3"/>
        <v>8</v>
      </c>
      <c r="F33" s="50">
        <v>8</v>
      </c>
      <c r="G33" s="49" t="s">
        <v>44</v>
      </c>
      <c r="H33" s="50">
        <v>41</v>
      </c>
      <c r="I33" s="50">
        <f t="shared" si="2"/>
        <v>8</v>
      </c>
    </row>
    <row r="34" spans="1:9" x14ac:dyDescent="0.2">
      <c r="A34" s="50">
        <v>9</v>
      </c>
      <c r="B34" s="49" t="s">
        <v>44</v>
      </c>
      <c r="C34" s="62">
        <v>27</v>
      </c>
      <c r="D34" s="50">
        <f t="shared" si="3"/>
        <v>9</v>
      </c>
      <c r="F34" s="50">
        <v>9</v>
      </c>
      <c r="G34" s="49" t="s">
        <v>37</v>
      </c>
      <c r="H34" s="50">
        <v>39</v>
      </c>
      <c r="I34" s="50">
        <f t="shared" si="2"/>
        <v>9</v>
      </c>
    </row>
    <row r="35" spans="1:9" ht="15.75" customHeight="1" x14ac:dyDescent="0.2">
      <c r="A35" s="50">
        <v>10</v>
      </c>
      <c r="B35" s="49" t="s">
        <v>39</v>
      </c>
      <c r="C35" s="62">
        <v>20</v>
      </c>
      <c r="D35" s="50">
        <f t="shared" si="3"/>
        <v>10</v>
      </c>
      <c r="F35" s="50">
        <v>10</v>
      </c>
      <c r="G35" s="49" t="s">
        <v>75</v>
      </c>
      <c r="H35" s="50">
        <v>28</v>
      </c>
      <c r="I35" s="50">
        <f t="shared" si="2"/>
        <v>10</v>
      </c>
    </row>
    <row r="36" spans="1:9" x14ac:dyDescent="0.2">
      <c r="A36" s="50">
        <v>11</v>
      </c>
      <c r="B36" s="49" t="s">
        <v>75</v>
      </c>
      <c r="C36" s="62">
        <v>19</v>
      </c>
      <c r="D36" s="50">
        <f t="shared" si="3"/>
        <v>11</v>
      </c>
      <c r="F36" s="50">
        <v>11</v>
      </c>
      <c r="G36" s="49" t="s">
        <v>27</v>
      </c>
      <c r="H36" s="50">
        <v>19</v>
      </c>
      <c r="I36" s="50">
        <f t="shared" si="2"/>
        <v>11</v>
      </c>
    </row>
    <row r="37" spans="1:9" ht="25.5" x14ac:dyDescent="0.2">
      <c r="A37" s="50">
        <v>12</v>
      </c>
      <c r="B37" s="49" t="s">
        <v>27</v>
      </c>
      <c r="C37" s="62">
        <v>12</v>
      </c>
      <c r="D37" s="50">
        <f t="shared" si="3"/>
        <v>12</v>
      </c>
      <c r="F37" s="50">
        <v>12</v>
      </c>
      <c r="G37" s="49" t="s">
        <v>39</v>
      </c>
      <c r="H37" s="50">
        <v>16</v>
      </c>
      <c r="I37" s="50">
        <f t="shared" si="2"/>
        <v>12</v>
      </c>
    </row>
    <row r="38" spans="1:9" x14ac:dyDescent="0.2">
      <c r="A38" s="50">
        <v>13</v>
      </c>
      <c r="B38" s="49" t="s">
        <v>34</v>
      </c>
      <c r="C38" s="62">
        <v>11</v>
      </c>
      <c r="D38" s="50">
        <f t="shared" si="3"/>
        <v>13</v>
      </c>
      <c r="F38" s="50">
        <v>13</v>
      </c>
      <c r="G38" s="49" t="s">
        <v>34</v>
      </c>
      <c r="H38" s="50">
        <v>14</v>
      </c>
      <c r="I38" s="50">
        <f t="shared" si="2"/>
        <v>13</v>
      </c>
    </row>
    <row r="39" spans="1:9" ht="14.25" customHeight="1" x14ac:dyDescent="0.2">
      <c r="A39" s="50">
        <v>14</v>
      </c>
      <c r="B39" s="49" t="s">
        <v>43</v>
      </c>
      <c r="C39" s="62">
        <v>6</v>
      </c>
      <c r="D39" s="50">
        <f t="shared" si="3"/>
        <v>14</v>
      </c>
      <c r="F39" s="50">
        <v>14</v>
      </c>
      <c r="G39" s="49" t="s">
        <v>43</v>
      </c>
      <c r="H39" s="50">
        <v>0</v>
      </c>
      <c r="I39" s="50">
        <f t="shared" si="2"/>
        <v>14</v>
      </c>
    </row>
    <row r="40" spans="1:9" ht="15" customHeight="1" x14ac:dyDescent="0.2">
      <c r="A40" s="50">
        <v>15</v>
      </c>
      <c r="B40" s="49" t="s">
        <v>42</v>
      </c>
      <c r="C40" s="62">
        <v>5</v>
      </c>
      <c r="D40" s="50">
        <f t="shared" si="3"/>
        <v>15</v>
      </c>
      <c r="F40" s="50">
        <v>15</v>
      </c>
      <c r="G40" s="49" t="s">
        <v>42</v>
      </c>
      <c r="H40" s="50">
        <v>-1</v>
      </c>
      <c r="I40" s="50">
        <f t="shared" si="2"/>
        <v>15</v>
      </c>
    </row>
    <row r="41" spans="1:9" x14ac:dyDescent="0.2">
      <c r="A41" s="50">
        <v>16</v>
      </c>
      <c r="B41" s="49" t="s">
        <v>28</v>
      </c>
      <c r="C41" s="62">
        <v>1</v>
      </c>
      <c r="D41" s="50">
        <f t="shared" si="3"/>
        <v>16</v>
      </c>
      <c r="F41" s="50">
        <v>16</v>
      </c>
      <c r="G41" s="49" t="s">
        <v>28</v>
      </c>
      <c r="H41" s="50">
        <v>-7</v>
      </c>
      <c r="I41" s="50">
        <f t="shared" si="2"/>
        <v>16</v>
      </c>
    </row>
    <row r="42" spans="1:9" ht="13.5" customHeight="1" x14ac:dyDescent="0.2">
      <c r="A42" s="50">
        <v>17</v>
      </c>
      <c r="B42" s="49" t="s">
        <v>30</v>
      </c>
      <c r="C42" s="62">
        <v>1</v>
      </c>
      <c r="D42" s="50">
        <f t="shared" si="3"/>
        <v>16</v>
      </c>
      <c r="F42" s="50">
        <v>17</v>
      </c>
      <c r="G42" s="49" t="s">
        <v>30</v>
      </c>
      <c r="H42" s="50">
        <v>-7</v>
      </c>
      <c r="I42" s="50">
        <f t="shared" si="2"/>
        <v>16</v>
      </c>
    </row>
    <row r="43" spans="1:9" x14ac:dyDescent="0.2">
      <c r="A43" s="50">
        <v>18</v>
      </c>
      <c r="B43" s="49" t="s">
        <v>35</v>
      </c>
      <c r="C43" s="62">
        <v>0</v>
      </c>
      <c r="D43" s="50">
        <f t="shared" si="3"/>
        <v>18</v>
      </c>
      <c r="F43" s="50">
        <v>18</v>
      </c>
      <c r="G43" s="49" t="s">
        <v>35</v>
      </c>
      <c r="H43" s="50">
        <v>-8</v>
      </c>
      <c r="I43" s="50">
        <f t="shared" si="2"/>
        <v>18</v>
      </c>
    </row>
    <row r="44" spans="1:9" x14ac:dyDescent="0.2">
      <c r="A44" s="50">
        <v>19</v>
      </c>
      <c r="B44" s="49" t="s">
        <v>41</v>
      </c>
      <c r="C44" s="62">
        <v>-4</v>
      </c>
      <c r="D44" s="50">
        <f t="shared" si="3"/>
        <v>19</v>
      </c>
      <c r="F44" s="50">
        <v>19</v>
      </c>
      <c r="G44" s="49" t="s">
        <v>38</v>
      </c>
      <c r="H44" s="50">
        <v>-13</v>
      </c>
      <c r="I44" s="50">
        <f t="shared" si="2"/>
        <v>19</v>
      </c>
    </row>
    <row r="45" spans="1:9" x14ac:dyDescent="0.2">
      <c r="A45" s="50">
        <v>20</v>
      </c>
      <c r="B45" s="49" t="s">
        <v>38</v>
      </c>
      <c r="C45" s="62">
        <v>-5</v>
      </c>
      <c r="D45" s="50">
        <f t="shared" si="3"/>
        <v>20</v>
      </c>
    </row>
    <row r="47" spans="1:9" x14ac:dyDescent="0.2">
      <c r="A47" t="s">
        <v>83</v>
      </c>
      <c r="F47" t="s">
        <v>87</v>
      </c>
    </row>
    <row r="48" spans="1:9" ht="12.75" customHeight="1" x14ac:dyDescent="0.2">
      <c r="A48" s="83"/>
      <c r="B48" s="50" t="s">
        <v>53</v>
      </c>
      <c r="C48" s="50" t="s">
        <v>0</v>
      </c>
      <c r="D48" s="50" t="s">
        <v>61</v>
      </c>
      <c r="F48" s="83"/>
      <c r="G48" s="50" t="s">
        <v>53</v>
      </c>
      <c r="H48" s="50" t="s">
        <v>0</v>
      </c>
      <c r="I48" s="50" t="s">
        <v>61</v>
      </c>
    </row>
    <row r="49" spans="1:10" ht="12.75" customHeight="1" x14ac:dyDescent="0.2">
      <c r="A49" s="62">
        <v>1</v>
      </c>
      <c r="B49" s="49" t="s">
        <v>36</v>
      </c>
      <c r="C49" s="50">
        <v>133</v>
      </c>
      <c r="D49" s="50">
        <f>RANK(C49,$C$49:$C$67,0)</f>
        <v>1</v>
      </c>
      <c r="E49" s="81"/>
      <c r="F49" s="50">
        <v>1</v>
      </c>
      <c r="G49" s="49" t="s">
        <v>36</v>
      </c>
      <c r="H49" s="50">
        <v>147</v>
      </c>
      <c r="I49" s="50">
        <f t="shared" ref="I49:I63" si="4">RANK(H49,$H$49:$H$63,0)</f>
        <v>1</v>
      </c>
    </row>
    <row r="50" spans="1:10" ht="12.75" customHeight="1" x14ac:dyDescent="0.2">
      <c r="A50" s="62">
        <v>2</v>
      </c>
      <c r="B50" s="49" t="s">
        <v>32</v>
      </c>
      <c r="C50" s="50">
        <v>131</v>
      </c>
      <c r="D50" s="50">
        <f t="shared" ref="D50:D67" si="5">RANK(C50,$C$49:$C$67,0)</f>
        <v>2</v>
      </c>
      <c r="E50" s="81"/>
      <c r="F50" s="50">
        <v>2</v>
      </c>
      <c r="G50" s="49" t="s">
        <v>32</v>
      </c>
      <c r="H50" s="50">
        <v>146</v>
      </c>
      <c r="I50" s="50">
        <f t="shared" si="4"/>
        <v>2</v>
      </c>
      <c r="J50" s="46"/>
    </row>
    <row r="51" spans="1:10" ht="12.75" customHeight="1" x14ac:dyDescent="0.2">
      <c r="A51" s="62">
        <v>3</v>
      </c>
      <c r="B51" s="49" t="s">
        <v>31</v>
      </c>
      <c r="C51" s="50">
        <v>128</v>
      </c>
      <c r="D51" s="50">
        <f t="shared" si="5"/>
        <v>3</v>
      </c>
      <c r="E51" s="81"/>
      <c r="F51" s="50">
        <v>3</v>
      </c>
      <c r="G51" s="49" t="s">
        <v>31</v>
      </c>
      <c r="H51" s="50">
        <v>141</v>
      </c>
      <c r="I51" s="50">
        <f t="shared" si="4"/>
        <v>3</v>
      </c>
      <c r="J51" s="46"/>
    </row>
    <row r="52" spans="1:10" ht="12.75" customHeight="1" x14ac:dyDescent="0.2">
      <c r="A52" s="62">
        <v>4</v>
      </c>
      <c r="B52" s="49" t="s">
        <v>33</v>
      </c>
      <c r="C52" s="50">
        <v>126</v>
      </c>
      <c r="D52" s="50">
        <f t="shared" si="5"/>
        <v>4</v>
      </c>
      <c r="E52" s="81"/>
      <c r="F52" s="50">
        <v>4</v>
      </c>
      <c r="G52" s="49" t="s">
        <v>45</v>
      </c>
      <c r="H52" s="50">
        <v>138</v>
      </c>
      <c r="I52" s="50">
        <f t="shared" si="4"/>
        <v>4</v>
      </c>
      <c r="J52" s="46"/>
    </row>
    <row r="53" spans="1:10" ht="12.75" customHeight="1" x14ac:dyDescent="0.2">
      <c r="A53" s="62">
        <v>5</v>
      </c>
      <c r="B53" s="49" t="s">
        <v>45</v>
      </c>
      <c r="C53" s="50">
        <v>126</v>
      </c>
      <c r="D53" s="50">
        <f t="shared" si="5"/>
        <v>4</v>
      </c>
      <c r="E53" s="81"/>
      <c r="F53" s="50">
        <v>5</v>
      </c>
      <c r="G53" s="49" t="s">
        <v>33</v>
      </c>
      <c r="H53" s="50">
        <v>135</v>
      </c>
      <c r="I53" s="50">
        <f t="shared" si="4"/>
        <v>5</v>
      </c>
      <c r="J53" s="46"/>
    </row>
    <row r="54" spans="1:10" ht="12.75" customHeight="1" x14ac:dyDescent="0.2">
      <c r="A54" s="62">
        <v>6</v>
      </c>
      <c r="B54" s="49" t="s">
        <v>26</v>
      </c>
      <c r="C54" s="50">
        <v>114</v>
      </c>
      <c r="D54" s="50">
        <f t="shared" si="5"/>
        <v>6</v>
      </c>
      <c r="E54" s="81"/>
      <c r="F54" s="50">
        <v>6</v>
      </c>
      <c r="G54" s="49" t="s">
        <v>26</v>
      </c>
      <c r="H54" s="50">
        <v>130</v>
      </c>
      <c r="I54" s="50">
        <f t="shared" si="4"/>
        <v>6</v>
      </c>
      <c r="J54" s="46"/>
    </row>
    <row r="55" spans="1:10" ht="12.75" customHeight="1" x14ac:dyDescent="0.2">
      <c r="A55" s="62">
        <v>7</v>
      </c>
      <c r="B55" s="49" t="s">
        <v>40</v>
      </c>
      <c r="C55" s="50">
        <v>92</v>
      </c>
      <c r="D55" s="50">
        <f t="shared" si="5"/>
        <v>7</v>
      </c>
      <c r="E55" s="81"/>
      <c r="F55" s="50">
        <v>7</v>
      </c>
      <c r="G55" s="49" t="s">
        <v>40</v>
      </c>
      <c r="H55" s="50">
        <v>101</v>
      </c>
      <c r="I55" s="50">
        <f t="shared" si="4"/>
        <v>7</v>
      </c>
      <c r="J55" s="46"/>
    </row>
    <row r="56" spans="1:10" ht="12.75" customHeight="1" x14ac:dyDescent="0.2">
      <c r="A56" s="62">
        <v>8</v>
      </c>
      <c r="B56" s="49" t="s">
        <v>44</v>
      </c>
      <c r="C56" s="50">
        <v>72</v>
      </c>
      <c r="D56" s="50">
        <f t="shared" si="5"/>
        <v>8</v>
      </c>
      <c r="E56" s="81"/>
      <c r="F56" s="50">
        <v>8</v>
      </c>
      <c r="G56" s="49" t="s">
        <v>44</v>
      </c>
      <c r="H56" s="50">
        <v>87</v>
      </c>
      <c r="I56" s="50">
        <f t="shared" si="4"/>
        <v>8</v>
      </c>
      <c r="J56" s="46"/>
    </row>
    <row r="57" spans="1:10" ht="12.75" customHeight="1" x14ac:dyDescent="0.2">
      <c r="A57" s="62">
        <v>9</v>
      </c>
      <c r="B57" s="49" t="s">
        <v>37</v>
      </c>
      <c r="C57" s="50">
        <v>61</v>
      </c>
      <c r="D57" s="50">
        <f t="shared" si="5"/>
        <v>9</v>
      </c>
      <c r="E57" s="81"/>
      <c r="F57" s="50">
        <v>9</v>
      </c>
      <c r="G57" s="49" t="s">
        <v>37</v>
      </c>
      <c r="H57" s="50">
        <v>66</v>
      </c>
      <c r="I57" s="50">
        <f t="shared" si="4"/>
        <v>9</v>
      </c>
      <c r="J57" s="46"/>
    </row>
    <row r="58" spans="1:10" ht="12.75" customHeight="1" x14ac:dyDescent="0.2">
      <c r="A58" s="62">
        <v>10</v>
      </c>
      <c r="B58" s="49" t="s">
        <v>75</v>
      </c>
      <c r="C58" s="50">
        <v>54</v>
      </c>
      <c r="D58" s="50">
        <f t="shared" si="5"/>
        <v>10</v>
      </c>
      <c r="E58" s="81"/>
      <c r="F58" s="50">
        <v>10</v>
      </c>
      <c r="G58" s="49" t="s">
        <v>75</v>
      </c>
      <c r="H58" s="50">
        <v>59</v>
      </c>
      <c r="I58" s="50">
        <f t="shared" si="4"/>
        <v>10</v>
      </c>
      <c r="J58" s="46"/>
    </row>
    <row r="59" spans="1:10" ht="12.75" customHeight="1" x14ac:dyDescent="0.2">
      <c r="A59" s="62">
        <v>11</v>
      </c>
      <c r="B59" s="49" t="s">
        <v>27</v>
      </c>
      <c r="C59" s="50">
        <v>33</v>
      </c>
      <c r="D59" s="50">
        <f t="shared" si="5"/>
        <v>11</v>
      </c>
      <c r="E59" s="81"/>
      <c r="F59" s="50">
        <v>11</v>
      </c>
      <c r="G59" s="49" t="s">
        <v>27</v>
      </c>
      <c r="H59" s="50">
        <v>34</v>
      </c>
      <c r="I59" s="50">
        <f t="shared" si="4"/>
        <v>11</v>
      </c>
      <c r="J59" s="46"/>
    </row>
    <row r="60" spans="1:10" ht="12.75" customHeight="1" x14ac:dyDescent="0.2">
      <c r="A60" s="62">
        <v>12</v>
      </c>
      <c r="B60" s="49" t="s">
        <v>34</v>
      </c>
      <c r="C60" s="50">
        <v>18</v>
      </c>
      <c r="D60" s="50">
        <f t="shared" si="5"/>
        <v>12</v>
      </c>
      <c r="E60" s="81"/>
      <c r="F60" s="50">
        <v>12</v>
      </c>
      <c r="G60" s="49" t="s">
        <v>34</v>
      </c>
      <c r="H60" s="50">
        <v>18</v>
      </c>
      <c r="I60" s="50">
        <f t="shared" si="4"/>
        <v>12</v>
      </c>
      <c r="J60" s="46"/>
    </row>
    <row r="61" spans="1:10" ht="12.75" customHeight="1" x14ac:dyDescent="0.2">
      <c r="A61" s="62">
        <v>13</v>
      </c>
      <c r="B61" s="49" t="s">
        <v>42</v>
      </c>
      <c r="C61" s="50">
        <v>11</v>
      </c>
      <c r="D61" s="50">
        <f t="shared" si="5"/>
        <v>13</v>
      </c>
      <c r="E61" s="81"/>
      <c r="F61" s="50">
        <v>13</v>
      </c>
      <c r="G61" s="49" t="s">
        <v>42</v>
      </c>
      <c r="H61" s="50">
        <v>10</v>
      </c>
      <c r="I61" s="50">
        <f t="shared" si="4"/>
        <v>13</v>
      </c>
      <c r="J61" s="46"/>
    </row>
    <row r="62" spans="1:10" ht="12.75" customHeight="1" x14ac:dyDescent="0.2">
      <c r="A62" s="62">
        <v>14</v>
      </c>
      <c r="B62" s="49" t="s">
        <v>39</v>
      </c>
      <c r="C62" s="50">
        <v>10</v>
      </c>
      <c r="D62" s="50">
        <f t="shared" si="5"/>
        <v>14</v>
      </c>
      <c r="E62" s="81" t="s">
        <v>84</v>
      </c>
      <c r="F62" s="50">
        <v>14</v>
      </c>
      <c r="G62" s="49" t="s">
        <v>35</v>
      </c>
      <c r="H62" s="50">
        <v>6</v>
      </c>
      <c r="I62" s="50">
        <f t="shared" si="4"/>
        <v>14</v>
      </c>
      <c r="J62" s="46"/>
    </row>
    <row r="63" spans="1:10" ht="12.75" customHeight="1" x14ac:dyDescent="0.2">
      <c r="A63" s="62">
        <v>15</v>
      </c>
      <c r="B63" s="49" t="s">
        <v>35</v>
      </c>
      <c r="C63" s="50">
        <v>5</v>
      </c>
      <c r="D63" s="50">
        <f t="shared" si="5"/>
        <v>15</v>
      </c>
      <c r="E63" s="81"/>
      <c r="F63" s="50">
        <v>15</v>
      </c>
      <c r="G63" s="49" t="s">
        <v>43</v>
      </c>
      <c r="H63" s="50">
        <v>-10</v>
      </c>
      <c r="I63" s="50">
        <f t="shared" si="4"/>
        <v>15</v>
      </c>
      <c r="J63" s="46"/>
    </row>
    <row r="64" spans="1:10" ht="12.75" customHeight="1" x14ac:dyDescent="0.2">
      <c r="A64" s="62">
        <v>16</v>
      </c>
      <c r="B64" s="49" t="s">
        <v>43</v>
      </c>
      <c r="C64" s="50">
        <v>-8</v>
      </c>
      <c r="D64" s="50">
        <f t="shared" si="5"/>
        <v>16</v>
      </c>
      <c r="E64" s="81"/>
    </row>
    <row r="65" spans="1:5" ht="12.75" customHeight="1" x14ac:dyDescent="0.2">
      <c r="A65" s="62">
        <v>17</v>
      </c>
      <c r="B65" s="49" t="s">
        <v>28</v>
      </c>
      <c r="C65" s="50">
        <v>-13</v>
      </c>
      <c r="D65" s="50">
        <f t="shared" si="5"/>
        <v>17</v>
      </c>
      <c r="E65" s="81" t="s">
        <v>84</v>
      </c>
    </row>
    <row r="66" spans="1:5" ht="12.75" customHeight="1" x14ac:dyDescent="0.2">
      <c r="A66" s="62">
        <v>18</v>
      </c>
      <c r="B66" s="49" t="s">
        <v>30</v>
      </c>
      <c r="C66" s="50">
        <v>-13</v>
      </c>
      <c r="D66" s="50">
        <f t="shared" si="5"/>
        <v>17</v>
      </c>
      <c r="E66" s="81" t="s">
        <v>84</v>
      </c>
    </row>
    <row r="67" spans="1:5" ht="12.75" customHeight="1" x14ac:dyDescent="0.2">
      <c r="A67" s="62">
        <v>19</v>
      </c>
      <c r="B67" s="49" t="s">
        <v>38</v>
      </c>
      <c r="C67" s="50">
        <v>-19</v>
      </c>
      <c r="D67" s="50">
        <f t="shared" si="5"/>
        <v>19</v>
      </c>
      <c r="E67" s="81" t="s">
        <v>84</v>
      </c>
    </row>
    <row r="68" spans="1:5" x14ac:dyDescent="0.2">
      <c r="B68" s="82"/>
      <c r="C68" s="82"/>
      <c r="D68" s="81"/>
      <c r="E68" s="81"/>
    </row>
    <row r="69" spans="1:5" x14ac:dyDescent="0.2">
      <c r="A69" t="s">
        <v>118</v>
      </c>
      <c r="B69" s="82"/>
      <c r="C69" s="82"/>
      <c r="D69" s="81"/>
      <c r="E69" s="81"/>
    </row>
    <row r="70" spans="1:5" x14ac:dyDescent="0.2">
      <c r="A70" s="83"/>
      <c r="B70" s="50" t="s">
        <v>53</v>
      </c>
      <c r="C70" s="50" t="s">
        <v>0</v>
      </c>
      <c r="D70" s="50" t="s">
        <v>61</v>
      </c>
      <c r="E70" s="81"/>
    </row>
    <row r="71" spans="1:5" x14ac:dyDescent="0.2">
      <c r="A71" s="50">
        <v>1</v>
      </c>
      <c r="B71" s="49" t="s">
        <v>36</v>
      </c>
      <c r="C71" s="50">
        <v>155</v>
      </c>
      <c r="D71" s="50">
        <f>RANK(C71,$C$71:$C$85,0)</f>
        <v>1</v>
      </c>
    </row>
    <row r="72" spans="1:5" ht="14.25" customHeight="1" x14ac:dyDescent="0.2">
      <c r="A72" s="50">
        <v>2</v>
      </c>
      <c r="B72" s="49" t="s">
        <v>32</v>
      </c>
      <c r="C72" s="50">
        <v>154</v>
      </c>
      <c r="D72" s="50">
        <f t="shared" ref="D72:D85" si="6">RANK(C72,$C$71:$C$85,0)</f>
        <v>2</v>
      </c>
    </row>
    <row r="73" spans="1:5" x14ac:dyDescent="0.2">
      <c r="A73" s="50">
        <v>3</v>
      </c>
      <c r="B73" s="49" t="s">
        <v>31</v>
      </c>
      <c r="C73" s="50">
        <v>149</v>
      </c>
      <c r="D73" s="50">
        <f t="shared" si="6"/>
        <v>3</v>
      </c>
    </row>
    <row r="74" spans="1:5" x14ac:dyDescent="0.2">
      <c r="A74" s="50">
        <v>4</v>
      </c>
      <c r="B74" s="49" t="s">
        <v>45</v>
      </c>
      <c r="C74" s="50">
        <v>144</v>
      </c>
      <c r="D74" s="50">
        <f t="shared" si="6"/>
        <v>4</v>
      </c>
    </row>
    <row r="75" spans="1:5" x14ac:dyDescent="0.2">
      <c r="A75" s="50">
        <v>5</v>
      </c>
      <c r="B75" s="49" t="s">
        <v>33</v>
      </c>
      <c r="C75" s="50">
        <v>141</v>
      </c>
      <c r="D75" s="50">
        <f t="shared" si="6"/>
        <v>5</v>
      </c>
    </row>
    <row r="76" spans="1:5" x14ac:dyDescent="0.2">
      <c r="A76" s="50">
        <v>6</v>
      </c>
      <c r="B76" s="49" t="s">
        <v>26</v>
      </c>
      <c r="C76" s="50">
        <v>135</v>
      </c>
      <c r="D76" s="50">
        <f t="shared" si="6"/>
        <v>6</v>
      </c>
    </row>
    <row r="77" spans="1:5" ht="12" customHeight="1" x14ac:dyDescent="0.2">
      <c r="A77" s="50">
        <v>7</v>
      </c>
      <c r="B77" s="49" t="s">
        <v>40</v>
      </c>
      <c r="C77" s="50">
        <v>105</v>
      </c>
      <c r="D77" s="50">
        <f t="shared" si="6"/>
        <v>7</v>
      </c>
    </row>
    <row r="78" spans="1:5" x14ac:dyDescent="0.2">
      <c r="A78" s="50">
        <v>8</v>
      </c>
      <c r="B78" s="49" t="s">
        <v>44</v>
      </c>
      <c r="C78" s="50">
        <v>101</v>
      </c>
      <c r="D78" s="50">
        <f t="shared" si="6"/>
        <v>8</v>
      </c>
    </row>
    <row r="79" spans="1:5" x14ac:dyDescent="0.2">
      <c r="A79" s="50">
        <v>9</v>
      </c>
      <c r="B79" s="49" t="s">
        <v>37</v>
      </c>
      <c r="C79" s="50">
        <v>68</v>
      </c>
      <c r="D79" s="50">
        <f t="shared" si="6"/>
        <v>9</v>
      </c>
    </row>
    <row r="80" spans="1:5" x14ac:dyDescent="0.2">
      <c r="A80" s="50">
        <v>10</v>
      </c>
      <c r="B80" s="49" t="s">
        <v>75</v>
      </c>
      <c r="C80" s="50">
        <v>62</v>
      </c>
      <c r="D80" s="50">
        <f t="shared" si="6"/>
        <v>10</v>
      </c>
    </row>
    <row r="81" spans="1:4" x14ac:dyDescent="0.2">
      <c r="A81" s="50">
        <v>11</v>
      </c>
      <c r="B81" s="49" t="s">
        <v>27</v>
      </c>
      <c r="C81" s="50">
        <v>38</v>
      </c>
      <c r="D81" s="50">
        <f t="shared" si="6"/>
        <v>11</v>
      </c>
    </row>
    <row r="82" spans="1:4" x14ac:dyDescent="0.2">
      <c r="A82" s="50">
        <v>12</v>
      </c>
      <c r="B82" s="49" t="s">
        <v>34</v>
      </c>
      <c r="C82" s="50">
        <v>16</v>
      </c>
      <c r="D82" s="50">
        <f t="shared" si="6"/>
        <v>12</v>
      </c>
    </row>
    <row r="83" spans="1:4" x14ac:dyDescent="0.2">
      <c r="A83" s="50">
        <v>13</v>
      </c>
      <c r="B83" s="49" t="s">
        <v>42</v>
      </c>
      <c r="C83" s="50">
        <v>11</v>
      </c>
      <c r="D83" s="50">
        <f t="shared" si="6"/>
        <v>13</v>
      </c>
    </row>
    <row r="84" spans="1:4" x14ac:dyDescent="0.2">
      <c r="A84" s="50">
        <v>14</v>
      </c>
      <c r="B84" s="49" t="s">
        <v>35</v>
      </c>
      <c r="C84" s="50">
        <v>8</v>
      </c>
      <c r="D84" s="50">
        <f t="shared" si="6"/>
        <v>14</v>
      </c>
    </row>
    <row r="85" spans="1:4" ht="12.75" customHeight="1" x14ac:dyDescent="0.2">
      <c r="A85" s="50">
        <v>15</v>
      </c>
      <c r="B85" s="49" t="s">
        <v>43</v>
      </c>
      <c r="C85" s="50">
        <v>-14</v>
      </c>
      <c r="D85" s="50">
        <f t="shared" si="6"/>
        <v>15</v>
      </c>
    </row>
    <row r="86" spans="1:4" x14ac:dyDescent="0.2">
      <c r="A86" s="82"/>
      <c r="B86" s="82"/>
      <c r="C86" s="82"/>
      <c r="D86" s="81"/>
    </row>
  </sheetData>
  <phoneticPr fontId="1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2" sqref="A2"/>
    </sheetView>
  </sheetViews>
  <sheetFormatPr defaultRowHeight="12.75" x14ac:dyDescent="0.2"/>
  <sheetData>
    <row r="1" spans="1:1" ht="18.75" x14ac:dyDescent="0.3">
      <c r="A1" s="94" t="s">
        <v>148</v>
      </c>
    </row>
    <row r="2" spans="1:1" ht="18.75" x14ac:dyDescent="0.3">
      <c r="A2" s="94" t="s">
        <v>88</v>
      </c>
    </row>
    <row r="3" spans="1:1" ht="15.75" x14ac:dyDescent="0.25">
      <c r="A3" s="95"/>
    </row>
    <row r="4" spans="1:1" x14ac:dyDescent="0.2">
      <c r="A4" s="93" t="s">
        <v>89</v>
      </c>
    </row>
    <row r="5" spans="1:1" x14ac:dyDescent="0.2">
      <c r="A5" s="93" t="s">
        <v>90</v>
      </c>
    </row>
    <row r="6" spans="1:1" x14ac:dyDescent="0.2">
      <c r="A6" s="93" t="s">
        <v>91</v>
      </c>
    </row>
    <row r="7" spans="1:1" x14ac:dyDescent="0.2">
      <c r="A7" s="93" t="s">
        <v>92</v>
      </c>
    </row>
    <row r="8" spans="1:1" x14ac:dyDescent="0.2">
      <c r="A8" s="93" t="s">
        <v>93</v>
      </c>
    </row>
    <row r="9" spans="1:1" x14ac:dyDescent="0.2">
      <c r="A9" s="93" t="s">
        <v>94</v>
      </c>
    </row>
    <row r="10" spans="1:1" x14ac:dyDescent="0.2">
      <c r="A10" s="93" t="s">
        <v>95</v>
      </c>
    </row>
    <row r="11" spans="1:1" x14ac:dyDescent="0.2">
      <c r="A11" s="93" t="s">
        <v>96</v>
      </c>
    </row>
    <row r="12" spans="1:1" x14ac:dyDescent="0.2">
      <c r="A12" s="93" t="s">
        <v>97</v>
      </c>
    </row>
    <row r="13" spans="1:1" x14ac:dyDescent="0.2">
      <c r="A13" s="93" t="s">
        <v>98</v>
      </c>
    </row>
    <row r="14" spans="1:1" x14ac:dyDescent="0.2">
      <c r="A14" s="93" t="s">
        <v>99</v>
      </c>
    </row>
    <row r="15" spans="1:1" x14ac:dyDescent="0.2">
      <c r="A15" s="93" t="s">
        <v>100</v>
      </c>
    </row>
    <row r="16" spans="1:1" x14ac:dyDescent="0.2">
      <c r="A16" s="93" t="s">
        <v>101</v>
      </c>
    </row>
    <row r="17" spans="1:1" x14ac:dyDescent="0.2">
      <c r="A17" s="93" t="s">
        <v>102</v>
      </c>
    </row>
    <row r="18" spans="1:1" x14ac:dyDescent="0.2">
      <c r="A18" s="93" t="s">
        <v>103</v>
      </c>
    </row>
    <row r="19" spans="1:1" x14ac:dyDescent="0.2">
      <c r="A19" s="93" t="s">
        <v>104</v>
      </c>
    </row>
    <row r="20" spans="1:1" x14ac:dyDescent="0.2">
      <c r="A20" s="93" t="s">
        <v>105</v>
      </c>
    </row>
    <row r="21" spans="1:1" x14ac:dyDescent="0.2">
      <c r="A21" s="93" t="s">
        <v>106</v>
      </c>
    </row>
    <row r="22" spans="1:1" x14ac:dyDescent="0.2">
      <c r="A22" s="93" t="s">
        <v>107</v>
      </c>
    </row>
    <row r="23" spans="1:1" x14ac:dyDescent="0.2">
      <c r="A23" s="93" t="s">
        <v>108</v>
      </c>
    </row>
    <row r="24" spans="1:1" x14ac:dyDescent="0.2">
      <c r="A24" s="93" t="s">
        <v>109</v>
      </c>
    </row>
    <row r="25" spans="1:1" x14ac:dyDescent="0.2">
      <c r="A25" s="93" t="s">
        <v>110</v>
      </c>
    </row>
    <row r="26" spans="1:1" x14ac:dyDescent="0.2">
      <c r="A26" s="93" t="s">
        <v>111</v>
      </c>
    </row>
    <row r="27" spans="1:1" x14ac:dyDescent="0.2">
      <c r="A27" s="93" t="s">
        <v>112</v>
      </c>
    </row>
    <row r="28" spans="1:1" x14ac:dyDescent="0.2">
      <c r="A28" s="93" t="s">
        <v>113</v>
      </c>
    </row>
    <row r="29" spans="1:1" x14ac:dyDescent="0.2">
      <c r="A29" s="93" t="s">
        <v>114</v>
      </c>
    </row>
    <row r="30" spans="1:1" x14ac:dyDescent="0.2">
      <c r="A30" s="93" t="s">
        <v>115</v>
      </c>
    </row>
    <row r="31" spans="1:1" x14ac:dyDescent="0.2">
      <c r="A31" s="93" t="s">
        <v>116</v>
      </c>
    </row>
    <row r="32" spans="1:1" x14ac:dyDescent="0.2">
      <c r="A32" s="96"/>
    </row>
    <row r="33" spans="1:1" x14ac:dyDescent="0.2">
      <c r="A33" s="96"/>
    </row>
    <row r="34" spans="1:1" x14ac:dyDescent="0.2">
      <c r="A34" s="96"/>
    </row>
    <row r="35" spans="1:1" x14ac:dyDescent="0.2">
      <c r="A35" s="96"/>
    </row>
    <row r="36" spans="1:1" x14ac:dyDescent="0.2">
      <c r="A36" s="96" t="s">
        <v>117</v>
      </c>
    </row>
  </sheetData>
  <phoneticPr fontId="1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/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84"/>
      <c r="B1" s="71">
        <v>5</v>
      </c>
      <c r="C1" s="72">
        <v>4</v>
      </c>
      <c r="D1" s="72">
        <v>4</v>
      </c>
      <c r="E1" s="72">
        <v>5</v>
      </c>
      <c r="F1" s="72">
        <v>4</v>
      </c>
      <c r="G1" s="72">
        <v>5</v>
      </c>
      <c r="H1" s="73">
        <v>5</v>
      </c>
      <c r="I1" s="73">
        <v>5</v>
      </c>
      <c r="J1" s="73">
        <v>3</v>
      </c>
      <c r="K1" s="73">
        <v>4</v>
      </c>
      <c r="L1" s="73">
        <v>2</v>
      </c>
      <c r="M1" s="73">
        <v>3</v>
      </c>
      <c r="N1" s="73">
        <v>5</v>
      </c>
      <c r="O1" s="73">
        <v>4</v>
      </c>
      <c r="P1" s="73">
        <v>5</v>
      </c>
      <c r="Q1" s="73">
        <v>3</v>
      </c>
      <c r="R1" s="73">
        <v>6</v>
      </c>
      <c r="S1" s="73">
        <v>5</v>
      </c>
      <c r="T1" s="73">
        <v>5</v>
      </c>
      <c r="U1" s="72">
        <v>7</v>
      </c>
      <c r="V1" s="72">
        <v>3</v>
      </c>
      <c r="W1" s="33">
        <v>1</v>
      </c>
      <c r="X1" s="33">
        <v>-1</v>
      </c>
      <c r="Y1" s="33">
        <v>0</v>
      </c>
      <c r="Z1" s="33">
        <v>0</v>
      </c>
      <c r="AA1" s="33">
        <v>1</v>
      </c>
      <c r="AB1" s="33">
        <v>1</v>
      </c>
      <c r="AC1" s="33">
        <v>0</v>
      </c>
      <c r="AD1" s="30">
        <v>-1</v>
      </c>
      <c r="AE1" s="30">
        <v>1</v>
      </c>
      <c r="AF1" s="30">
        <v>0</v>
      </c>
      <c r="AG1" s="30">
        <v>1</v>
      </c>
      <c r="AH1" s="28">
        <v>1</v>
      </c>
      <c r="AI1" s="29">
        <v>0</v>
      </c>
      <c r="AJ1" s="29">
        <v>1</v>
      </c>
      <c r="AK1" s="29">
        <v>-2</v>
      </c>
      <c r="AL1" s="29">
        <v>2</v>
      </c>
      <c r="AM1" s="29">
        <v>1</v>
      </c>
      <c r="AN1" s="29">
        <v>2</v>
      </c>
      <c r="AO1" s="29">
        <v>2</v>
      </c>
      <c r="AP1" s="28">
        <v>2</v>
      </c>
      <c r="AQ1" s="29">
        <v>3</v>
      </c>
      <c r="AR1" s="29">
        <v>3</v>
      </c>
      <c r="AS1" s="29">
        <v>3</v>
      </c>
      <c r="AT1" s="29">
        <v>2</v>
      </c>
      <c r="AU1" s="29">
        <v>5</v>
      </c>
      <c r="AV1" s="27">
        <v>1</v>
      </c>
    </row>
    <row r="2" spans="1:48" ht="15.95" customHeight="1" x14ac:dyDescent="0.2">
      <c r="A2" s="85"/>
      <c r="B2" s="74">
        <v>5</v>
      </c>
      <c r="C2" s="75">
        <v>5</v>
      </c>
      <c r="D2" s="75">
        <v>0</v>
      </c>
      <c r="E2" s="75">
        <v>2</v>
      </c>
      <c r="F2" s="75">
        <v>0</v>
      </c>
      <c r="G2" s="75">
        <v>0</v>
      </c>
      <c r="H2" s="75">
        <v>4</v>
      </c>
      <c r="I2" s="75">
        <v>4</v>
      </c>
      <c r="J2" s="75">
        <v>0</v>
      </c>
      <c r="K2" s="75">
        <v>0</v>
      </c>
      <c r="L2" s="75">
        <v>0</v>
      </c>
      <c r="M2" s="75">
        <v>0</v>
      </c>
      <c r="N2" s="75">
        <v>4</v>
      </c>
      <c r="O2" s="75">
        <v>4</v>
      </c>
      <c r="P2" s="75">
        <v>0</v>
      </c>
      <c r="Q2" s="75">
        <v>0</v>
      </c>
      <c r="R2" s="75">
        <v>4</v>
      </c>
      <c r="S2" s="75">
        <v>0</v>
      </c>
      <c r="T2" s="75">
        <v>4</v>
      </c>
      <c r="U2" s="75">
        <v>2</v>
      </c>
      <c r="V2" s="75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18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18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85"/>
      <c r="B3" s="74">
        <v>5</v>
      </c>
      <c r="C3" s="75">
        <v>5</v>
      </c>
      <c r="D3" s="75">
        <v>1</v>
      </c>
      <c r="E3" s="75">
        <v>4</v>
      </c>
      <c r="F3" s="75">
        <v>0</v>
      </c>
      <c r="G3" s="75">
        <v>0</v>
      </c>
      <c r="H3" s="75">
        <v>4</v>
      </c>
      <c r="I3" s="75">
        <v>4</v>
      </c>
      <c r="J3" s="75">
        <v>0</v>
      </c>
      <c r="K3" s="75">
        <v>0</v>
      </c>
      <c r="L3" s="75">
        <v>0</v>
      </c>
      <c r="M3" s="75">
        <v>0</v>
      </c>
      <c r="N3" s="75">
        <v>4</v>
      </c>
      <c r="O3" s="75">
        <v>2</v>
      </c>
      <c r="P3" s="75">
        <v>4</v>
      </c>
      <c r="Q3" s="75">
        <v>0</v>
      </c>
      <c r="R3" s="75">
        <v>5</v>
      </c>
      <c r="S3" s="75">
        <v>0</v>
      </c>
      <c r="T3" s="75">
        <v>5</v>
      </c>
      <c r="U3" s="75">
        <v>6</v>
      </c>
      <c r="V3" s="75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18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18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85"/>
      <c r="B4" s="74">
        <v>5</v>
      </c>
      <c r="C4" s="75">
        <v>5</v>
      </c>
      <c r="D4" s="75">
        <v>4</v>
      </c>
      <c r="E4" s="75">
        <v>5</v>
      </c>
      <c r="F4" s="75">
        <v>5</v>
      </c>
      <c r="G4" s="75">
        <v>5</v>
      </c>
      <c r="H4" s="75">
        <v>5</v>
      </c>
      <c r="I4" s="75">
        <v>5</v>
      </c>
      <c r="J4" s="75">
        <v>5</v>
      </c>
      <c r="K4" s="75">
        <v>5</v>
      </c>
      <c r="L4" s="75">
        <v>5</v>
      </c>
      <c r="M4" s="75">
        <v>2</v>
      </c>
      <c r="N4" s="75">
        <v>4</v>
      </c>
      <c r="O4" s="75">
        <v>4</v>
      </c>
      <c r="P4" s="75">
        <v>5</v>
      </c>
      <c r="Q4" s="75">
        <v>4</v>
      </c>
      <c r="R4" s="75">
        <v>6</v>
      </c>
      <c r="S4" s="75">
        <v>5</v>
      </c>
      <c r="T4" s="75">
        <v>5</v>
      </c>
      <c r="U4" s="75">
        <v>7</v>
      </c>
      <c r="V4" s="75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18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18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85"/>
      <c r="B5" s="74">
        <v>5</v>
      </c>
      <c r="C5" s="75">
        <v>5</v>
      </c>
      <c r="D5" s="75">
        <v>4</v>
      </c>
      <c r="E5" s="75">
        <v>5</v>
      </c>
      <c r="F5" s="75">
        <v>5</v>
      </c>
      <c r="G5" s="75">
        <v>5</v>
      </c>
      <c r="H5" s="75">
        <v>5</v>
      </c>
      <c r="I5" s="75">
        <v>5</v>
      </c>
      <c r="J5" s="75">
        <v>4</v>
      </c>
      <c r="K5" s="75">
        <v>5</v>
      </c>
      <c r="L5" s="75">
        <v>5</v>
      </c>
      <c r="M5" s="75">
        <v>2</v>
      </c>
      <c r="N5" s="75">
        <v>4</v>
      </c>
      <c r="O5" s="75">
        <v>5</v>
      </c>
      <c r="P5" s="75">
        <v>5</v>
      </c>
      <c r="Q5" s="75">
        <v>4</v>
      </c>
      <c r="R5" s="75">
        <v>6</v>
      </c>
      <c r="S5" s="75">
        <v>4</v>
      </c>
      <c r="T5" s="75">
        <v>5</v>
      </c>
      <c r="U5" s="75">
        <v>7</v>
      </c>
      <c r="V5" s="75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18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18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85"/>
      <c r="B6" s="74">
        <v>5</v>
      </c>
      <c r="C6" s="75">
        <v>5</v>
      </c>
      <c r="D6" s="75">
        <v>5</v>
      </c>
      <c r="E6" s="75">
        <v>5</v>
      </c>
      <c r="F6" s="75">
        <v>5</v>
      </c>
      <c r="G6" s="75">
        <v>5</v>
      </c>
      <c r="H6" s="75">
        <v>5</v>
      </c>
      <c r="I6" s="75">
        <v>4</v>
      </c>
      <c r="J6" s="75">
        <v>4</v>
      </c>
      <c r="K6" s="75">
        <v>4</v>
      </c>
      <c r="L6" s="75">
        <v>5</v>
      </c>
      <c r="M6" s="75">
        <v>3</v>
      </c>
      <c r="N6" s="75">
        <v>4</v>
      </c>
      <c r="O6" s="75">
        <v>4</v>
      </c>
      <c r="P6" s="75">
        <v>5</v>
      </c>
      <c r="Q6" s="75">
        <v>4</v>
      </c>
      <c r="R6" s="75">
        <v>6</v>
      </c>
      <c r="S6" s="75">
        <v>5</v>
      </c>
      <c r="T6" s="75">
        <v>5</v>
      </c>
      <c r="U6" s="75">
        <v>6</v>
      </c>
      <c r="V6" s="75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32">
        <v>1</v>
      </c>
      <c r="AI6" s="31">
        <v>2</v>
      </c>
      <c r="AJ6" s="31">
        <v>0</v>
      </c>
      <c r="AK6" s="12">
        <v>0</v>
      </c>
      <c r="AL6" s="31">
        <v>1</v>
      </c>
      <c r="AM6" s="31">
        <v>1</v>
      </c>
      <c r="AN6" s="31">
        <v>2</v>
      </c>
      <c r="AO6" s="31">
        <v>0</v>
      </c>
      <c r="AP6" s="32">
        <v>3</v>
      </c>
      <c r="AQ6" s="31">
        <v>2</v>
      </c>
      <c r="AR6" s="31">
        <v>2</v>
      </c>
      <c r="AS6" s="31">
        <v>3</v>
      </c>
      <c r="AT6" s="31">
        <v>2</v>
      </c>
      <c r="AU6" s="31">
        <v>3</v>
      </c>
      <c r="AV6" s="37">
        <v>1</v>
      </c>
    </row>
    <row r="7" spans="1:48" ht="15.95" customHeight="1" x14ac:dyDescent="0.2">
      <c r="A7" s="85"/>
      <c r="B7" s="74">
        <v>5</v>
      </c>
      <c r="C7" s="75">
        <v>0</v>
      </c>
      <c r="D7" s="75">
        <v>0</v>
      </c>
      <c r="E7" s="75">
        <v>4</v>
      </c>
      <c r="F7" s="75">
        <v>0</v>
      </c>
      <c r="G7" s="75">
        <v>0</v>
      </c>
      <c r="H7" s="75">
        <v>4</v>
      </c>
      <c r="I7" s="75">
        <v>4</v>
      </c>
      <c r="J7" s="75">
        <v>0</v>
      </c>
      <c r="K7" s="75">
        <v>0</v>
      </c>
      <c r="L7" s="75">
        <v>0</v>
      </c>
      <c r="M7" s="75">
        <v>0</v>
      </c>
      <c r="N7" s="75">
        <v>4</v>
      </c>
      <c r="O7" s="75">
        <v>2</v>
      </c>
      <c r="P7" s="75">
        <v>0</v>
      </c>
      <c r="Q7" s="75">
        <v>0</v>
      </c>
      <c r="R7" s="75">
        <v>4</v>
      </c>
      <c r="S7" s="75">
        <v>1</v>
      </c>
      <c r="T7" s="75">
        <v>4</v>
      </c>
      <c r="U7" s="75">
        <v>0</v>
      </c>
      <c r="V7" s="75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18">
        <v>-1</v>
      </c>
      <c r="AI7" s="12">
        <v>0</v>
      </c>
      <c r="AJ7" s="12">
        <v>0</v>
      </c>
      <c r="AK7" s="31">
        <v>-1</v>
      </c>
      <c r="AL7" s="12">
        <v>0</v>
      </c>
      <c r="AM7" s="12">
        <v>-1</v>
      </c>
      <c r="AN7" s="12">
        <v>-2</v>
      </c>
      <c r="AO7" s="12">
        <v>-2</v>
      </c>
      <c r="AP7" s="18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86"/>
      <c r="B8" s="78">
        <v>5</v>
      </c>
      <c r="C8" s="79">
        <v>5</v>
      </c>
      <c r="D8" s="79">
        <v>4</v>
      </c>
      <c r="E8" s="79">
        <v>5</v>
      </c>
      <c r="F8" s="79">
        <v>5</v>
      </c>
      <c r="G8" s="79">
        <v>5</v>
      </c>
      <c r="H8" s="79">
        <v>5</v>
      </c>
      <c r="I8" s="79">
        <v>5</v>
      </c>
      <c r="J8" s="79">
        <v>4</v>
      </c>
      <c r="K8" s="79">
        <v>5</v>
      </c>
      <c r="L8" s="79">
        <v>5</v>
      </c>
      <c r="M8" s="79">
        <v>2</v>
      </c>
      <c r="N8" s="79">
        <v>4</v>
      </c>
      <c r="O8" s="79">
        <v>4</v>
      </c>
      <c r="P8" s="79">
        <v>5</v>
      </c>
      <c r="Q8" s="79">
        <v>2</v>
      </c>
      <c r="R8" s="79">
        <v>6</v>
      </c>
      <c r="S8" s="79">
        <v>5</v>
      </c>
      <c r="T8" s="79">
        <v>5</v>
      </c>
      <c r="U8" s="79">
        <v>7</v>
      </c>
      <c r="V8" s="79">
        <v>4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-1</v>
      </c>
      <c r="AC8" s="20">
        <v>1</v>
      </c>
      <c r="AD8" s="21">
        <v>-1</v>
      </c>
      <c r="AE8" s="21">
        <v>1</v>
      </c>
      <c r="AF8" s="21">
        <v>1</v>
      </c>
      <c r="AG8" s="21">
        <v>1</v>
      </c>
      <c r="AH8" s="20">
        <v>1</v>
      </c>
      <c r="AI8" s="21">
        <v>1</v>
      </c>
      <c r="AJ8" s="21">
        <v>2</v>
      </c>
      <c r="AK8" s="21">
        <v>0</v>
      </c>
      <c r="AL8" s="21">
        <v>2</v>
      </c>
      <c r="AM8" s="21">
        <v>2</v>
      </c>
      <c r="AN8" s="21">
        <v>0</v>
      </c>
      <c r="AO8" s="21">
        <v>1</v>
      </c>
      <c r="AP8" s="20">
        <v>3</v>
      </c>
      <c r="AQ8" s="21">
        <v>3</v>
      </c>
      <c r="AR8" s="21">
        <v>3</v>
      </c>
      <c r="AS8" s="21">
        <v>3</v>
      </c>
      <c r="AT8" s="21">
        <v>3</v>
      </c>
      <c r="AU8" s="21">
        <v>6</v>
      </c>
      <c r="AV8" s="22">
        <v>5</v>
      </c>
    </row>
    <row r="9" spans="1:48" ht="15.95" customHeight="1" x14ac:dyDescent="0.2">
      <c r="A9" s="85"/>
      <c r="B9" s="74">
        <v>5</v>
      </c>
      <c r="C9" s="75">
        <v>5</v>
      </c>
      <c r="D9" s="75">
        <v>0</v>
      </c>
      <c r="E9" s="75">
        <v>4</v>
      </c>
      <c r="F9" s="75">
        <v>3</v>
      </c>
      <c r="G9" s="75">
        <v>0</v>
      </c>
      <c r="H9" s="75">
        <v>5</v>
      </c>
      <c r="I9" s="75">
        <v>5</v>
      </c>
      <c r="J9" s="75">
        <v>2</v>
      </c>
      <c r="K9" s="75">
        <v>3</v>
      </c>
      <c r="L9" s="75">
        <v>0</v>
      </c>
      <c r="M9" s="75">
        <v>0</v>
      </c>
      <c r="N9" s="75">
        <v>4</v>
      </c>
      <c r="O9" s="75">
        <v>2</v>
      </c>
      <c r="P9" s="75">
        <v>3</v>
      </c>
      <c r="Q9" s="75">
        <v>0</v>
      </c>
      <c r="R9" s="75">
        <v>5</v>
      </c>
      <c r="S9" s="75">
        <v>0</v>
      </c>
      <c r="T9" s="75">
        <v>5</v>
      </c>
      <c r="U9" s="75">
        <v>5</v>
      </c>
      <c r="V9" s="75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18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18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85"/>
      <c r="B10" s="74">
        <v>5</v>
      </c>
      <c r="C10" s="75">
        <v>5</v>
      </c>
      <c r="D10" s="75">
        <v>1</v>
      </c>
      <c r="E10" s="75">
        <v>4</v>
      </c>
      <c r="F10" s="75">
        <v>4</v>
      </c>
      <c r="G10" s="75">
        <v>4</v>
      </c>
      <c r="H10" s="75">
        <v>4</v>
      </c>
      <c r="I10" s="75">
        <v>4</v>
      </c>
      <c r="J10" s="75">
        <v>2</v>
      </c>
      <c r="K10" s="75">
        <v>3</v>
      </c>
      <c r="L10" s="75">
        <v>5</v>
      </c>
      <c r="M10" s="75">
        <v>1</v>
      </c>
      <c r="N10" s="75">
        <v>4</v>
      </c>
      <c r="O10" s="75">
        <v>4</v>
      </c>
      <c r="P10" s="75">
        <v>4</v>
      </c>
      <c r="Q10" s="75">
        <v>2</v>
      </c>
      <c r="R10" s="75">
        <v>4</v>
      </c>
      <c r="S10" s="75">
        <v>4</v>
      </c>
      <c r="T10" s="75">
        <v>5</v>
      </c>
      <c r="U10" s="75">
        <v>4</v>
      </c>
      <c r="V10" s="75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18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18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85"/>
      <c r="B11" s="74">
        <v>5</v>
      </c>
      <c r="C11" s="75">
        <v>4</v>
      </c>
      <c r="D11" s="75">
        <v>0</v>
      </c>
      <c r="E11" s="75">
        <v>1</v>
      </c>
      <c r="F11" s="75">
        <v>0</v>
      </c>
      <c r="G11" s="75">
        <v>0</v>
      </c>
      <c r="H11" s="75">
        <v>2</v>
      </c>
      <c r="I11" s="75">
        <v>1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2</v>
      </c>
      <c r="Q11" s="75">
        <v>0</v>
      </c>
      <c r="R11" s="75">
        <v>3</v>
      </c>
      <c r="S11" s="75">
        <v>0</v>
      </c>
      <c r="T11" s="75">
        <v>2</v>
      </c>
      <c r="U11" s="75">
        <v>2</v>
      </c>
      <c r="V11" s="75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32">
        <v>-1</v>
      </c>
      <c r="AI11" s="31">
        <v>-1</v>
      </c>
      <c r="AJ11" s="31">
        <v>-1</v>
      </c>
      <c r="AK11" s="31">
        <v>-1</v>
      </c>
      <c r="AL11" s="31">
        <v>-1</v>
      </c>
      <c r="AM11" s="31">
        <v>-2</v>
      </c>
      <c r="AN11" s="31">
        <v>0</v>
      </c>
      <c r="AO11" s="31">
        <v>-1</v>
      </c>
      <c r="AP11" s="32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7">
        <v>5</v>
      </c>
    </row>
    <row r="12" spans="1:48" ht="15.95" customHeight="1" x14ac:dyDescent="0.2">
      <c r="A12" s="85"/>
      <c r="B12" s="74">
        <v>5</v>
      </c>
      <c r="C12" s="75">
        <v>5</v>
      </c>
      <c r="D12" s="75">
        <v>0</v>
      </c>
      <c r="E12" s="75">
        <v>2</v>
      </c>
      <c r="F12" s="75">
        <v>0</v>
      </c>
      <c r="G12" s="75">
        <v>0</v>
      </c>
      <c r="H12" s="75">
        <v>0</v>
      </c>
      <c r="I12" s="75">
        <v>3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32">
        <v>0</v>
      </c>
      <c r="AI12" s="31">
        <v>-1</v>
      </c>
      <c r="AJ12" s="31">
        <v>-1</v>
      </c>
      <c r="AK12" s="31">
        <v>-1</v>
      </c>
      <c r="AL12" s="31">
        <v>-1</v>
      </c>
      <c r="AM12" s="31">
        <v>0</v>
      </c>
      <c r="AN12" s="31">
        <v>-2</v>
      </c>
      <c r="AO12" s="31">
        <v>-2</v>
      </c>
      <c r="AP12" s="32">
        <v>0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7">
        <v>0</v>
      </c>
    </row>
    <row r="13" spans="1:48" ht="15.95" customHeight="1" x14ac:dyDescent="0.2">
      <c r="A13" s="85"/>
      <c r="B13" s="74">
        <v>5</v>
      </c>
      <c r="C13" s="75">
        <v>5</v>
      </c>
      <c r="D13" s="75">
        <v>3</v>
      </c>
      <c r="E13" s="75">
        <v>3</v>
      </c>
      <c r="F13" s="75">
        <v>3</v>
      </c>
      <c r="G13" s="75">
        <v>1</v>
      </c>
      <c r="H13" s="75">
        <v>4</v>
      </c>
      <c r="I13" s="75">
        <v>3</v>
      </c>
      <c r="J13" s="75">
        <v>0</v>
      </c>
      <c r="K13" s="75">
        <v>1</v>
      </c>
      <c r="L13" s="75">
        <v>0</v>
      </c>
      <c r="M13" s="75">
        <v>0</v>
      </c>
      <c r="N13" s="75">
        <v>4</v>
      </c>
      <c r="O13" s="75">
        <v>4</v>
      </c>
      <c r="P13" s="75">
        <v>4</v>
      </c>
      <c r="Q13" s="75">
        <v>4</v>
      </c>
      <c r="R13" s="75">
        <v>5</v>
      </c>
      <c r="S13" s="75">
        <v>2</v>
      </c>
      <c r="T13" s="75">
        <v>4</v>
      </c>
      <c r="U13" s="75">
        <v>6</v>
      </c>
      <c r="V13" s="75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18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18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87"/>
      <c r="B14" s="76">
        <v>5</v>
      </c>
      <c r="C14" s="77">
        <v>5</v>
      </c>
      <c r="D14" s="77">
        <v>5</v>
      </c>
      <c r="E14" s="77">
        <v>5</v>
      </c>
      <c r="F14" s="77">
        <v>5</v>
      </c>
      <c r="G14" s="77">
        <v>5</v>
      </c>
      <c r="H14" s="77">
        <v>5</v>
      </c>
      <c r="I14" s="77">
        <v>4</v>
      </c>
      <c r="J14" s="77">
        <v>5</v>
      </c>
      <c r="K14" s="77">
        <v>4</v>
      </c>
      <c r="L14" s="77">
        <v>2</v>
      </c>
      <c r="M14" s="77">
        <v>3</v>
      </c>
      <c r="N14" s="77">
        <v>4</v>
      </c>
      <c r="O14" s="77">
        <v>5</v>
      </c>
      <c r="P14" s="77">
        <v>5</v>
      </c>
      <c r="Q14" s="77">
        <v>4</v>
      </c>
      <c r="R14" s="77">
        <v>6</v>
      </c>
      <c r="S14" s="77">
        <v>5</v>
      </c>
      <c r="T14" s="77">
        <v>5</v>
      </c>
      <c r="U14" s="77">
        <v>6</v>
      </c>
      <c r="V14" s="77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6">
        <v>0</v>
      </c>
      <c r="AI14" s="19">
        <v>2</v>
      </c>
      <c r="AJ14" s="19">
        <v>0</v>
      </c>
      <c r="AK14" s="19">
        <v>1</v>
      </c>
      <c r="AL14" s="19">
        <v>1</v>
      </c>
      <c r="AM14" s="19">
        <v>1</v>
      </c>
      <c r="AN14" s="19">
        <v>0</v>
      </c>
      <c r="AO14" s="19">
        <v>2</v>
      </c>
      <c r="AP14" s="16">
        <v>3</v>
      </c>
      <c r="AQ14" s="19">
        <v>3</v>
      </c>
      <c r="AR14" s="19">
        <v>2</v>
      </c>
      <c r="AS14" s="19">
        <v>3</v>
      </c>
      <c r="AT14" s="19">
        <v>2</v>
      </c>
      <c r="AU14" s="19">
        <v>5</v>
      </c>
      <c r="AV14" s="10">
        <v>1</v>
      </c>
    </row>
    <row r="15" spans="1:48" ht="12.75" x14ac:dyDescent="0.2">
      <c r="A15" s="42"/>
      <c r="B15" s="42"/>
      <c r="C15" s="47"/>
      <c r="D15" s="42"/>
      <c r="E15" s="42"/>
      <c r="G15" s="42"/>
      <c r="H15" s="42"/>
    </row>
    <row r="16" spans="1:48" ht="12.75" x14ac:dyDescent="0.2">
      <c r="A16" s="42"/>
      <c r="B16" s="42"/>
      <c r="C16" s="42"/>
      <c r="D16" s="42"/>
      <c r="E16" s="42"/>
      <c r="F16" s="42"/>
      <c r="G16" s="42"/>
      <c r="H16" s="42"/>
    </row>
    <row r="17" spans="1:8" ht="12.75" x14ac:dyDescent="0.2">
      <c r="A17" s="42"/>
      <c r="B17" s="42"/>
      <c r="C17" s="42"/>
      <c r="D17" s="42"/>
      <c r="E17" s="42"/>
      <c r="F17" s="42"/>
      <c r="G17" s="42"/>
      <c r="H17" s="42"/>
    </row>
    <row r="18" spans="1:8" ht="12.75" x14ac:dyDescent="0.2">
      <c r="A18" s="42"/>
      <c r="B18" s="42"/>
      <c r="C18" s="42"/>
      <c r="D18" s="42"/>
      <c r="E18" s="42"/>
      <c r="F18" s="42"/>
      <c r="G18" s="42"/>
      <c r="H18" s="42"/>
    </row>
    <row r="19" spans="1:8" ht="12.75" x14ac:dyDescent="0.2">
      <c r="A19" s="42"/>
      <c r="B19" s="42"/>
      <c r="C19" s="42"/>
      <c r="D19" s="42"/>
      <c r="E19" s="42"/>
      <c r="F19" s="42"/>
      <c r="G19" s="42"/>
      <c r="H19" s="42"/>
    </row>
    <row r="20" spans="1:8" ht="18.75" x14ac:dyDescent="0.3">
      <c r="A20" s="91"/>
      <c r="B20" s="42"/>
      <c r="C20" s="42"/>
      <c r="D20" s="42"/>
      <c r="E20" s="42"/>
      <c r="F20" s="42"/>
      <c r="G20" s="42"/>
      <c r="H20" s="42"/>
    </row>
    <row r="21" spans="1:8" ht="18.75" x14ac:dyDescent="0.3">
      <c r="A21" s="91"/>
      <c r="B21" s="42"/>
      <c r="C21" s="42"/>
      <c r="D21" s="42"/>
      <c r="E21" s="42"/>
      <c r="F21" s="42"/>
      <c r="G21" s="42"/>
      <c r="H21" s="42"/>
    </row>
    <row r="22" spans="1:8" ht="15.75" x14ac:dyDescent="0.25">
      <c r="A22" s="92"/>
      <c r="B22" s="42"/>
      <c r="C22" s="42"/>
      <c r="D22" s="42"/>
      <c r="E22" s="42"/>
      <c r="F22" s="42"/>
      <c r="G22" s="42"/>
      <c r="H22" s="42"/>
    </row>
    <row r="23" spans="1:8" ht="12.75" x14ac:dyDescent="0.2">
      <c r="A23" s="93"/>
      <c r="B23" s="42"/>
      <c r="C23" s="42"/>
      <c r="D23" s="42"/>
      <c r="E23" s="42"/>
      <c r="F23" s="42"/>
      <c r="G23" s="42"/>
      <c r="H23" s="42"/>
    </row>
    <row r="24" spans="1:8" ht="12.75" x14ac:dyDescent="0.2">
      <c r="A24" s="93"/>
      <c r="B24" s="42"/>
      <c r="C24" s="42"/>
      <c r="D24" s="42"/>
      <c r="E24" s="42"/>
      <c r="F24" s="42"/>
      <c r="G24" s="42"/>
      <c r="H24" s="42"/>
    </row>
    <row r="25" spans="1:8" ht="12.75" x14ac:dyDescent="0.2">
      <c r="A25" s="93"/>
      <c r="B25" s="42"/>
      <c r="C25" s="42"/>
      <c r="D25" s="42"/>
      <c r="E25" s="42"/>
      <c r="F25" s="42"/>
      <c r="G25" s="42"/>
      <c r="H25" s="42"/>
    </row>
    <row r="26" spans="1:8" ht="12.75" x14ac:dyDescent="0.2">
      <c r="A26" s="93"/>
      <c r="B26" s="42"/>
      <c r="C26" s="42"/>
      <c r="D26" s="42"/>
      <c r="E26" s="42"/>
      <c r="F26" s="42"/>
      <c r="G26" s="42"/>
      <c r="H26" s="42"/>
    </row>
    <row r="27" spans="1:8" ht="12.75" x14ac:dyDescent="0.2">
      <c r="A27" s="93"/>
      <c r="B27" s="42"/>
      <c r="C27" s="42"/>
      <c r="D27" s="42"/>
      <c r="E27" s="42"/>
      <c r="F27" s="42"/>
      <c r="G27" s="42"/>
      <c r="H27" s="42"/>
    </row>
    <row r="28" spans="1:8" ht="12.75" x14ac:dyDescent="0.2">
      <c r="A28" s="93"/>
      <c r="B28" s="42"/>
      <c r="C28" s="42"/>
      <c r="D28" s="42"/>
      <c r="E28" s="42"/>
      <c r="F28" s="42"/>
      <c r="G28" s="42"/>
      <c r="H28" s="42"/>
    </row>
    <row r="29" spans="1:8" ht="12.75" x14ac:dyDescent="0.2">
      <c r="A29" s="93"/>
      <c r="B29" s="42"/>
      <c r="C29" s="42"/>
      <c r="D29" s="42"/>
      <c r="E29" s="42"/>
      <c r="F29" s="42"/>
      <c r="G29" s="42"/>
      <c r="H29" s="42"/>
    </row>
    <row r="30" spans="1:8" ht="12.75" x14ac:dyDescent="0.2">
      <c r="A30" s="93"/>
    </row>
    <row r="31" spans="1:8" ht="12.75" x14ac:dyDescent="0.2">
      <c r="A31" s="93"/>
    </row>
    <row r="32" spans="1:8" ht="12.75" x14ac:dyDescent="0.2">
      <c r="A32" s="93"/>
    </row>
    <row r="33" spans="1:1" ht="12.75" x14ac:dyDescent="0.2">
      <c r="A33" s="93"/>
    </row>
    <row r="34" spans="1:1" ht="12.75" x14ac:dyDescent="0.2">
      <c r="A34" s="93"/>
    </row>
    <row r="35" spans="1:1" ht="12.75" x14ac:dyDescent="0.2">
      <c r="A35" s="93"/>
    </row>
    <row r="36" spans="1:1" ht="12.75" x14ac:dyDescent="0.2">
      <c r="A36" s="93"/>
    </row>
    <row r="37" spans="1:1" ht="12.75" x14ac:dyDescent="0.2">
      <c r="A37" s="93"/>
    </row>
    <row r="38" spans="1:1" ht="12.75" x14ac:dyDescent="0.2">
      <c r="A38" s="93"/>
    </row>
    <row r="39" spans="1:1" ht="12.75" x14ac:dyDescent="0.2">
      <c r="A39" s="93"/>
    </row>
    <row r="40" spans="1:1" ht="12.75" x14ac:dyDescent="0.2">
      <c r="A40" s="93"/>
    </row>
    <row r="41" spans="1:1" ht="12.75" x14ac:dyDescent="0.2">
      <c r="A41" s="93"/>
    </row>
    <row r="42" spans="1:1" ht="12.75" x14ac:dyDescent="0.2">
      <c r="A42" s="93"/>
    </row>
    <row r="43" spans="1:1" ht="12.75" x14ac:dyDescent="0.2">
      <c r="A43" s="93"/>
    </row>
    <row r="44" spans="1:1" ht="12.75" x14ac:dyDescent="0.2">
      <c r="A44" s="93"/>
    </row>
    <row r="45" spans="1:1" ht="12.75" x14ac:dyDescent="0.2">
      <c r="A45" s="93"/>
    </row>
    <row r="46" spans="1:1" ht="12.75" x14ac:dyDescent="0.2">
      <c r="A46" s="93"/>
    </row>
    <row r="47" spans="1:1" ht="12.75" x14ac:dyDescent="0.2">
      <c r="A47" s="93"/>
    </row>
    <row r="48" spans="1:1" ht="12.75" x14ac:dyDescent="0.2">
      <c r="A48" s="93"/>
    </row>
    <row r="49" spans="1:1" ht="12.75" x14ac:dyDescent="0.2">
      <c r="A49" s="93"/>
    </row>
    <row r="50" spans="1:1" ht="12.75" x14ac:dyDescent="0.2">
      <c r="A50" s="9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sem1-2-3</vt:lpstr>
      <vt:lpstr>Задания сем 1-2-3</vt:lpstr>
      <vt:lpstr>Баллы</vt:lpstr>
      <vt:lpstr>Ранг</vt:lpstr>
      <vt:lpstr>вопр к экз</vt:lpstr>
      <vt:lpstr>для тхт файла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2019-01-31T09:55:09Z</cp:lastPrinted>
  <dcterms:created xsi:type="dcterms:W3CDTF">1998-10-17T17:00:57Z</dcterms:created>
  <dcterms:modified xsi:type="dcterms:W3CDTF">2019-06-19T09:32:54Z</dcterms:modified>
</cp:coreProperties>
</file>