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<sst xmlns="http://schemas.openxmlformats.org/spreadsheetml/2006/main" count="21" uniqueCount="21">
  <si>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数据分析报告</t>
  </si>
  <si>
    <t>序号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</si>
  <si>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</si>
  <si>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</si>
  <si>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</si>
  <si>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</si>
  <si>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</si>
  <si>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</si>
  <si>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</si>
  <si>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</si>
  <si>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</si>
  <si>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</si>
  <si>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</si>
  <si>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</si>
  <si>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</si>
  <si>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今年预算</t>
  </si>
  <si>
    <t>今年完成</t>
  </si>
  <si>
    <t>完成率</t>
  </si>
  <si>
    <t>去年完成</t>
  </si>
  <si>
    <t>同期差额</t>
  </si>
  <si>
    <t>同期差异率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</si>
</sst>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28"/>
      <color theme="0"/>
      <name val="微软雅黑"/>
      <charset val="134"/>
    </font>
    <font>
      <sz val="14"/>
      <color theme="5" tint="-0.5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theme="5" tint="-0.25"/>
      </left>
      <right/>
      <top style="medium">
        <color theme="5" tint="-0.25"/>
      </top>
      <bottom style="medium">
        <color theme="5" tint="-0.25"/>
      </bottom>
      <diagonal/>
    </border>
    <border>
      <left/>
      <right/>
      <top style="medium">
        <color theme="5" tint="-0.25"/>
      </top>
      <bottom style="medium">
        <color theme="5" tint="-0.25"/>
      </bottom>
      <diagonal/>
    </border>
    <border>
      <left style="medium">
        <color theme="5"/>
      </left>
      <right style="thin">
        <color theme="0"/>
      </right>
      <top style="medium">
        <color theme="5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medium">
        <color theme="5"/>
      </top>
      <bottom style="thick">
        <color theme="0"/>
      </bottom>
      <diagonal/>
    </border>
    <border>
      <left style="medium">
        <color theme="5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medium">
        <color theme="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5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/>
      <right style="medium">
        <color theme="5" tint="-0.25"/>
      </right>
      <top style="medium">
        <color theme="5" tint="-0.25"/>
      </top>
      <bottom style="medium">
        <color theme="5" tint="-0.25"/>
      </bottom>
      <diagonal/>
    </border>
    <border>
      <left style="thin">
        <color theme="0"/>
      </left>
      <right style="medium">
        <color theme="5"/>
      </right>
      <top style="medium">
        <color theme="5"/>
      </top>
      <bottom style="thick">
        <color theme="0"/>
      </bottom>
      <diagonal/>
    </border>
    <border>
      <left style="thin">
        <color theme="0"/>
      </left>
      <right style="medium">
        <color theme="5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medium">
        <color theme="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5"/>
      </right>
      <top style="thin">
        <color theme="0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21" fillId="20" borderId="23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0" fontId="4" fillId="5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0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10" fontId="4" fillId="5" borderId="1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1614B"/>
      <color rgb="006A6746"/>
      <color rgb="00BAB796"/>
      <color rgb="00567E7F"/>
      <color rgb="00446464"/>
      <color rgb="00A9A57C"/>
      <color rgb="009CBEBD"/>
      <color rgb="00D2CB6C"/>
      <color rgb="00E8F8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年度预算完成分析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366524129505192"/>
          <c:y val="0.179429849077697"/>
          <c:w val="0.992669517409896"/>
          <c:h val="0.70497484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今年预算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1500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今年完成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1874</c:v>
                </c:pt>
                <c:pt idx="1">
                  <c:v>1041</c:v>
                </c:pt>
                <c:pt idx="2">
                  <c:v>1313</c:v>
                </c:pt>
                <c:pt idx="3">
                  <c:v>644</c:v>
                </c:pt>
                <c:pt idx="4">
                  <c:v>565</c:v>
                </c:pt>
                <c:pt idx="5">
                  <c:v>1024</c:v>
                </c:pt>
                <c:pt idx="6">
                  <c:v>900</c:v>
                </c:pt>
                <c:pt idx="7">
                  <c:v>1505</c:v>
                </c:pt>
                <c:pt idx="8">
                  <c:v>631</c:v>
                </c:pt>
                <c:pt idx="9">
                  <c:v>1744</c:v>
                </c:pt>
                <c:pt idx="10">
                  <c:v>668</c:v>
                </c:pt>
                <c:pt idx="11">
                  <c:v>1056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36"/>
        <c:axId val="362033952"/>
        <c:axId val="760245476"/>
      </c:barChart>
      <c:lineChart>
        <c:grouping val="standard"/>
        <c:varyColors val="0"/>
        <c:ser>
          <c:idx val="2"/>
          <c:order val="2"/>
          <c:tx>
            <c:strRef>
              <c:f>Sheet1!$B$9</c:f>
              <c:strCache>
                <c:ptCount val="1"/>
                <c:pt idx="0">
                  <c:v>完成率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0.00%</c:formatCode>
                <c:ptCount val="12"/>
                <c:pt idx="0">
                  <c:v>1.874</c:v>
                </c:pt>
                <c:pt idx="1">
                  <c:v>0.946363636363636</c:v>
                </c:pt>
                <c:pt idx="2">
                  <c:v>1.313</c:v>
                </c:pt>
                <c:pt idx="3">
                  <c:v>0.644</c:v>
                </c:pt>
                <c:pt idx="4">
                  <c:v>0.565</c:v>
                </c:pt>
                <c:pt idx="5">
                  <c:v>1.024</c:v>
                </c:pt>
                <c:pt idx="6">
                  <c:v>0.9</c:v>
                </c:pt>
                <c:pt idx="7">
                  <c:v>1.505</c:v>
                </c:pt>
                <c:pt idx="8">
                  <c:v>0.631</c:v>
                </c:pt>
                <c:pt idx="9">
                  <c:v>1.16266666666667</c:v>
                </c:pt>
                <c:pt idx="10">
                  <c:v>0.668</c:v>
                </c:pt>
                <c:pt idx="11">
                  <c:v>1.056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72264"/>
        <c:axId val="998953851"/>
      </c:lineChart>
      <c:catAx>
        <c:axId val="36203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60245476"/>
        <c:crosses val="autoZero"/>
        <c:auto val="1"/>
        <c:lblAlgn val="ctr"/>
        <c:lblOffset val="100"/>
        <c:noMultiLvlLbl val="0"/>
      </c:catAx>
      <c:valAx>
        <c:axId val="7602454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2033952"/>
        <c:crosses val="autoZero"/>
        <c:crossBetween val="between"/>
      </c:valAx>
      <c:catAx>
        <c:axId val="6483722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98953851"/>
        <c:crosses val="autoZero"/>
        <c:auto val="1"/>
        <c:lblAlgn val="ctr"/>
        <c:lblOffset val="100"/>
        <c:noMultiLvlLbl val="0"/>
      </c:catAx>
      <c:valAx>
        <c:axId val="9989538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8372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19242516799023"/>
          <c:y val="0.127166014533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同期对比分析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71036097080202"/>
          <c:y val="0.151019622931897"/>
          <c:w val="0.94579278058396"/>
          <c:h val="0.83686033089649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Sheet1!$B$11</c:f>
              <c:strCache>
                <c:ptCount val="1"/>
                <c:pt idx="0">
                  <c:v>同期差额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Sheet1!$C$11:$N$11</c:f>
              <c:numCache>
                <c:formatCode>General</c:formatCode>
                <c:ptCount val="12"/>
                <c:pt idx="0">
                  <c:v>714</c:v>
                </c:pt>
                <c:pt idx="1">
                  <c:v>-634</c:v>
                </c:pt>
                <c:pt idx="2">
                  <c:v>-607</c:v>
                </c:pt>
                <c:pt idx="3">
                  <c:v>-63</c:v>
                </c:pt>
                <c:pt idx="4">
                  <c:v>-1068</c:v>
                </c:pt>
                <c:pt idx="5">
                  <c:v>-261</c:v>
                </c:pt>
                <c:pt idx="6">
                  <c:v>423</c:v>
                </c:pt>
                <c:pt idx="7">
                  <c:v>897</c:v>
                </c:pt>
                <c:pt idx="8">
                  <c:v>-426</c:v>
                </c:pt>
                <c:pt idx="9">
                  <c:v>1224</c:v>
                </c:pt>
                <c:pt idx="10">
                  <c:v>-782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36235"/>
        <c:axId val="70717946"/>
      </c:barChar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今年完成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1874</c:v>
                </c:pt>
                <c:pt idx="1">
                  <c:v>1041</c:v>
                </c:pt>
                <c:pt idx="2">
                  <c:v>1313</c:v>
                </c:pt>
                <c:pt idx="3">
                  <c:v>644</c:v>
                </c:pt>
                <c:pt idx="4">
                  <c:v>565</c:v>
                </c:pt>
                <c:pt idx="5">
                  <c:v>1024</c:v>
                </c:pt>
                <c:pt idx="6">
                  <c:v>900</c:v>
                </c:pt>
                <c:pt idx="7">
                  <c:v>1505</c:v>
                </c:pt>
                <c:pt idx="8">
                  <c:v>631</c:v>
                </c:pt>
                <c:pt idx="9">
                  <c:v>1744</c:v>
                </c:pt>
                <c:pt idx="10">
                  <c:v>668</c:v>
                </c:pt>
                <c:pt idx="11">
                  <c:v>1056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去年完成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1160</c:v>
                </c:pt>
                <c:pt idx="1">
                  <c:v>1675</c:v>
                </c:pt>
                <c:pt idx="2">
                  <c:v>1920</c:v>
                </c:pt>
                <c:pt idx="3">
                  <c:v>707</c:v>
                </c:pt>
                <c:pt idx="4">
                  <c:v>1633</c:v>
                </c:pt>
                <c:pt idx="5">
                  <c:v>1285</c:v>
                </c:pt>
                <c:pt idx="6">
                  <c:v>477</c:v>
                </c:pt>
                <c:pt idx="7">
                  <c:v>608</c:v>
                </c:pt>
                <c:pt idx="8">
                  <c:v>1057</c:v>
                </c:pt>
                <c:pt idx="9">
                  <c:v>520</c:v>
                </c:pt>
                <c:pt idx="10">
                  <c:v>1450</c:v>
                </c:pt>
                <c:pt idx="11">
                  <c:v>1006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9236235"/>
        <c:axId val="70717946"/>
      </c:lineChart>
      <c:catAx>
        <c:axId val="559236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0717946"/>
        <c:crosses val="autoZero"/>
        <c:auto val="1"/>
        <c:lblAlgn val="ctr"/>
        <c:lblOffset val="100"/>
        <c:noMultiLvlLbl val="0"/>
      </c:catAx>
      <c:valAx>
        <c:axId val="707179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9236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83232721448811"/>
          <c:y val="0.1090804155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今年月度完成对比分析</a:t>
            </a:r>
            <a:endParaRPr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bar"/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srgbClr val="3D4F4F">
                  <a:alpha val="50000"/>
                </a:srgbClr>
              </a:outerShdw>
            </a:effectLst>
          </c:spPr>
          <c:explosion val="0"/>
          <c:dPt>
            <c:idx val="0"/>
            <c:bubble3D val="0"/>
            <c:spPr>
              <a:solidFill>
                <a:srgbClr val="E8F8C9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4EAC1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A2DBB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7AC5AE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52ADA4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56929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567E8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rgbClr val="446464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9"/>
            <c:bubble3D val="0"/>
            <c:spPr>
              <a:solidFill>
                <a:srgbClr val="D2CB6C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9CBEBD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1"/>
            <c:bubble3D val="0"/>
            <c:spPr>
              <a:solidFill>
                <a:srgbClr val="A9A57C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1874</c:v>
                </c:pt>
                <c:pt idx="1">
                  <c:v>1041</c:v>
                </c:pt>
                <c:pt idx="2">
                  <c:v>1313</c:v>
                </c:pt>
                <c:pt idx="3">
                  <c:v>644</c:v>
                </c:pt>
                <c:pt idx="4">
                  <c:v>565</c:v>
                </c:pt>
                <c:pt idx="5">
                  <c:v>1024</c:v>
                </c:pt>
                <c:pt idx="6">
                  <c:v>900</c:v>
                </c:pt>
                <c:pt idx="7">
                  <c:v>1505</c:v>
                </c:pt>
                <c:pt idx="8">
                  <c:v>631</c:v>
                </c:pt>
                <c:pt idx="9">
                  <c:v>1744</c:v>
                </c:pt>
                <c:pt idx="10">
                  <c:v>668</c:v>
                </c:pt>
                <c:pt idx="11">
                  <c:v>1056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9CBEBD"/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去年完成对比分析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bar"/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srgbClr val="3D4F4F">
                  <a:alpha val="50000"/>
                </a:srgbClr>
              </a:outerShdw>
            </a:effectLst>
          </c:spPr>
          <c:explosion val="0"/>
          <c:dPt>
            <c:idx val="0"/>
            <c:bubble3D val="0"/>
            <c:spPr>
              <a:solidFill>
                <a:srgbClr val="E8F8C9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4EAC1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A2DBB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7AC5AE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52ADA4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56929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567E80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rgbClr val="446464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9"/>
            <c:bubble3D val="0"/>
            <c:spPr>
              <a:solidFill>
                <a:srgbClr val="D2CB6C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9CBEBD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1"/>
            <c:bubble3D val="0"/>
            <c:spPr>
              <a:solidFill>
                <a:srgbClr val="A9A57C"/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srgbClr val="3D4F4F">
                    <a:alpha val="50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Sheet1!$C$6:$N$6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1160</c:v>
                </c:pt>
                <c:pt idx="1">
                  <c:v>1675</c:v>
                </c:pt>
                <c:pt idx="2">
                  <c:v>1920</c:v>
                </c:pt>
                <c:pt idx="3">
                  <c:v>707</c:v>
                </c:pt>
                <c:pt idx="4">
                  <c:v>1633</c:v>
                </c:pt>
                <c:pt idx="5">
                  <c:v>1285</c:v>
                </c:pt>
                <c:pt idx="6">
                  <c:v>477</c:v>
                </c:pt>
                <c:pt idx="7">
                  <c:v>608</c:v>
                </c:pt>
                <c:pt idx="8">
                  <c:v>1057</c:v>
                </c:pt>
                <c:pt idx="9">
                  <c:v>520</c:v>
                </c:pt>
                <c:pt idx="10">
                  <c:v>1450</c:v>
                </c:pt>
                <c:pt idx="11">
                  <c:v>1006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9CBEBD"/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670560</xdr:colOff>
      <xdr:row>12</xdr:row>
      <xdr:rowOff>24130</xdr:rowOff>
    </xdr:from>
    <xdr:to>
      <xdr:col>7</xdr:col>
      <xdr:colOff>700405</xdr:colOff>
      <xdr:row>31</xdr:row>
      <xdr:rowOff>34290</xdr:rowOff>
    </xdr:to>
    <xdr:graphicFrame>
      <xdr:nvGraphicFramePr>
        <xdr:cNvPr id="2" name="图表 1"/>
        <xdr:cNvGraphicFramePr/>
      </xdr:nvGraphicFramePr>
      <xdr:xfrm>
        <a:off x="670560" y="3567430"/>
        <a:ext cx="5173345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12</xdr:row>
      <xdr:rowOff>24765</xdr:rowOff>
    </xdr:from>
    <xdr:to>
      <xdr:col>14</xdr:col>
      <xdr:colOff>797560</xdr:colOff>
      <xdr:row>31</xdr:row>
      <xdr:rowOff>34925</xdr:rowOff>
    </xdr:to>
    <xdr:graphicFrame>
      <xdr:nvGraphicFramePr>
        <xdr:cNvPr id="3" name="图表 2"/>
        <xdr:cNvGraphicFramePr/>
      </xdr:nvGraphicFramePr>
      <xdr:xfrm>
        <a:off x="5881370" y="3568065"/>
        <a:ext cx="5171440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669290</xdr:colOff>
      <xdr:row>31</xdr:row>
      <xdr:rowOff>76835</xdr:rowOff>
    </xdr:from>
    <xdr:to>
      <xdr:col>7</xdr:col>
      <xdr:colOff>699135</xdr:colOff>
      <xdr:row>50</xdr:row>
      <xdr:rowOff>86995</xdr:rowOff>
    </xdr:to>
    <xdr:graphicFrame>
      <xdr:nvGraphicFramePr>
        <xdr:cNvPr id="4" name="图表 3"/>
        <xdr:cNvGraphicFramePr/>
      </xdr:nvGraphicFramePr>
      <xdr:xfrm>
        <a:off x="669290" y="6877685"/>
        <a:ext cx="5173345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31</xdr:row>
      <xdr:rowOff>76835</xdr:rowOff>
    </xdr:from>
    <xdr:to>
      <xdr:col>14</xdr:col>
      <xdr:colOff>799465</xdr:colOff>
      <xdr:row>50</xdr:row>
      <xdr:rowOff>86995</xdr:rowOff>
    </xdr:to>
    <xdr:graphicFrame>
      <xdr:nvGraphicFramePr>
        <xdr:cNvPr id="8" name="图表 7"/>
        <xdr:cNvGraphicFramePr/>
      </xdr:nvGraphicFramePr>
      <xdr:xfrm>
        <a:off x="5881370" y="6877685"/>
        <a:ext cx="5173345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2"/>
  <sheetViews>
    <sheetView showGridLines="0" tabSelected="1" zoomScale="80" zoomScaleNormal="80" topLeftCell="A4" workbookViewId="0">
      <selection activeCell="AA44" sqref="AA44"/>
    </sheetView>
  </sheetViews>
  <sheetFormatPr defaultColWidth="9" defaultRowHeight="13.5"/>
  <cols>
    <col min="2" max="2" width="10.5833333333333" customWidth="1"/>
    <col min="3" max="14" width="9.58333333333333" customWidth="1"/>
    <col min="15" max="15" width="10.5833333333333" customWidth="1"/>
  </cols>
  <sheetData>
    <row r="1" ht="25" customHeight="1"/>
    <row r="3" ht="14.25"/>
    <row r="4" ht="41.25" spans="2:15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5"/>
    </row>
    <row r="5" ht="10" customHeight="1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25" customHeight="1" spans="2:15">
      <c r="B6" s="4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16" t="s">
        <v>14</v>
      </c>
    </row>
    <row r="7" ht="25" customHeight="1" spans="2:15">
      <c r="B7" s="6" t="s">
        <v>15</v>
      </c>
      <c r="C7" s="7">
        <v>1000</v>
      </c>
      <c r="D7" s="7">
        <v>1100</v>
      </c>
      <c r="E7" s="7">
        <v>1000</v>
      </c>
      <c r="F7" s="7">
        <v>1000</v>
      </c>
      <c r="G7" s="7">
        <v>1000</v>
      </c>
      <c r="H7" s="7">
        <v>1000</v>
      </c>
      <c r="I7" s="7">
        <v>1000</v>
      </c>
      <c r="J7" s="7">
        <v>1000</v>
      </c>
      <c r="K7" s="7">
        <v>1000</v>
      </c>
      <c r="L7" s="7">
        <v>1500</v>
      </c>
      <c r="M7" s="7">
        <v>1000</v>
      </c>
      <c r="N7" s="7">
        <v>1000</v>
      </c>
      <c r="O7" s="17">
        <f t="shared" ref="O7:O10" si="0">SUM(C7:N7)</f>
        <v>12600</v>
      </c>
    </row>
    <row r="8" ht="25" customHeight="1" spans="2:15">
      <c r="B8" s="8" t="s">
        <v>16</v>
      </c>
      <c r="C8" s="9">
        <f ca="1">RANDBETWEEN(300,2000)</f>
        <v>1874</v>
      </c>
      <c r="D8" s="9">
        <f ca="1" t="shared" ref="D8:N8" si="1">RANDBETWEEN(300,2000)</f>
        <v>1041</v>
      </c>
      <c r="E8" s="9">
        <f ca="1" t="shared" si="1"/>
        <v>1313</v>
      </c>
      <c r="F8" s="9">
        <f ca="1" t="shared" si="1"/>
        <v>644</v>
      </c>
      <c r="G8" s="9">
        <f ca="1" t="shared" si="1"/>
        <v>565</v>
      </c>
      <c r="H8" s="9">
        <f ca="1" t="shared" si="1"/>
        <v>1024</v>
      </c>
      <c r="I8" s="9">
        <f ca="1" t="shared" si="1"/>
        <v>900</v>
      </c>
      <c r="J8" s="9">
        <f ca="1" t="shared" si="1"/>
        <v>1505</v>
      </c>
      <c r="K8" s="9">
        <f ca="1" t="shared" si="1"/>
        <v>631</v>
      </c>
      <c r="L8" s="9">
        <f ca="1" t="shared" si="1"/>
        <v>1744</v>
      </c>
      <c r="M8" s="9">
        <f ca="1" t="shared" si="1"/>
        <v>668</v>
      </c>
      <c r="N8" s="9">
        <f ca="1" t="shared" si="1"/>
        <v>1056</v>
      </c>
      <c r="O8" s="18">
        <f ca="1" t="shared" si="0"/>
        <v>12965</v>
      </c>
    </row>
    <row r="9" ht="25" customHeight="1" spans="2:15">
      <c r="B9" s="10" t="s">
        <v>17</v>
      </c>
      <c r="C9" s="11">
        <f ca="1">C8/C7</f>
        <v>1.874</v>
      </c>
      <c r="D9" s="11">
        <f ca="1" t="shared" ref="D9:O9" si="2">D8/D7</f>
        <v>0.946363636363636</v>
      </c>
      <c r="E9" s="11">
        <f ca="1" t="shared" si="2"/>
        <v>1.313</v>
      </c>
      <c r="F9" s="11">
        <f ca="1" t="shared" si="2"/>
        <v>0.644</v>
      </c>
      <c r="G9" s="11">
        <f ca="1" t="shared" si="2"/>
        <v>0.565</v>
      </c>
      <c r="H9" s="11">
        <f ca="1" t="shared" si="2"/>
        <v>1.024</v>
      </c>
      <c r="I9" s="11">
        <f ca="1" t="shared" si="2"/>
        <v>0.9</v>
      </c>
      <c r="J9" s="11">
        <f ca="1" t="shared" si="2"/>
        <v>1.505</v>
      </c>
      <c r="K9" s="11">
        <f ca="1" t="shared" si="2"/>
        <v>0.631</v>
      </c>
      <c r="L9" s="11">
        <f ca="1" t="shared" si="2"/>
        <v>1.16266666666667</v>
      </c>
      <c r="M9" s="11">
        <f ca="1" t="shared" si="2"/>
        <v>0.668</v>
      </c>
      <c r="N9" s="11">
        <f ca="1" t="shared" si="2"/>
        <v>1.056</v>
      </c>
      <c r="O9" s="19">
        <f ca="1" t="shared" si="2"/>
        <v>1.02896825396825</v>
      </c>
    </row>
    <row r="10" ht="25" customHeight="1" spans="2:15">
      <c r="B10" s="8" t="s">
        <v>18</v>
      </c>
      <c r="C10" s="9">
        <f ca="1">RANDBETWEEN(300,2000)</f>
        <v>1160</v>
      </c>
      <c r="D10" s="9">
        <f ca="1" t="shared" ref="D10:N10" si="3">RANDBETWEEN(300,2000)</f>
        <v>1675</v>
      </c>
      <c r="E10" s="9">
        <f ca="1" t="shared" si="3"/>
        <v>1920</v>
      </c>
      <c r="F10" s="9">
        <f ca="1" t="shared" si="3"/>
        <v>707</v>
      </c>
      <c r="G10" s="9">
        <f ca="1" t="shared" si="3"/>
        <v>1633</v>
      </c>
      <c r="H10" s="9">
        <f ca="1" t="shared" si="3"/>
        <v>1285</v>
      </c>
      <c r="I10" s="9">
        <f ca="1" t="shared" si="3"/>
        <v>477</v>
      </c>
      <c r="J10" s="9">
        <f ca="1" t="shared" si="3"/>
        <v>608</v>
      </c>
      <c r="K10" s="9">
        <f ca="1" t="shared" si="3"/>
        <v>1057</v>
      </c>
      <c r="L10" s="9">
        <f ca="1" t="shared" si="3"/>
        <v>520</v>
      </c>
      <c r="M10" s="9">
        <f ca="1" t="shared" si="3"/>
        <v>1450</v>
      </c>
      <c r="N10" s="9">
        <f ca="1" t="shared" si="3"/>
        <v>1006</v>
      </c>
      <c r="O10" s="18">
        <f ca="1" t="shared" si="0"/>
        <v>13498</v>
      </c>
    </row>
    <row r="11" ht="25" customHeight="1" spans="2:15">
      <c r="B11" s="10" t="s">
        <v>19</v>
      </c>
      <c r="C11" s="12">
        <f ca="1">C8-C10</f>
        <v>714</v>
      </c>
      <c r="D11" s="12">
        <f ca="1" t="shared" ref="D11:O11" si="4">D8-D10</f>
        <v>-634</v>
      </c>
      <c r="E11" s="12">
        <f ca="1" t="shared" si="4"/>
        <v>-607</v>
      </c>
      <c r="F11" s="12">
        <f ca="1" t="shared" si="4"/>
        <v>-63</v>
      </c>
      <c r="G11" s="12">
        <f ca="1" t="shared" si="4"/>
        <v>-1068</v>
      </c>
      <c r="H11" s="12">
        <f ca="1" t="shared" si="4"/>
        <v>-261</v>
      </c>
      <c r="I11" s="12">
        <f ca="1" t="shared" si="4"/>
        <v>423</v>
      </c>
      <c r="J11" s="12">
        <f ca="1" t="shared" si="4"/>
        <v>897</v>
      </c>
      <c r="K11" s="12">
        <f ca="1" t="shared" si="4"/>
        <v>-426</v>
      </c>
      <c r="L11" s="12">
        <f ca="1" t="shared" si="4"/>
        <v>1224</v>
      </c>
      <c r="M11" s="12">
        <f ca="1" t="shared" si="4"/>
        <v>-782</v>
      </c>
      <c r="N11" s="12">
        <f ca="1" t="shared" si="4"/>
        <v>50</v>
      </c>
      <c r="O11" s="20">
        <f ca="1" t="shared" si="4"/>
        <v>-533</v>
      </c>
    </row>
    <row r="12" ht="25" customHeight="1" spans="2:15">
      <c r="B12" s="13" t="s">
        <v>20</v>
      </c>
      <c r="C12" s="14">
        <f ca="1">C8/C10-1</f>
        <v>0.61551724137931</v>
      </c>
      <c r="D12" s="14">
        <f ca="1" t="shared" ref="D12:O12" si="5">D8/D10-1</f>
        <v>-0.378507462686567</v>
      </c>
      <c r="E12" s="14">
        <f ca="1" t="shared" si="5"/>
        <v>-0.316145833333333</v>
      </c>
      <c r="F12" s="14">
        <f ca="1" t="shared" si="5"/>
        <v>-0.0891089108910891</v>
      </c>
      <c r="G12" s="14">
        <f ca="1" t="shared" si="5"/>
        <v>-0.654011022657685</v>
      </c>
      <c r="H12" s="14">
        <f ca="1" t="shared" si="5"/>
        <v>-0.203112840466926</v>
      </c>
      <c r="I12" s="14">
        <f ca="1" t="shared" si="5"/>
        <v>0.886792452830189</v>
      </c>
      <c r="J12" s="14">
        <f ca="1" t="shared" si="5"/>
        <v>1.47532894736842</v>
      </c>
      <c r="K12" s="14">
        <f ca="1" t="shared" si="5"/>
        <v>-0.403027436140019</v>
      </c>
      <c r="L12" s="14">
        <f ca="1" t="shared" si="5"/>
        <v>2.35384615384615</v>
      </c>
      <c r="M12" s="14">
        <f ca="1" t="shared" si="5"/>
        <v>-0.539310344827586</v>
      </c>
      <c r="N12" s="14">
        <f ca="1" t="shared" si="5"/>
        <v>0.0497017892644136</v>
      </c>
      <c r="O12" s="21">
        <f ca="1" t="shared" si="5"/>
        <v>-0.0394873314565121</v>
      </c>
    </row>
  </sheetData>
  <mergeCells count="2">
    <mergeCell ref="B4:O4"/>
    <mergeCell ref="B5:O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haoyonghui</dc:creator>
  <cp:lastModifiedBy>这小伙</cp:lastModifiedBy>
  <dcterms:created xsi:type="dcterms:W3CDTF">2015-06-05T18:17:00Z</dcterms:created>
  <dcterms:modified xsi:type="dcterms:W3CDTF">2021-02-03T02:55:25Z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