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es\Documents\ORIGIN ONE\"/>
    </mc:Choice>
  </mc:AlternateContent>
  <xr:revisionPtr revIDLastSave="0" documentId="8_{D28831B3-AD67-4EC2-BE56-30978E751F4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aw Data" sheetId="1" r:id="rId1"/>
    <sheet name="Dashboard" sheetId="2" r:id="rId2"/>
  </sheets>
  <definedNames>
    <definedName name="_xlnm.Print_Area" localSheetId="1">Dashboard!$A$1:$G$77</definedName>
    <definedName name="_xlnm.Print_Area" localSheetId="0">'Raw Data'!$A:$I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9" i="2"/>
  <c r="C58" i="2"/>
  <c r="C57" i="2"/>
  <c r="C56" i="2"/>
  <c r="C28" i="2"/>
  <c r="D28" i="2"/>
  <c r="C29" i="2"/>
  <c r="D29" i="2"/>
  <c r="C30" i="2"/>
  <c r="D30" i="2"/>
  <c r="C31" i="2"/>
  <c r="D31" i="2"/>
  <c r="C32" i="2"/>
  <c r="D32" i="2"/>
  <c r="C33" i="2"/>
  <c r="D33" i="2"/>
  <c r="D27" i="2"/>
  <c r="C27" i="2"/>
  <c r="F9" i="2"/>
  <c r="F10" i="2"/>
  <c r="C9" i="2"/>
  <c r="C10" i="2"/>
  <c r="C11" i="2"/>
  <c r="C12" i="2"/>
  <c r="C13" i="2"/>
  <c r="D5" i="2"/>
  <c r="C5" i="2"/>
  <c r="D3" i="2"/>
  <c r="C3" i="2"/>
  <c r="B3" i="2"/>
  <c r="E27" i="2" l="1"/>
  <c r="E32" i="2"/>
  <c r="E33" i="2"/>
  <c r="E31" i="2"/>
  <c r="E28" i="2"/>
  <c r="E29" i="2"/>
  <c r="E30" i="2"/>
</calcChain>
</file>

<file path=xl/sharedStrings.xml><?xml version="1.0" encoding="utf-8"?>
<sst xmlns="http://schemas.openxmlformats.org/spreadsheetml/2006/main" count="667" uniqueCount="28">
  <si>
    <t>Date</t>
  </si>
  <si>
    <t>Campaign</t>
  </si>
  <si>
    <t>Channel</t>
  </si>
  <si>
    <t>Sales Rep</t>
  </si>
  <si>
    <t>Leads</t>
  </si>
  <si>
    <t>Conversions</t>
  </si>
  <si>
    <t>Deal Value</t>
  </si>
  <si>
    <t>Revenue</t>
  </si>
  <si>
    <t>Marketing Spend</t>
  </si>
  <si>
    <t>Google Ads</t>
  </si>
  <si>
    <t>Facebook</t>
  </si>
  <si>
    <t>Email</t>
  </si>
  <si>
    <t>Referral</t>
  </si>
  <si>
    <t>Flyers</t>
  </si>
  <si>
    <t>In-person</t>
  </si>
  <si>
    <t>Online</t>
  </si>
  <si>
    <t>Moses</t>
  </si>
  <si>
    <t>Sarah</t>
  </si>
  <si>
    <t>Bob</t>
  </si>
  <si>
    <t>Alice</t>
  </si>
  <si>
    <t>Total Leads</t>
  </si>
  <si>
    <t>Total Conversions</t>
  </si>
  <si>
    <t>Conversion Rate</t>
  </si>
  <si>
    <t>Total Revenue</t>
  </si>
  <si>
    <t>Total Marketing Spend</t>
  </si>
  <si>
    <t>ROI</t>
  </si>
  <si>
    <t>Week Start</t>
  </si>
  <si>
    <t>KPIs (Key Performance Indicator)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</si>
</sst>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£&quot;#,##0.00;\-&quot;£&quot;#,##0.00"/>
    <numFmt numFmtId="167" formatCode="0.0%"/>
    <numFmt numFmtId="168" formatCode="&quot;£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 Unicode MS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right" vertical="center"/>
    </xf>
    <xf numFmtId="0" fontId="0" fillId="0" borderId="2" xfId="0" applyBorder="1"/>
    <xf numFmtId="167" fontId="3" fillId="0" borderId="5" xfId="0" applyNumberFormat="1" applyFont="1" applyBorder="1" applyAlignment="1">
      <alignment horizontal="right" vertical="center"/>
    </xf>
    <xf numFmtId="167" fontId="2" fillId="0" borderId="5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10" xfId="0" applyBorder="1"/>
    <xf numFmtId="0" fontId="0" fillId="0" borderId="0" xfId="0" applyBorder="1"/>
    <xf numFmtId="167" fontId="0" fillId="0" borderId="2" xfId="0" applyNumberFormat="1" applyBorder="1"/>
    <xf numFmtId="0" fontId="0" fillId="0" borderId="3" xfId="0" applyBorder="1"/>
    <xf numFmtId="167" fontId="0" fillId="0" borderId="4" xfId="0" applyNumberFormat="1" applyBorder="1"/>
    <xf numFmtId="0" fontId="1" fillId="0" borderId="8" xfId="0" applyFont="1" applyBorder="1" applyAlignment="1">
      <alignment horizontal="center" vertical="center" wrapText="1"/>
    </xf>
    <xf numFmtId="14" fontId="0" fillId="0" borderId="10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Revenue By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</c:f>
              <c:strCache>
                <c:ptCount val="1"/>
                <c:pt idx="0">
                  <c:v>Revenue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Dashboard!$B$9:$B$13</c:f>
              <c:strCache>
                <c:ptCount val="5"/>
                <c:pt idx="0">
                  <c:v>Google Ads</c:v>
                </c:pt>
                <c:pt idx="1">
                  <c:v>Facebook</c:v>
                </c:pt>
                <c:pt idx="2">
                  <c:v>Email</c:v>
                </c:pt>
                <c:pt idx="3">
                  <c:v>Referral</c:v>
                </c:pt>
                <c:pt idx="4">
                  <c:v>Flyers</c:v>
                </c:pt>
              </c:strCache>
            </c:strRef>
          </c:cat>
          <c:val>
            <c:numRef>
              <c:f>Dashboard!$C$9:$C$13</c:f>
              <c:numCache>
                <c:formatCode>General</c:formatCode>
                <c:ptCount val="5"/>
                <c:pt idx="0">
                  <c:v>36843</c:v>
                </c:pt>
                <c:pt idx="1">
                  <c:v>46920</c:v>
                </c:pt>
                <c:pt idx="2">
                  <c:v>34972</c:v>
                </c:pt>
                <c:pt idx="3">
                  <c:v>43456</c:v>
                </c:pt>
                <c:pt idx="4">
                  <c:v>50135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4-440B-A911-1E3EEC9C93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07017359"/>
        <c:axId val="907017839"/>
      </c:barChart>
      <c:catAx>
        <c:axId val="9070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17839"/>
        <c:crosses val="autoZero"/>
        <c:auto val="1"/>
        <c:lblAlgn val="ctr"/>
        <c:lblOffset val="100"/>
        <c:noMultiLvlLbl val="0"/>
      </c:catAx>
      <c:valAx>
        <c:axId val="9070178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70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Lead Distribution by Channel</a:t>
            </a:r>
            <a:endParaRPr lang="en-US"/>
          </a:p>
        </c:rich>
      </c:tx>
      <c:layout>
        <c:manualLayout>
          <c:xMode val="edge"/>
          <c:yMode val="edge"/>
          <c:x val="0.16011315417256011"/>
          <c:y val="4.2296072507552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Dashboard!$F$8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2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2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Dashboard!$E$9:$E$10</c:f>
              <c:strCache>
                <c:ptCount val="2"/>
                <c:pt idx="0">
                  <c:v>Online</c:v>
                </c:pt>
                <c:pt idx="1">
                  <c:v>In-person</c:v>
                </c:pt>
              </c:strCache>
            </c:strRef>
          </c:cat>
          <c:val>
            <c:numRef>
              <c:f>Dashboard!$F$9:$F$10</c:f>
              <c:numCache>
                <c:formatCode>General</c:formatCode>
                <c:ptCount val="2"/>
                <c:pt idx="0">
                  <c:v>4828</c:v>
                </c:pt>
                <c:pt idx="1">
                  <c:v>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5-408C-AA1E-E2BB552586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Weekly Conversion Rate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Dashboard!$C$26</c:f>
              <c:strCache>
                <c:ptCount val="1"/>
                <c:pt idx="0">
                  <c:v>Total Leads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Dashboard!$B$27:$B$33</c:f>
              <c:numCache>
                <c:formatCode>m/d/yyyy</c:formatCode>
                <c:ptCount val="7"/>
                <c:pt idx="0">
                  <c:v>45383</c:v>
                </c:pt>
                <c:pt idx="1">
                  <c:v>45390</c:v>
                </c:pt>
                <c:pt idx="2">
                  <c:v>45397</c:v>
                </c:pt>
                <c:pt idx="3">
                  <c:v>45404</c:v>
                </c:pt>
                <c:pt idx="4">
                  <c:v>45411</c:v>
                </c:pt>
                <c:pt idx="5">
                  <c:v>45418</c:v>
                </c:pt>
                <c:pt idx="6">
                  <c:v>45425</c:v>
                </c:pt>
              </c:numCache>
            </c:numRef>
          </c:cat>
          <c:val>
            <c:numRef>
              <c:f>Dashboard!$C$27:$C$33</c:f>
              <c:numCache>
                <c:formatCode>General</c:formatCode>
                <c:ptCount val="7"/>
                <c:pt idx="0">
                  <c:v>516</c:v>
                </c:pt>
                <c:pt idx="1">
                  <c:v>465</c:v>
                </c:pt>
                <c:pt idx="2">
                  <c:v>296</c:v>
                </c:pt>
                <c:pt idx="3">
                  <c:v>404</c:v>
                </c:pt>
                <c:pt idx="4">
                  <c:v>323</c:v>
                </c:pt>
                <c:pt idx="5">
                  <c:v>352</c:v>
                </c:pt>
                <c:pt idx="6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D-4AD1-A826-9021585ACAAA}"/>
            </c:ext>
          </c:extLst>
        </c:ser>
        <c:ser>
          <c:idx val="1"/>
          <c:order val="1"/>
          <c:tx>
            <c:strRef>
              <c:f>Dashboard!$D$26</c:f>
              <c:strCache>
                <c:ptCount val="1"/>
                <c:pt idx="0">
                  <c:v>Total Conversions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Dashboard!$B$27:$B$33</c:f>
              <c:numCache>
                <c:formatCode>m/d/yyyy</c:formatCode>
                <c:ptCount val="7"/>
                <c:pt idx="0">
                  <c:v>45383</c:v>
                </c:pt>
                <c:pt idx="1">
                  <c:v>45390</c:v>
                </c:pt>
                <c:pt idx="2">
                  <c:v>45397</c:v>
                </c:pt>
                <c:pt idx="3">
                  <c:v>45404</c:v>
                </c:pt>
                <c:pt idx="4">
                  <c:v>45411</c:v>
                </c:pt>
                <c:pt idx="5">
                  <c:v>45418</c:v>
                </c:pt>
                <c:pt idx="6">
                  <c:v>45425</c:v>
                </c:pt>
              </c:numCache>
            </c:numRef>
          </c:cat>
          <c:val>
            <c:numRef>
              <c:f>Dashboard!$D$27:$D$33</c:f>
              <c:numCache>
                <c:formatCode>General</c:formatCode>
                <c:ptCount val="7"/>
                <c:pt idx="0">
                  <c:v>89</c:v>
                </c:pt>
                <c:pt idx="1">
                  <c:v>68</c:v>
                </c:pt>
                <c:pt idx="2">
                  <c:v>48</c:v>
                </c:pt>
                <c:pt idx="3">
                  <c:v>52</c:v>
                </c:pt>
                <c:pt idx="4">
                  <c:v>51</c:v>
                </c:pt>
                <c:pt idx="5">
                  <c:v>40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D-4AD1-A826-9021585A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69199"/>
        <c:axId val="907069679"/>
      </c:lineChart>
      <c:lineChart>
        <c:grouping val="standard"/>
        <c:varyColors val="0"/>
        <c:ser>
          <c:idx val="2"/>
          <c:order val="2"/>
          <c:tx>
            <c:strRef>
              <c:f>Dashboard!$E$26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Dashboard!$B$27:$B$33</c:f>
              <c:numCache>
                <c:formatCode>m/d/yyyy</c:formatCode>
                <c:ptCount val="7"/>
                <c:pt idx="0">
                  <c:v>45383</c:v>
                </c:pt>
                <c:pt idx="1">
                  <c:v>45390</c:v>
                </c:pt>
                <c:pt idx="2">
                  <c:v>45397</c:v>
                </c:pt>
                <c:pt idx="3">
                  <c:v>45404</c:v>
                </c:pt>
                <c:pt idx="4">
                  <c:v>45411</c:v>
                </c:pt>
                <c:pt idx="5">
                  <c:v>45418</c:v>
                </c:pt>
                <c:pt idx="6">
                  <c:v>45425</c:v>
                </c:pt>
              </c:numCache>
            </c:numRef>
          </c:cat>
          <c:val>
            <c:numRef>
              <c:f>Dashboard!$E$27:$E$33</c:f>
              <c:numCache>
                <c:formatCode>0.0%</c:formatCode>
                <c:ptCount val="7"/>
                <c:pt idx="0">
                  <c:v>0.17248062015503876</c:v>
                </c:pt>
                <c:pt idx="1">
                  <c:v>0.14623655913978495</c:v>
                </c:pt>
                <c:pt idx="2">
                  <c:v>0.16216216216216217</c:v>
                </c:pt>
                <c:pt idx="3">
                  <c:v>0.12871287128712872</c:v>
                </c:pt>
                <c:pt idx="4">
                  <c:v>0.15789473684210525</c:v>
                </c:pt>
                <c:pt idx="5">
                  <c:v>0.11363636363636363</c:v>
                </c:pt>
                <c:pt idx="6">
                  <c:v>0.14010989010989011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D-4AD1-A826-9021585A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56719"/>
        <c:axId val="907044239"/>
      </c:lineChart>
      <c:dateAx>
        <c:axId val="9070691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69679"/>
        <c:crosses val="autoZero"/>
        <c:auto val="1"/>
        <c:lblOffset val="100"/>
        <c:baseTimeUnit val="days"/>
      </c:dateAx>
      <c:valAx>
        <c:axId val="90706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69199"/>
        <c:crosses val="autoZero"/>
        <c:crossBetween val="between"/>
      </c:valAx>
      <c:valAx>
        <c:axId val="907044239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56719"/>
        <c:crosses val="max"/>
        <c:crossBetween val="between"/>
      </c:valAx>
      <c:dateAx>
        <c:axId val="9070567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07044239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sales rep</a:t>
            </a:r>
          </a:p>
        </c:rich>
      </c:tx>
      <c:layout>
        <c:manualLayout>
          <c:xMode val="edge"/>
          <c:yMode val="edge"/>
          <c:x val="0.358741417080453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Dashboard!$C$55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Dashboard!$B$56:$B$59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Moses</c:v>
                </c:pt>
                <c:pt idx="3">
                  <c:v>Sarah</c:v>
                </c:pt>
              </c:strCache>
            </c:strRef>
          </c:cat>
          <c:val>
            <c:numRef>
              <c:f>Dashboard!$C$56:$C$59</c:f>
              <c:numCache>
                <c:formatCode>General</c:formatCode>
                <c:ptCount val="4"/>
                <c:pt idx="0">
                  <c:v>49360</c:v>
                </c:pt>
                <c:pt idx="1">
                  <c:v>63764</c:v>
                </c:pt>
                <c:pt idx="2">
                  <c:v>50713</c:v>
                </c:pt>
                <c:pt idx="3">
                  <c:v>48489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6-4DBA-9939-F2085CAC2C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07050959"/>
        <c:axId val="907044719"/>
      </c:barChart>
      <c:catAx>
        <c:axId val="907050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44719"/>
        <c:crosses val="autoZero"/>
        <c:auto val="1"/>
        <c:lblAlgn val="ctr"/>
        <c:lblOffset val="100"/>
        <c:noMultiLvlLbl val="0"/>
      </c:catAx>
      <c:valAx>
        <c:axId val="9070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5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199319</xdr:colOff>
      <xdr:row>13</xdr:row>
      <xdr:rowOff>117828</xdr:rowOff>
    </xdr:from>
    <xdr:to>
      <xdr:col>3</xdr:col>
      <xdr:colOff>297744</xdr:colOff>
      <xdr:row>24</xdr:row>
      <xdr:rowOff>35278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ACE0B-544A-DB5A-308C-5299275A9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567973</xdr:colOff>
      <xdr:row>11</xdr:row>
      <xdr:rowOff>49388</xdr:rowOff>
    </xdr:from>
    <xdr:to>
      <xdr:col>6</xdr:col>
      <xdr:colOff>47272</xdr:colOff>
      <xdr:row>24</xdr:row>
      <xdr:rowOff>55738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E91F1-BE8F-DB93-F29E-71FE19653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280509</xdr:colOff>
      <xdr:row>34</xdr:row>
      <xdr:rowOff>102710</xdr:rowOff>
    </xdr:from>
    <xdr:to>
      <xdr:col>5</xdr:col>
      <xdr:colOff>496207</xdr:colOff>
      <xdr:row>53</xdr:row>
      <xdr:rowOff>141515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2209D-0367-BDF4-12C6-122F9A7B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232835</xdr:colOff>
      <xdr:row>63</xdr:row>
      <xdr:rowOff>85372</xdr:rowOff>
    </xdr:from>
    <xdr:to>
      <xdr:col>5</xdr:col>
      <xdr:colOff>398639</xdr:colOff>
      <xdr:row>78</xdr:row>
      <xdr:rowOff>76904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CA6F5F-DA4B-9995-89BE-B5ED9CBB6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1"/>
  <sheetViews>
    <sheetView workbookViewId="0">
      <selection activeCell="J10" sqref="J10"/>
    </sheetView>
  </sheetViews>
  <sheetFormatPr defaultRowHeight="14.5"/>
  <cols>
    <col min="1" max="1" width="11.1796875" style="3" customWidth="1"/>
    <col min="2" max="2" width="11.81640625" customWidth="1"/>
    <col min="3" max="3" width="10.36328125" customWidth="1"/>
    <col min="4" max="4" width="11.54296875" customWidth="1"/>
    <col min="6" max="6" width="11" bestFit="1" customWidth="1"/>
    <col min="7" max="7" width="11.6328125" customWidth="1"/>
    <col min="8" max="8" width="9.81640625" customWidth="1"/>
    <col min="9" max="9" width="14.08984375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>
        <v>45383</v>
      </c>
      <c r="B2" t="s">
        <v>9</v>
      </c>
      <c r="C2" t="s">
        <v>14</v>
      </c>
      <c r="D2" t="s">
        <v>16</v>
      </c>
      <c r="E2">
        <v>61</v>
      </c>
      <c r="F2">
        <v>14</v>
      </c>
      <c r="G2">
        <v>156</v>
      </c>
      <c r="H2">
        <v>2184</v>
      </c>
      <c r="I2">
        <v>171</v>
      </c>
    </row>
    <row r="3" spans="1:9">
      <c r="A3" s="3">
        <v>45384</v>
      </c>
      <c r="B3" t="s">
        <v>10</v>
      </c>
      <c r="C3" t="s">
        <v>14</v>
      </c>
      <c r="D3" t="s">
        <v>17</v>
      </c>
      <c r="E3">
        <v>70</v>
      </c>
      <c r="F3">
        <v>11</v>
      </c>
      <c r="G3">
        <v>171</v>
      </c>
      <c r="H3">
        <v>1881</v>
      </c>
      <c r="I3">
        <v>314</v>
      </c>
    </row>
    <row r="4" spans="1:9">
      <c r="A4" s="3">
        <v>45385</v>
      </c>
      <c r="B4" t="s">
        <v>11</v>
      </c>
      <c r="C4" t="s">
        <v>14</v>
      </c>
      <c r="D4" t="s">
        <v>17</v>
      </c>
      <c r="E4">
        <v>84</v>
      </c>
      <c r="F4">
        <v>11</v>
      </c>
      <c r="G4">
        <v>166</v>
      </c>
      <c r="H4">
        <v>1826</v>
      </c>
      <c r="I4">
        <v>199</v>
      </c>
    </row>
    <row r="5" spans="1:9">
      <c r="A5" s="3">
        <v>45386</v>
      </c>
      <c r="B5" t="s">
        <v>12</v>
      </c>
      <c r="C5" t="s">
        <v>14</v>
      </c>
      <c r="D5" t="s">
        <v>16</v>
      </c>
      <c r="E5">
        <v>33</v>
      </c>
      <c r="F5">
        <v>5</v>
      </c>
      <c r="G5">
        <v>102</v>
      </c>
      <c r="H5">
        <v>510</v>
      </c>
      <c r="I5">
        <v>357</v>
      </c>
    </row>
    <row r="6" spans="1:9">
      <c r="A6" s="3">
        <v>45387</v>
      </c>
      <c r="B6" t="s">
        <v>13</v>
      </c>
      <c r="C6" t="s">
        <v>14</v>
      </c>
      <c r="D6" t="s">
        <v>18</v>
      </c>
      <c r="E6">
        <v>97</v>
      </c>
      <c r="F6">
        <v>20</v>
      </c>
      <c r="G6">
        <v>87</v>
      </c>
      <c r="H6">
        <v>1740</v>
      </c>
      <c r="I6">
        <v>485</v>
      </c>
    </row>
    <row r="7" spans="1:9">
      <c r="A7" s="3">
        <v>45388</v>
      </c>
      <c r="B7" t="s">
        <v>9</v>
      </c>
      <c r="C7" t="s">
        <v>15</v>
      </c>
      <c r="D7" t="s">
        <v>17</v>
      </c>
      <c r="E7">
        <v>73</v>
      </c>
      <c r="F7">
        <v>18</v>
      </c>
      <c r="G7">
        <v>107</v>
      </c>
      <c r="H7">
        <v>1926</v>
      </c>
      <c r="I7">
        <v>121</v>
      </c>
    </row>
    <row r="8" spans="1:9">
      <c r="A8" s="3">
        <v>45389</v>
      </c>
      <c r="B8" t="s">
        <v>10</v>
      </c>
      <c r="C8" t="s">
        <v>15</v>
      </c>
      <c r="D8" t="s">
        <v>19</v>
      </c>
      <c r="E8">
        <v>98</v>
      </c>
      <c r="F8">
        <v>10</v>
      </c>
      <c r="G8">
        <v>108</v>
      </c>
      <c r="H8">
        <v>1080</v>
      </c>
      <c r="I8">
        <v>269</v>
      </c>
    </row>
    <row r="9" spans="1:9">
      <c r="A9" s="3">
        <v>45390</v>
      </c>
      <c r="B9" t="s">
        <v>11</v>
      </c>
      <c r="C9" t="s">
        <v>14</v>
      </c>
      <c r="D9" t="s">
        <v>16</v>
      </c>
      <c r="E9">
        <v>69</v>
      </c>
      <c r="F9">
        <v>8</v>
      </c>
      <c r="G9">
        <v>100</v>
      </c>
      <c r="H9">
        <v>800</v>
      </c>
      <c r="I9">
        <v>463</v>
      </c>
    </row>
    <row r="10" spans="1:9">
      <c r="A10" s="3">
        <v>45391</v>
      </c>
      <c r="B10" t="s">
        <v>12</v>
      </c>
      <c r="C10" t="s">
        <v>14</v>
      </c>
      <c r="D10" t="s">
        <v>18</v>
      </c>
      <c r="E10">
        <v>64</v>
      </c>
      <c r="F10">
        <v>15</v>
      </c>
      <c r="G10">
        <v>180</v>
      </c>
      <c r="H10">
        <v>2700</v>
      </c>
      <c r="I10">
        <v>406</v>
      </c>
    </row>
    <row r="11" spans="1:9">
      <c r="A11" s="3">
        <v>45392</v>
      </c>
      <c r="B11" t="s">
        <v>13</v>
      </c>
      <c r="C11" t="s">
        <v>15</v>
      </c>
      <c r="D11" t="s">
        <v>19</v>
      </c>
      <c r="E11">
        <v>16</v>
      </c>
      <c r="F11">
        <v>1</v>
      </c>
      <c r="G11">
        <v>67</v>
      </c>
      <c r="H11">
        <v>67</v>
      </c>
      <c r="I11">
        <v>487</v>
      </c>
    </row>
    <row r="12" spans="1:9">
      <c r="A12" s="3">
        <v>45393</v>
      </c>
      <c r="B12" t="s">
        <v>9</v>
      </c>
      <c r="C12" t="s">
        <v>15</v>
      </c>
      <c r="D12" t="s">
        <v>18</v>
      </c>
      <c r="E12">
        <v>98</v>
      </c>
      <c r="F12">
        <v>23</v>
      </c>
      <c r="G12">
        <v>58</v>
      </c>
      <c r="H12">
        <v>1334</v>
      </c>
      <c r="I12">
        <v>445</v>
      </c>
    </row>
    <row r="13" spans="1:9">
      <c r="A13" s="3">
        <v>45394</v>
      </c>
      <c r="B13" t="s">
        <v>10</v>
      </c>
      <c r="C13" t="s">
        <v>15</v>
      </c>
      <c r="D13" t="s">
        <v>18</v>
      </c>
      <c r="E13">
        <v>62</v>
      </c>
      <c r="F13">
        <v>5</v>
      </c>
      <c r="G13">
        <v>141</v>
      </c>
      <c r="H13">
        <v>705</v>
      </c>
      <c r="I13">
        <v>466</v>
      </c>
    </row>
    <row r="14" spans="1:9">
      <c r="A14" s="3">
        <v>45395</v>
      </c>
      <c r="B14" t="s">
        <v>11</v>
      </c>
      <c r="C14" t="s">
        <v>15</v>
      </c>
      <c r="D14" t="s">
        <v>19</v>
      </c>
      <c r="E14">
        <v>69</v>
      </c>
      <c r="F14">
        <v>5</v>
      </c>
      <c r="G14">
        <v>57</v>
      </c>
      <c r="H14">
        <v>285</v>
      </c>
      <c r="I14">
        <v>134</v>
      </c>
    </row>
    <row r="15" spans="1:9">
      <c r="A15" s="3">
        <v>45396</v>
      </c>
      <c r="B15" t="s">
        <v>12</v>
      </c>
      <c r="C15" t="s">
        <v>15</v>
      </c>
      <c r="D15" t="s">
        <v>18</v>
      </c>
      <c r="E15">
        <v>87</v>
      </c>
      <c r="F15">
        <v>11</v>
      </c>
      <c r="G15">
        <v>99</v>
      </c>
      <c r="H15">
        <v>1089</v>
      </c>
      <c r="I15">
        <v>459</v>
      </c>
    </row>
    <row r="16" spans="1:9">
      <c r="A16" s="3">
        <v>45397</v>
      </c>
      <c r="B16" t="s">
        <v>13</v>
      </c>
      <c r="C16" t="s">
        <v>15</v>
      </c>
      <c r="D16" t="s">
        <v>18</v>
      </c>
      <c r="E16">
        <v>13</v>
      </c>
      <c r="F16">
        <v>1</v>
      </c>
      <c r="G16">
        <v>183</v>
      </c>
      <c r="H16">
        <v>183</v>
      </c>
      <c r="I16">
        <v>153</v>
      </c>
    </row>
    <row r="17" spans="1:9">
      <c r="A17" s="3">
        <v>45398</v>
      </c>
      <c r="B17" t="s">
        <v>9</v>
      </c>
      <c r="C17" t="s">
        <v>15</v>
      </c>
      <c r="D17" t="s">
        <v>16</v>
      </c>
      <c r="E17">
        <v>13</v>
      </c>
      <c r="F17">
        <v>1</v>
      </c>
      <c r="G17">
        <v>195</v>
      </c>
      <c r="H17">
        <v>195</v>
      </c>
      <c r="I17">
        <v>317</v>
      </c>
    </row>
    <row r="18" spans="1:9">
      <c r="A18" s="3">
        <v>45399</v>
      </c>
      <c r="B18" t="s">
        <v>10</v>
      </c>
      <c r="C18" t="s">
        <v>14</v>
      </c>
      <c r="D18" t="s">
        <v>19</v>
      </c>
      <c r="E18">
        <v>53</v>
      </c>
      <c r="F18">
        <v>12</v>
      </c>
      <c r="G18">
        <v>63</v>
      </c>
      <c r="H18">
        <v>756</v>
      </c>
      <c r="I18">
        <v>450</v>
      </c>
    </row>
    <row r="19" spans="1:9">
      <c r="A19" s="3">
        <v>45400</v>
      </c>
      <c r="B19" t="s">
        <v>11</v>
      </c>
      <c r="C19" t="s">
        <v>15</v>
      </c>
      <c r="D19" t="s">
        <v>16</v>
      </c>
      <c r="E19">
        <v>57</v>
      </c>
      <c r="F19">
        <v>6</v>
      </c>
      <c r="G19">
        <v>89</v>
      </c>
      <c r="H19">
        <v>534</v>
      </c>
      <c r="I19">
        <v>312</v>
      </c>
    </row>
    <row r="20" spans="1:9">
      <c r="A20" s="3">
        <v>45401</v>
      </c>
      <c r="B20" t="s">
        <v>12</v>
      </c>
      <c r="C20" t="s">
        <v>14</v>
      </c>
      <c r="D20" t="s">
        <v>19</v>
      </c>
      <c r="E20">
        <v>89</v>
      </c>
      <c r="F20">
        <v>17</v>
      </c>
      <c r="G20">
        <v>160</v>
      </c>
      <c r="H20">
        <v>2720</v>
      </c>
      <c r="I20">
        <v>152</v>
      </c>
    </row>
    <row r="21" spans="1:9">
      <c r="A21" s="3">
        <v>45402</v>
      </c>
      <c r="B21" t="s">
        <v>13</v>
      </c>
      <c r="C21" t="s">
        <v>15</v>
      </c>
      <c r="D21" t="s">
        <v>16</v>
      </c>
      <c r="E21">
        <v>33</v>
      </c>
      <c r="F21">
        <v>4</v>
      </c>
      <c r="G21">
        <v>173</v>
      </c>
      <c r="H21">
        <v>692</v>
      </c>
      <c r="I21">
        <v>140</v>
      </c>
    </row>
    <row r="22" spans="1:9">
      <c r="A22" s="3">
        <v>45403</v>
      </c>
      <c r="B22" t="s">
        <v>9</v>
      </c>
      <c r="C22" t="s">
        <v>14</v>
      </c>
      <c r="D22" t="s">
        <v>19</v>
      </c>
      <c r="E22">
        <v>38</v>
      </c>
      <c r="F22">
        <v>7</v>
      </c>
      <c r="G22">
        <v>114</v>
      </c>
      <c r="H22">
        <v>798</v>
      </c>
      <c r="I22">
        <v>444</v>
      </c>
    </row>
    <row r="23" spans="1:9">
      <c r="A23" s="3">
        <v>45404</v>
      </c>
      <c r="B23" t="s">
        <v>10</v>
      </c>
      <c r="C23" t="s">
        <v>15</v>
      </c>
      <c r="D23" t="s">
        <v>19</v>
      </c>
      <c r="E23">
        <v>80</v>
      </c>
      <c r="F23">
        <v>10</v>
      </c>
      <c r="G23">
        <v>178</v>
      </c>
      <c r="H23">
        <v>1780</v>
      </c>
      <c r="I23">
        <v>235</v>
      </c>
    </row>
    <row r="24" spans="1:9">
      <c r="A24" s="3">
        <v>45405</v>
      </c>
      <c r="B24" t="s">
        <v>11</v>
      </c>
      <c r="C24" t="s">
        <v>15</v>
      </c>
      <c r="D24" t="s">
        <v>17</v>
      </c>
      <c r="E24">
        <v>97</v>
      </c>
      <c r="F24">
        <v>5</v>
      </c>
      <c r="G24">
        <v>130</v>
      </c>
      <c r="H24">
        <v>650</v>
      </c>
      <c r="I24">
        <v>491</v>
      </c>
    </row>
    <row r="25" spans="1:9">
      <c r="A25" s="3">
        <v>45406</v>
      </c>
      <c r="B25" t="s">
        <v>12</v>
      </c>
      <c r="C25" t="s">
        <v>14</v>
      </c>
      <c r="D25" t="s">
        <v>18</v>
      </c>
      <c r="E25">
        <v>44</v>
      </c>
      <c r="F25">
        <v>9</v>
      </c>
      <c r="G25">
        <v>172</v>
      </c>
      <c r="H25">
        <v>1548</v>
      </c>
      <c r="I25">
        <v>360</v>
      </c>
    </row>
    <row r="26" spans="1:9">
      <c r="A26" s="3">
        <v>45407</v>
      </c>
      <c r="B26" t="s">
        <v>13</v>
      </c>
      <c r="C26" t="s">
        <v>14</v>
      </c>
      <c r="D26" t="s">
        <v>17</v>
      </c>
      <c r="E26">
        <v>50</v>
      </c>
      <c r="F26">
        <v>11</v>
      </c>
      <c r="G26">
        <v>121</v>
      </c>
      <c r="H26">
        <v>1331</v>
      </c>
      <c r="I26">
        <v>367</v>
      </c>
    </row>
    <row r="27" spans="1:9">
      <c r="A27" s="3">
        <v>45408</v>
      </c>
      <c r="B27" t="s">
        <v>9</v>
      </c>
      <c r="C27" t="s">
        <v>15</v>
      </c>
      <c r="D27" t="s">
        <v>19</v>
      </c>
      <c r="E27">
        <v>43</v>
      </c>
      <c r="F27">
        <v>2</v>
      </c>
      <c r="G27">
        <v>111</v>
      </c>
      <c r="H27">
        <v>222</v>
      </c>
      <c r="I27">
        <v>315</v>
      </c>
    </row>
    <row r="28" spans="1:9">
      <c r="A28" s="3">
        <v>45409</v>
      </c>
      <c r="B28" t="s">
        <v>10</v>
      </c>
      <c r="C28" t="s">
        <v>14</v>
      </c>
      <c r="D28" t="s">
        <v>16</v>
      </c>
      <c r="E28">
        <v>46</v>
      </c>
      <c r="F28">
        <v>9</v>
      </c>
      <c r="G28">
        <v>153</v>
      </c>
      <c r="H28">
        <v>1377</v>
      </c>
      <c r="I28">
        <v>313</v>
      </c>
    </row>
    <row r="29" spans="1:9">
      <c r="A29" s="3">
        <v>45410</v>
      </c>
      <c r="B29" t="s">
        <v>11</v>
      </c>
      <c r="C29" t="s">
        <v>14</v>
      </c>
      <c r="D29" t="s">
        <v>16</v>
      </c>
      <c r="E29">
        <v>44</v>
      </c>
      <c r="F29">
        <v>6</v>
      </c>
      <c r="G29">
        <v>150</v>
      </c>
      <c r="H29">
        <v>900</v>
      </c>
      <c r="I29">
        <v>230</v>
      </c>
    </row>
    <row r="30" spans="1:9">
      <c r="A30" s="3">
        <v>45411</v>
      </c>
      <c r="B30" t="s">
        <v>12</v>
      </c>
      <c r="C30" t="s">
        <v>15</v>
      </c>
      <c r="D30" t="s">
        <v>17</v>
      </c>
      <c r="E30">
        <v>10</v>
      </c>
      <c r="F30">
        <v>1</v>
      </c>
      <c r="G30">
        <v>191</v>
      </c>
      <c r="H30">
        <v>191</v>
      </c>
      <c r="I30">
        <v>458</v>
      </c>
    </row>
    <row r="31" spans="1:9">
      <c r="A31" s="3">
        <v>45412</v>
      </c>
      <c r="B31" t="s">
        <v>13</v>
      </c>
      <c r="C31" t="s">
        <v>15</v>
      </c>
      <c r="D31" t="s">
        <v>19</v>
      </c>
      <c r="E31">
        <v>36</v>
      </c>
      <c r="F31">
        <v>5</v>
      </c>
      <c r="G31">
        <v>64</v>
      </c>
      <c r="H31">
        <v>320</v>
      </c>
      <c r="I31">
        <v>445</v>
      </c>
    </row>
    <row r="32" spans="1:9">
      <c r="A32" s="3">
        <v>45413</v>
      </c>
      <c r="B32" t="s">
        <v>9</v>
      </c>
      <c r="C32" t="s">
        <v>15</v>
      </c>
      <c r="D32" t="s">
        <v>19</v>
      </c>
      <c r="E32">
        <v>51</v>
      </c>
      <c r="F32">
        <v>7</v>
      </c>
      <c r="G32">
        <v>112</v>
      </c>
      <c r="H32">
        <v>784</v>
      </c>
      <c r="I32">
        <v>451</v>
      </c>
    </row>
    <row r="33" spans="1:9">
      <c r="A33" s="3">
        <v>45414</v>
      </c>
      <c r="B33" t="s">
        <v>10</v>
      </c>
      <c r="C33" t="s">
        <v>14</v>
      </c>
      <c r="D33" t="s">
        <v>18</v>
      </c>
      <c r="E33">
        <v>61</v>
      </c>
      <c r="F33">
        <v>9</v>
      </c>
      <c r="G33">
        <v>181</v>
      </c>
      <c r="H33">
        <v>1629</v>
      </c>
      <c r="I33">
        <v>321</v>
      </c>
    </row>
    <row r="34" spans="1:9">
      <c r="A34" s="3">
        <v>45415</v>
      </c>
      <c r="B34" t="s">
        <v>11</v>
      </c>
      <c r="C34" t="s">
        <v>14</v>
      </c>
      <c r="D34" t="s">
        <v>19</v>
      </c>
      <c r="E34">
        <v>32</v>
      </c>
      <c r="F34">
        <v>5</v>
      </c>
      <c r="G34">
        <v>192</v>
      </c>
      <c r="H34">
        <v>960</v>
      </c>
      <c r="I34">
        <v>270</v>
      </c>
    </row>
    <row r="35" spans="1:9">
      <c r="A35" s="3">
        <v>45416</v>
      </c>
      <c r="B35" t="s">
        <v>12</v>
      </c>
      <c r="C35" t="s">
        <v>15</v>
      </c>
      <c r="D35" t="s">
        <v>16</v>
      </c>
      <c r="E35">
        <v>38</v>
      </c>
      <c r="F35">
        <v>3</v>
      </c>
      <c r="G35">
        <v>120</v>
      </c>
      <c r="H35">
        <v>360</v>
      </c>
      <c r="I35">
        <v>286</v>
      </c>
    </row>
    <row r="36" spans="1:9">
      <c r="A36" s="3">
        <v>45417</v>
      </c>
      <c r="B36" t="s">
        <v>13</v>
      </c>
      <c r="C36" t="s">
        <v>15</v>
      </c>
      <c r="D36" t="s">
        <v>17</v>
      </c>
      <c r="E36">
        <v>95</v>
      </c>
      <c r="F36">
        <v>21</v>
      </c>
      <c r="G36">
        <v>94</v>
      </c>
      <c r="H36">
        <v>1974</v>
      </c>
      <c r="I36">
        <v>161</v>
      </c>
    </row>
    <row r="37" spans="1:9">
      <c r="A37" s="3">
        <v>45418</v>
      </c>
      <c r="B37" t="s">
        <v>9</v>
      </c>
      <c r="C37" t="s">
        <v>15</v>
      </c>
      <c r="D37" t="s">
        <v>16</v>
      </c>
      <c r="E37">
        <v>66</v>
      </c>
      <c r="F37">
        <v>4</v>
      </c>
      <c r="G37">
        <v>77</v>
      </c>
      <c r="H37">
        <v>308</v>
      </c>
      <c r="I37">
        <v>127</v>
      </c>
    </row>
    <row r="38" spans="1:9">
      <c r="A38" s="3">
        <v>45419</v>
      </c>
      <c r="B38" t="s">
        <v>10</v>
      </c>
      <c r="C38" t="s">
        <v>15</v>
      </c>
      <c r="D38" t="s">
        <v>18</v>
      </c>
      <c r="E38">
        <v>53</v>
      </c>
      <c r="F38">
        <v>7</v>
      </c>
      <c r="G38">
        <v>124</v>
      </c>
      <c r="H38">
        <v>868</v>
      </c>
      <c r="I38">
        <v>227</v>
      </c>
    </row>
    <row r="39" spans="1:9">
      <c r="A39" s="3">
        <v>45420</v>
      </c>
      <c r="B39" t="s">
        <v>11</v>
      </c>
      <c r="C39" t="s">
        <v>14</v>
      </c>
      <c r="D39" t="s">
        <v>17</v>
      </c>
      <c r="E39">
        <v>98</v>
      </c>
      <c r="F39">
        <v>11</v>
      </c>
      <c r="G39">
        <v>178</v>
      </c>
      <c r="H39">
        <v>1958</v>
      </c>
      <c r="I39">
        <v>476</v>
      </c>
    </row>
    <row r="40" spans="1:9">
      <c r="A40" s="3">
        <v>45421</v>
      </c>
      <c r="B40" t="s">
        <v>12</v>
      </c>
      <c r="C40" t="s">
        <v>14</v>
      </c>
      <c r="D40" t="s">
        <v>19</v>
      </c>
      <c r="E40">
        <v>36</v>
      </c>
      <c r="F40">
        <v>4</v>
      </c>
      <c r="G40">
        <v>165</v>
      </c>
      <c r="H40">
        <v>660</v>
      </c>
      <c r="I40">
        <v>332</v>
      </c>
    </row>
    <row r="41" spans="1:9">
      <c r="A41" s="3">
        <v>45422</v>
      </c>
      <c r="B41" t="s">
        <v>13</v>
      </c>
      <c r="C41" t="s">
        <v>15</v>
      </c>
      <c r="D41" t="s">
        <v>16</v>
      </c>
      <c r="E41">
        <v>12</v>
      </c>
      <c r="F41">
        <v>0</v>
      </c>
      <c r="G41">
        <v>186</v>
      </c>
      <c r="H41">
        <v>0</v>
      </c>
      <c r="I41">
        <v>417</v>
      </c>
    </row>
    <row r="42" spans="1:9">
      <c r="A42" s="3">
        <v>45423</v>
      </c>
      <c r="B42" t="s">
        <v>9</v>
      </c>
      <c r="C42" t="s">
        <v>15</v>
      </c>
      <c r="D42" t="s">
        <v>17</v>
      </c>
      <c r="E42">
        <v>46</v>
      </c>
      <c r="F42">
        <v>8</v>
      </c>
      <c r="G42">
        <v>108</v>
      </c>
      <c r="H42">
        <v>864</v>
      </c>
      <c r="I42">
        <v>473</v>
      </c>
    </row>
    <row r="43" spans="1:9">
      <c r="A43" s="3">
        <v>45424</v>
      </c>
      <c r="B43" t="s">
        <v>10</v>
      </c>
      <c r="C43" t="s">
        <v>15</v>
      </c>
      <c r="D43" t="s">
        <v>18</v>
      </c>
      <c r="E43">
        <v>41</v>
      </c>
      <c r="F43">
        <v>6</v>
      </c>
      <c r="G43">
        <v>162</v>
      </c>
      <c r="H43">
        <v>972</v>
      </c>
      <c r="I43">
        <v>417</v>
      </c>
    </row>
    <row r="44" spans="1:9">
      <c r="A44" s="3">
        <v>45425</v>
      </c>
      <c r="B44" t="s">
        <v>11</v>
      </c>
      <c r="C44" t="s">
        <v>14</v>
      </c>
      <c r="D44" t="s">
        <v>17</v>
      </c>
      <c r="E44">
        <v>67</v>
      </c>
      <c r="F44">
        <v>16</v>
      </c>
      <c r="G44">
        <v>88</v>
      </c>
      <c r="H44">
        <v>1408</v>
      </c>
      <c r="I44">
        <v>485</v>
      </c>
    </row>
    <row r="45" spans="1:9">
      <c r="A45" s="3">
        <v>45426</v>
      </c>
      <c r="B45" t="s">
        <v>12</v>
      </c>
      <c r="C45" t="s">
        <v>15</v>
      </c>
      <c r="D45" t="s">
        <v>19</v>
      </c>
      <c r="E45">
        <v>12</v>
      </c>
      <c r="F45">
        <v>1</v>
      </c>
      <c r="G45">
        <v>162</v>
      </c>
      <c r="H45">
        <v>162</v>
      </c>
      <c r="I45">
        <v>180</v>
      </c>
    </row>
    <row r="46" spans="1:9">
      <c r="A46" s="3">
        <v>45427</v>
      </c>
      <c r="B46" t="s">
        <v>13</v>
      </c>
      <c r="C46" t="s">
        <v>14</v>
      </c>
      <c r="D46" t="s">
        <v>16</v>
      </c>
      <c r="E46">
        <v>68</v>
      </c>
      <c r="F46">
        <v>11</v>
      </c>
      <c r="G46">
        <v>179</v>
      </c>
      <c r="H46">
        <v>1969</v>
      </c>
      <c r="I46">
        <v>319</v>
      </c>
    </row>
    <row r="47" spans="1:9">
      <c r="A47" s="3">
        <v>45428</v>
      </c>
      <c r="B47" t="s">
        <v>9</v>
      </c>
      <c r="C47" t="s">
        <v>14</v>
      </c>
      <c r="D47" t="s">
        <v>19</v>
      </c>
      <c r="E47">
        <v>63</v>
      </c>
      <c r="F47">
        <v>3</v>
      </c>
      <c r="G47">
        <v>178</v>
      </c>
      <c r="H47">
        <v>534</v>
      </c>
      <c r="I47">
        <v>225</v>
      </c>
    </row>
    <row r="48" spans="1:9">
      <c r="A48" s="3">
        <v>45429</v>
      </c>
      <c r="B48" t="s">
        <v>10</v>
      </c>
      <c r="C48" t="s">
        <v>14</v>
      </c>
      <c r="D48" t="s">
        <v>17</v>
      </c>
      <c r="E48">
        <v>11</v>
      </c>
      <c r="F48">
        <v>1</v>
      </c>
      <c r="G48">
        <v>117</v>
      </c>
      <c r="H48">
        <v>117</v>
      </c>
      <c r="I48">
        <v>302</v>
      </c>
    </row>
    <row r="49" spans="1:9">
      <c r="A49" s="3">
        <v>45430</v>
      </c>
      <c r="B49" t="s">
        <v>11</v>
      </c>
      <c r="C49" t="s">
        <v>15</v>
      </c>
      <c r="D49" t="s">
        <v>16</v>
      </c>
      <c r="E49">
        <v>65</v>
      </c>
      <c r="F49">
        <v>6</v>
      </c>
      <c r="G49">
        <v>87</v>
      </c>
      <c r="H49">
        <v>522</v>
      </c>
      <c r="I49">
        <v>379</v>
      </c>
    </row>
    <row r="50" spans="1:9">
      <c r="A50" s="3">
        <v>45431</v>
      </c>
      <c r="B50" t="s">
        <v>12</v>
      </c>
      <c r="C50" t="s">
        <v>15</v>
      </c>
      <c r="D50" t="s">
        <v>17</v>
      </c>
      <c r="E50">
        <v>78</v>
      </c>
      <c r="F50">
        <v>13</v>
      </c>
      <c r="G50">
        <v>188</v>
      </c>
      <c r="H50">
        <v>2444</v>
      </c>
      <c r="I50">
        <v>339</v>
      </c>
    </row>
    <row r="51" spans="1:9">
      <c r="A51" s="3">
        <v>45432</v>
      </c>
      <c r="B51" t="s">
        <v>13</v>
      </c>
      <c r="C51" t="s">
        <v>15</v>
      </c>
      <c r="D51" t="s">
        <v>17</v>
      </c>
      <c r="E51">
        <v>25</v>
      </c>
      <c r="F51">
        <v>5</v>
      </c>
      <c r="G51">
        <v>173</v>
      </c>
      <c r="H51">
        <v>865</v>
      </c>
      <c r="I51">
        <v>286</v>
      </c>
    </row>
    <row r="52" spans="1:9">
      <c r="A52" s="3">
        <v>45433</v>
      </c>
      <c r="B52" t="s">
        <v>9</v>
      </c>
      <c r="C52" t="s">
        <v>14</v>
      </c>
      <c r="D52" t="s">
        <v>19</v>
      </c>
      <c r="E52">
        <v>79</v>
      </c>
      <c r="F52">
        <v>14</v>
      </c>
      <c r="G52">
        <v>52</v>
      </c>
      <c r="H52">
        <v>728</v>
      </c>
      <c r="I52">
        <v>247</v>
      </c>
    </row>
    <row r="53" spans="1:9">
      <c r="A53" s="3">
        <v>45434</v>
      </c>
      <c r="B53" t="s">
        <v>10</v>
      </c>
      <c r="C53" t="s">
        <v>15</v>
      </c>
      <c r="D53" t="s">
        <v>17</v>
      </c>
      <c r="E53">
        <v>68</v>
      </c>
      <c r="F53">
        <v>6</v>
      </c>
      <c r="G53">
        <v>139</v>
      </c>
      <c r="H53">
        <v>834</v>
      </c>
      <c r="I53">
        <v>246</v>
      </c>
    </row>
    <row r="54" spans="1:9">
      <c r="A54" s="3">
        <v>45435</v>
      </c>
      <c r="B54" t="s">
        <v>11</v>
      </c>
      <c r="C54" t="s">
        <v>15</v>
      </c>
      <c r="D54" t="s">
        <v>17</v>
      </c>
      <c r="E54">
        <v>29</v>
      </c>
      <c r="F54">
        <v>5</v>
      </c>
      <c r="G54">
        <v>101</v>
      </c>
      <c r="H54">
        <v>505</v>
      </c>
      <c r="I54">
        <v>227</v>
      </c>
    </row>
    <row r="55" spans="1:9">
      <c r="A55" s="3">
        <v>45436</v>
      </c>
      <c r="B55" t="s">
        <v>12</v>
      </c>
      <c r="C55" t="s">
        <v>14</v>
      </c>
      <c r="D55" t="s">
        <v>16</v>
      </c>
      <c r="E55">
        <v>48</v>
      </c>
      <c r="F55">
        <v>11</v>
      </c>
      <c r="G55">
        <v>178</v>
      </c>
      <c r="H55">
        <v>1958</v>
      </c>
      <c r="I55">
        <v>366</v>
      </c>
    </row>
    <row r="56" spans="1:9">
      <c r="A56" s="3">
        <v>45437</v>
      </c>
      <c r="B56" t="s">
        <v>13</v>
      </c>
      <c r="C56" t="s">
        <v>15</v>
      </c>
      <c r="D56" t="s">
        <v>16</v>
      </c>
      <c r="E56">
        <v>66</v>
      </c>
      <c r="F56">
        <v>4</v>
      </c>
      <c r="G56">
        <v>91</v>
      </c>
      <c r="H56">
        <v>364</v>
      </c>
      <c r="I56">
        <v>198</v>
      </c>
    </row>
    <row r="57" spans="1:9">
      <c r="A57" s="3">
        <v>45438</v>
      </c>
      <c r="B57" t="s">
        <v>9</v>
      </c>
      <c r="C57" t="s">
        <v>15</v>
      </c>
      <c r="D57" t="s">
        <v>17</v>
      </c>
      <c r="E57">
        <v>16</v>
      </c>
      <c r="F57">
        <v>2</v>
      </c>
      <c r="G57">
        <v>139</v>
      </c>
      <c r="H57">
        <v>278</v>
      </c>
      <c r="I57">
        <v>211</v>
      </c>
    </row>
    <row r="58" spans="1:9">
      <c r="A58" s="3">
        <v>45439</v>
      </c>
      <c r="B58" t="s">
        <v>10</v>
      </c>
      <c r="C58" t="s">
        <v>14</v>
      </c>
      <c r="D58" t="s">
        <v>19</v>
      </c>
      <c r="E58">
        <v>69</v>
      </c>
      <c r="F58">
        <v>7</v>
      </c>
      <c r="G58">
        <v>178</v>
      </c>
      <c r="H58">
        <v>1246</v>
      </c>
      <c r="I58">
        <v>403</v>
      </c>
    </row>
    <row r="59" spans="1:9">
      <c r="A59" s="3">
        <v>45440</v>
      </c>
      <c r="B59" t="s">
        <v>11</v>
      </c>
      <c r="C59" t="s">
        <v>15</v>
      </c>
      <c r="D59" t="s">
        <v>19</v>
      </c>
      <c r="E59">
        <v>21</v>
      </c>
      <c r="F59">
        <v>3</v>
      </c>
      <c r="G59">
        <v>58</v>
      </c>
      <c r="H59">
        <v>174</v>
      </c>
      <c r="I59">
        <v>332</v>
      </c>
    </row>
    <row r="60" spans="1:9">
      <c r="A60" s="3">
        <v>45441</v>
      </c>
      <c r="B60" t="s">
        <v>12</v>
      </c>
      <c r="C60" t="s">
        <v>14</v>
      </c>
      <c r="D60" t="s">
        <v>18</v>
      </c>
      <c r="E60">
        <v>28</v>
      </c>
      <c r="F60">
        <v>5</v>
      </c>
      <c r="G60">
        <v>180</v>
      </c>
      <c r="H60">
        <v>900</v>
      </c>
      <c r="I60">
        <v>251</v>
      </c>
    </row>
    <row r="61" spans="1:9">
      <c r="A61" s="3">
        <v>45442</v>
      </c>
      <c r="B61" t="s">
        <v>13</v>
      </c>
      <c r="C61" t="s">
        <v>14</v>
      </c>
      <c r="D61" t="s">
        <v>16</v>
      </c>
      <c r="E61">
        <v>63</v>
      </c>
      <c r="F61">
        <v>12</v>
      </c>
      <c r="G61">
        <v>165</v>
      </c>
      <c r="H61">
        <v>1980</v>
      </c>
      <c r="I61">
        <v>174</v>
      </c>
    </row>
    <row r="62" spans="1:9">
      <c r="A62" s="3">
        <v>45443</v>
      </c>
      <c r="B62" t="s">
        <v>9</v>
      </c>
      <c r="C62" t="s">
        <v>15</v>
      </c>
      <c r="D62" t="s">
        <v>19</v>
      </c>
      <c r="E62">
        <v>81</v>
      </c>
      <c r="F62">
        <v>16</v>
      </c>
      <c r="G62">
        <v>153</v>
      </c>
      <c r="H62">
        <v>2448</v>
      </c>
      <c r="I62">
        <v>439</v>
      </c>
    </row>
    <row r="63" spans="1:9">
      <c r="A63" s="3">
        <v>45444</v>
      </c>
      <c r="B63" t="s">
        <v>10</v>
      </c>
      <c r="C63" t="s">
        <v>14</v>
      </c>
      <c r="D63" t="s">
        <v>18</v>
      </c>
      <c r="E63">
        <v>98</v>
      </c>
      <c r="F63">
        <v>17</v>
      </c>
      <c r="G63">
        <v>142</v>
      </c>
      <c r="H63">
        <v>2414</v>
      </c>
      <c r="I63">
        <v>483</v>
      </c>
    </row>
    <row r="64" spans="1:9">
      <c r="A64" s="3">
        <v>45445</v>
      </c>
      <c r="B64" t="s">
        <v>11</v>
      </c>
      <c r="C64" t="s">
        <v>14</v>
      </c>
      <c r="D64" t="s">
        <v>18</v>
      </c>
      <c r="E64">
        <v>91</v>
      </c>
      <c r="F64">
        <v>13</v>
      </c>
      <c r="G64">
        <v>117</v>
      </c>
      <c r="H64">
        <v>1521</v>
      </c>
      <c r="I64">
        <v>388</v>
      </c>
    </row>
    <row r="65" spans="1:9">
      <c r="A65" s="3">
        <v>45446</v>
      </c>
      <c r="B65" t="s">
        <v>12</v>
      </c>
      <c r="C65" t="s">
        <v>14</v>
      </c>
      <c r="D65" t="s">
        <v>18</v>
      </c>
      <c r="E65">
        <v>23</v>
      </c>
      <c r="F65">
        <v>2</v>
      </c>
      <c r="G65">
        <v>197</v>
      </c>
      <c r="H65">
        <v>394</v>
      </c>
      <c r="I65">
        <v>483</v>
      </c>
    </row>
    <row r="66" spans="1:9">
      <c r="A66" s="3">
        <v>45447</v>
      </c>
      <c r="B66" t="s">
        <v>13</v>
      </c>
      <c r="C66" t="s">
        <v>15</v>
      </c>
      <c r="D66" t="s">
        <v>18</v>
      </c>
      <c r="E66">
        <v>17</v>
      </c>
      <c r="F66">
        <v>3</v>
      </c>
      <c r="G66">
        <v>194</v>
      </c>
      <c r="H66">
        <v>582</v>
      </c>
      <c r="I66">
        <v>227</v>
      </c>
    </row>
    <row r="67" spans="1:9">
      <c r="A67" s="3">
        <v>45448</v>
      </c>
      <c r="B67" t="s">
        <v>9</v>
      </c>
      <c r="C67" t="s">
        <v>14</v>
      </c>
      <c r="D67" t="s">
        <v>19</v>
      </c>
      <c r="E67">
        <v>42</v>
      </c>
      <c r="F67">
        <v>6</v>
      </c>
      <c r="G67">
        <v>164</v>
      </c>
      <c r="H67">
        <v>984</v>
      </c>
      <c r="I67">
        <v>474</v>
      </c>
    </row>
    <row r="68" spans="1:9">
      <c r="A68" s="3">
        <v>45449</v>
      </c>
      <c r="B68" t="s">
        <v>10</v>
      </c>
      <c r="C68" t="s">
        <v>14</v>
      </c>
      <c r="D68" t="s">
        <v>18</v>
      </c>
      <c r="E68">
        <v>31</v>
      </c>
      <c r="F68">
        <v>3</v>
      </c>
      <c r="G68">
        <v>87</v>
      </c>
      <c r="H68">
        <v>261</v>
      </c>
      <c r="I68">
        <v>329</v>
      </c>
    </row>
    <row r="69" spans="1:9">
      <c r="A69" s="3">
        <v>45450</v>
      </c>
      <c r="B69" t="s">
        <v>11</v>
      </c>
      <c r="C69" t="s">
        <v>15</v>
      </c>
      <c r="D69" t="s">
        <v>16</v>
      </c>
      <c r="E69">
        <v>60</v>
      </c>
      <c r="F69">
        <v>13</v>
      </c>
      <c r="G69">
        <v>76</v>
      </c>
      <c r="H69">
        <v>988</v>
      </c>
      <c r="I69">
        <v>126</v>
      </c>
    </row>
    <row r="70" spans="1:9">
      <c r="A70" s="3">
        <v>45451</v>
      </c>
      <c r="B70" t="s">
        <v>12</v>
      </c>
      <c r="C70" t="s">
        <v>14</v>
      </c>
      <c r="D70" t="s">
        <v>17</v>
      </c>
      <c r="E70">
        <v>30</v>
      </c>
      <c r="F70">
        <v>4</v>
      </c>
      <c r="G70">
        <v>77</v>
      </c>
      <c r="H70">
        <v>308</v>
      </c>
      <c r="I70">
        <v>466</v>
      </c>
    </row>
    <row r="71" spans="1:9">
      <c r="A71" s="3">
        <v>45452</v>
      </c>
      <c r="B71" t="s">
        <v>13</v>
      </c>
      <c r="C71" t="s">
        <v>15</v>
      </c>
      <c r="D71" t="s">
        <v>17</v>
      </c>
      <c r="E71">
        <v>73</v>
      </c>
      <c r="F71">
        <v>16</v>
      </c>
      <c r="G71">
        <v>110</v>
      </c>
      <c r="H71">
        <v>1760</v>
      </c>
      <c r="I71">
        <v>403</v>
      </c>
    </row>
    <row r="72" spans="1:9">
      <c r="A72" s="3">
        <v>45453</v>
      </c>
      <c r="B72" t="s">
        <v>9</v>
      </c>
      <c r="C72" t="s">
        <v>14</v>
      </c>
      <c r="D72" t="s">
        <v>17</v>
      </c>
      <c r="E72">
        <v>28</v>
      </c>
      <c r="F72">
        <v>4</v>
      </c>
      <c r="G72">
        <v>98</v>
      </c>
      <c r="H72">
        <v>392</v>
      </c>
      <c r="I72">
        <v>116</v>
      </c>
    </row>
    <row r="73" spans="1:9">
      <c r="A73" s="3">
        <v>45454</v>
      </c>
      <c r="B73" t="s">
        <v>10</v>
      </c>
      <c r="C73" t="s">
        <v>14</v>
      </c>
      <c r="D73" t="s">
        <v>18</v>
      </c>
      <c r="E73">
        <v>53</v>
      </c>
      <c r="F73">
        <v>12</v>
      </c>
      <c r="G73">
        <v>95</v>
      </c>
      <c r="H73">
        <v>1140</v>
      </c>
      <c r="I73">
        <v>472</v>
      </c>
    </row>
    <row r="74" spans="1:9">
      <c r="A74" s="3">
        <v>45455</v>
      </c>
      <c r="B74" t="s">
        <v>11</v>
      </c>
      <c r="C74" t="s">
        <v>14</v>
      </c>
      <c r="D74" t="s">
        <v>18</v>
      </c>
      <c r="E74">
        <v>15</v>
      </c>
      <c r="F74">
        <v>1</v>
      </c>
      <c r="G74">
        <v>86</v>
      </c>
      <c r="H74">
        <v>86</v>
      </c>
      <c r="I74">
        <v>379</v>
      </c>
    </row>
    <row r="75" spans="1:9">
      <c r="A75" s="3">
        <v>45456</v>
      </c>
      <c r="B75" t="s">
        <v>12</v>
      </c>
      <c r="C75" t="s">
        <v>14</v>
      </c>
      <c r="D75" t="s">
        <v>16</v>
      </c>
      <c r="E75">
        <v>55</v>
      </c>
      <c r="F75">
        <v>13</v>
      </c>
      <c r="G75">
        <v>148</v>
      </c>
      <c r="H75">
        <v>1924</v>
      </c>
      <c r="I75">
        <v>287</v>
      </c>
    </row>
    <row r="76" spans="1:9">
      <c r="A76" s="3">
        <v>45457</v>
      </c>
      <c r="B76" t="s">
        <v>13</v>
      </c>
      <c r="C76" t="s">
        <v>14</v>
      </c>
      <c r="D76" t="s">
        <v>18</v>
      </c>
      <c r="E76">
        <v>72</v>
      </c>
      <c r="F76">
        <v>8</v>
      </c>
      <c r="G76">
        <v>116</v>
      </c>
      <c r="H76">
        <v>928</v>
      </c>
      <c r="I76">
        <v>227</v>
      </c>
    </row>
    <row r="77" spans="1:9">
      <c r="A77" s="3">
        <v>45458</v>
      </c>
      <c r="B77" t="s">
        <v>9</v>
      </c>
      <c r="C77" t="s">
        <v>15</v>
      </c>
      <c r="D77" t="s">
        <v>17</v>
      </c>
      <c r="E77">
        <v>27</v>
      </c>
      <c r="F77">
        <v>4</v>
      </c>
      <c r="G77">
        <v>103</v>
      </c>
      <c r="H77">
        <v>412</v>
      </c>
      <c r="I77">
        <v>157</v>
      </c>
    </row>
    <row r="78" spans="1:9">
      <c r="A78" s="3">
        <v>45459</v>
      </c>
      <c r="B78" t="s">
        <v>10</v>
      </c>
      <c r="C78" t="s">
        <v>15</v>
      </c>
      <c r="D78" t="s">
        <v>17</v>
      </c>
      <c r="E78">
        <v>76</v>
      </c>
      <c r="F78">
        <v>12</v>
      </c>
      <c r="G78">
        <v>73</v>
      </c>
      <c r="H78">
        <v>876</v>
      </c>
      <c r="I78">
        <v>213</v>
      </c>
    </row>
    <row r="79" spans="1:9">
      <c r="A79" s="3">
        <v>45460</v>
      </c>
      <c r="B79" t="s">
        <v>11</v>
      </c>
      <c r="C79" t="s">
        <v>14</v>
      </c>
      <c r="D79" t="s">
        <v>17</v>
      </c>
      <c r="E79">
        <v>41</v>
      </c>
      <c r="F79">
        <v>7</v>
      </c>
      <c r="G79">
        <v>176</v>
      </c>
      <c r="H79">
        <v>1232</v>
      </c>
      <c r="I79">
        <v>254</v>
      </c>
    </row>
    <row r="80" spans="1:9">
      <c r="A80" s="3">
        <v>45461</v>
      </c>
      <c r="B80" t="s">
        <v>12</v>
      </c>
      <c r="C80" t="s">
        <v>15</v>
      </c>
      <c r="D80" t="s">
        <v>19</v>
      </c>
      <c r="E80">
        <v>11</v>
      </c>
      <c r="F80">
        <v>1</v>
      </c>
      <c r="G80">
        <v>153</v>
      </c>
      <c r="H80">
        <v>153</v>
      </c>
      <c r="I80">
        <v>492</v>
      </c>
    </row>
    <row r="81" spans="1:9">
      <c r="A81" s="3">
        <v>45462</v>
      </c>
      <c r="B81" t="s">
        <v>13</v>
      </c>
      <c r="C81" t="s">
        <v>14</v>
      </c>
      <c r="D81" t="s">
        <v>18</v>
      </c>
      <c r="E81">
        <v>52</v>
      </c>
      <c r="F81">
        <v>9</v>
      </c>
      <c r="G81">
        <v>88</v>
      </c>
      <c r="H81">
        <v>792</v>
      </c>
      <c r="I81">
        <v>269</v>
      </c>
    </row>
    <row r="82" spans="1:9">
      <c r="A82" s="3">
        <v>45463</v>
      </c>
      <c r="B82" t="s">
        <v>9</v>
      </c>
      <c r="C82" t="s">
        <v>15</v>
      </c>
      <c r="D82" t="s">
        <v>19</v>
      </c>
      <c r="E82">
        <v>35</v>
      </c>
      <c r="F82">
        <v>7</v>
      </c>
      <c r="G82">
        <v>62</v>
      </c>
      <c r="H82">
        <v>434</v>
      </c>
      <c r="I82">
        <v>415</v>
      </c>
    </row>
    <row r="83" spans="1:9">
      <c r="A83" s="3">
        <v>45464</v>
      </c>
      <c r="B83" t="s">
        <v>10</v>
      </c>
      <c r="C83" t="s">
        <v>14</v>
      </c>
      <c r="D83" t="s">
        <v>16</v>
      </c>
      <c r="E83">
        <v>16</v>
      </c>
      <c r="F83">
        <v>2</v>
      </c>
      <c r="G83">
        <v>69</v>
      </c>
      <c r="H83">
        <v>138</v>
      </c>
      <c r="I83">
        <v>420</v>
      </c>
    </row>
    <row r="84" spans="1:9">
      <c r="A84" s="3">
        <v>45465</v>
      </c>
      <c r="B84" t="s">
        <v>11</v>
      </c>
      <c r="C84" t="s">
        <v>14</v>
      </c>
      <c r="D84" t="s">
        <v>17</v>
      </c>
      <c r="E84">
        <v>17</v>
      </c>
      <c r="F84">
        <v>3</v>
      </c>
      <c r="G84">
        <v>193</v>
      </c>
      <c r="H84">
        <v>579</v>
      </c>
      <c r="I84">
        <v>241</v>
      </c>
    </row>
    <row r="85" spans="1:9">
      <c r="A85" s="3">
        <v>45466</v>
      </c>
      <c r="B85" t="s">
        <v>12</v>
      </c>
      <c r="C85" t="s">
        <v>14</v>
      </c>
      <c r="D85" t="s">
        <v>19</v>
      </c>
      <c r="E85">
        <v>85</v>
      </c>
      <c r="F85">
        <v>19</v>
      </c>
      <c r="G85">
        <v>192</v>
      </c>
      <c r="H85">
        <v>3648</v>
      </c>
      <c r="I85">
        <v>191</v>
      </c>
    </row>
    <row r="86" spans="1:9">
      <c r="A86" s="3">
        <v>45467</v>
      </c>
      <c r="B86" t="s">
        <v>13</v>
      </c>
      <c r="C86" t="s">
        <v>15</v>
      </c>
      <c r="D86" t="s">
        <v>19</v>
      </c>
      <c r="E86">
        <v>75</v>
      </c>
      <c r="F86">
        <v>10</v>
      </c>
      <c r="G86">
        <v>135</v>
      </c>
      <c r="H86">
        <v>1350</v>
      </c>
      <c r="I86">
        <v>150</v>
      </c>
    </row>
    <row r="87" spans="1:9">
      <c r="A87" s="3">
        <v>45468</v>
      </c>
      <c r="B87" t="s">
        <v>9</v>
      </c>
      <c r="C87" t="s">
        <v>14</v>
      </c>
      <c r="D87" t="s">
        <v>19</v>
      </c>
      <c r="E87">
        <v>34</v>
      </c>
      <c r="F87">
        <v>2</v>
      </c>
      <c r="G87">
        <v>174</v>
      </c>
      <c r="H87">
        <v>348</v>
      </c>
      <c r="I87">
        <v>249</v>
      </c>
    </row>
    <row r="88" spans="1:9">
      <c r="A88" s="3">
        <v>45469</v>
      </c>
      <c r="B88" t="s">
        <v>10</v>
      </c>
      <c r="C88" t="s">
        <v>14</v>
      </c>
      <c r="D88" t="s">
        <v>18</v>
      </c>
      <c r="E88">
        <v>67</v>
      </c>
      <c r="F88">
        <v>14</v>
      </c>
      <c r="G88">
        <v>98</v>
      </c>
      <c r="H88">
        <v>1372</v>
      </c>
      <c r="I88">
        <v>279</v>
      </c>
    </row>
    <row r="89" spans="1:9">
      <c r="A89" s="3">
        <v>45470</v>
      </c>
      <c r="B89" t="s">
        <v>11</v>
      </c>
      <c r="C89" t="s">
        <v>15</v>
      </c>
      <c r="D89" t="s">
        <v>17</v>
      </c>
      <c r="E89">
        <v>51</v>
      </c>
      <c r="F89">
        <v>10</v>
      </c>
      <c r="G89">
        <v>103</v>
      </c>
      <c r="H89">
        <v>1030</v>
      </c>
      <c r="I89">
        <v>200</v>
      </c>
    </row>
    <row r="90" spans="1:9">
      <c r="A90" s="3">
        <v>45471</v>
      </c>
      <c r="B90" t="s">
        <v>12</v>
      </c>
      <c r="C90" t="s">
        <v>15</v>
      </c>
      <c r="D90" t="s">
        <v>16</v>
      </c>
      <c r="E90">
        <v>17</v>
      </c>
      <c r="F90">
        <v>3</v>
      </c>
      <c r="G90">
        <v>157</v>
      </c>
      <c r="H90">
        <v>471</v>
      </c>
      <c r="I90">
        <v>104</v>
      </c>
    </row>
    <row r="91" spans="1:9">
      <c r="A91" s="3">
        <v>45472</v>
      </c>
      <c r="B91" t="s">
        <v>13</v>
      </c>
      <c r="C91" t="s">
        <v>15</v>
      </c>
      <c r="D91" t="s">
        <v>18</v>
      </c>
      <c r="E91">
        <v>77</v>
      </c>
      <c r="F91">
        <v>16</v>
      </c>
      <c r="G91">
        <v>165</v>
      </c>
      <c r="H91">
        <v>2640</v>
      </c>
      <c r="I91">
        <v>449</v>
      </c>
    </row>
    <row r="92" spans="1:9">
      <c r="A92" s="3">
        <v>45473</v>
      </c>
      <c r="B92" t="s">
        <v>9</v>
      </c>
      <c r="C92" t="s">
        <v>15</v>
      </c>
      <c r="D92" t="s">
        <v>16</v>
      </c>
      <c r="E92">
        <v>56</v>
      </c>
      <c r="F92">
        <v>10</v>
      </c>
      <c r="G92">
        <v>101</v>
      </c>
      <c r="H92">
        <v>1010</v>
      </c>
      <c r="I92">
        <v>243</v>
      </c>
    </row>
    <row r="93" spans="1:9">
      <c r="A93" s="3">
        <v>45474</v>
      </c>
      <c r="B93" t="s">
        <v>10</v>
      </c>
      <c r="C93" t="s">
        <v>15</v>
      </c>
      <c r="D93" t="s">
        <v>16</v>
      </c>
      <c r="E93">
        <v>22</v>
      </c>
      <c r="F93">
        <v>5</v>
      </c>
      <c r="G93">
        <v>155</v>
      </c>
      <c r="H93">
        <v>775</v>
      </c>
      <c r="I93">
        <v>257</v>
      </c>
    </row>
    <row r="94" spans="1:9">
      <c r="A94" s="3">
        <v>45475</v>
      </c>
      <c r="B94" t="s">
        <v>11</v>
      </c>
      <c r="C94" t="s">
        <v>14</v>
      </c>
      <c r="D94" t="s">
        <v>17</v>
      </c>
      <c r="E94">
        <v>28</v>
      </c>
      <c r="F94">
        <v>5</v>
      </c>
      <c r="G94">
        <v>112</v>
      </c>
      <c r="H94">
        <v>560</v>
      </c>
      <c r="I94">
        <v>374</v>
      </c>
    </row>
    <row r="95" spans="1:9">
      <c r="A95" s="3">
        <v>45476</v>
      </c>
      <c r="B95" t="s">
        <v>12</v>
      </c>
      <c r="C95" t="s">
        <v>14</v>
      </c>
      <c r="D95" t="s">
        <v>17</v>
      </c>
      <c r="E95">
        <v>67</v>
      </c>
      <c r="F95">
        <v>4</v>
      </c>
      <c r="G95">
        <v>166</v>
      </c>
      <c r="H95">
        <v>664</v>
      </c>
      <c r="I95">
        <v>417</v>
      </c>
    </row>
    <row r="96" spans="1:9">
      <c r="A96" s="3">
        <v>45477</v>
      </c>
      <c r="B96" t="s">
        <v>13</v>
      </c>
      <c r="C96" t="s">
        <v>15</v>
      </c>
      <c r="D96" t="s">
        <v>17</v>
      </c>
      <c r="E96">
        <v>32</v>
      </c>
      <c r="F96">
        <v>4</v>
      </c>
      <c r="G96">
        <v>189</v>
      </c>
      <c r="H96">
        <v>756</v>
      </c>
      <c r="I96">
        <v>228</v>
      </c>
    </row>
    <row r="97" spans="1:9">
      <c r="A97" s="3">
        <v>45478</v>
      </c>
      <c r="B97" t="s">
        <v>9</v>
      </c>
      <c r="C97" t="s">
        <v>14</v>
      </c>
      <c r="D97" t="s">
        <v>19</v>
      </c>
      <c r="E97">
        <v>67</v>
      </c>
      <c r="F97">
        <v>15</v>
      </c>
      <c r="G97">
        <v>83</v>
      </c>
      <c r="H97">
        <v>1245</v>
      </c>
      <c r="I97">
        <v>195</v>
      </c>
    </row>
    <row r="98" spans="1:9">
      <c r="A98" s="3">
        <v>45479</v>
      </c>
      <c r="B98" t="s">
        <v>10</v>
      </c>
      <c r="C98" t="s">
        <v>14</v>
      </c>
      <c r="D98" t="s">
        <v>17</v>
      </c>
      <c r="E98">
        <v>57</v>
      </c>
      <c r="F98">
        <v>4</v>
      </c>
      <c r="G98">
        <v>166</v>
      </c>
      <c r="H98">
        <v>664</v>
      </c>
      <c r="I98">
        <v>484</v>
      </c>
    </row>
    <row r="99" spans="1:9">
      <c r="A99" s="3">
        <v>45480</v>
      </c>
      <c r="B99" t="s">
        <v>11</v>
      </c>
      <c r="C99" t="s">
        <v>15</v>
      </c>
      <c r="D99" t="s">
        <v>18</v>
      </c>
      <c r="E99">
        <v>25</v>
      </c>
      <c r="F99">
        <v>3</v>
      </c>
      <c r="G99">
        <v>118</v>
      </c>
      <c r="H99">
        <v>354</v>
      </c>
      <c r="I99">
        <v>377</v>
      </c>
    </row>
    <row r="100" spans="1:9">
      <c r="A100" s="3">
        <v>45481</v>
      </c>
      <c r="B100" t="s">
        <v>12</v>
      </c>
      <c r="C100" t="s">
        <v>14</v>
      </c>
      <c r="D100" t="s">
        <v>18</v>
      </c>
      <c r="E100">
        <v>76</v>
      </c>
      <c r="F100">
        <v>7</v>
      </c>
      <c r="G100">
        <v>193</v>
      </c>
      <c r="H100">
        <v>1351</v>
      </c>
      <c r="I100">
        <v>185</v>
      </c>
    </row>
    <row r="101" spans="1:9">
      <c r="A101" s="3">
        <v>45482</v>
      </c>
      <c r="B101" t="s">
        <v>13</v>
      </c>
      <c r="C101" t="s">
        <v>15</v>
      </c>
      <c r="D101" t="s">
        <v>16</v>
      </c>
      <c r="E101">
        <v>66</v>
      </c>
      <c r="F101">
        <v>7</v>
      </c>
      <c r="G101">
        <v>118</v>
      </c>
      <c r="H101">
        <v>826</v>
      </c>
      <c r="I101">
        <v>146</v>
      </c>
    </row>
    <row r="102" spans="1:9">
      <c r="A102" s="3">
        <v>45483</v>
      </c>
      <c r="B102" t="s">
        <v>9</v>
      </c>
      <c r="C102" t="s">
        <v>14</v>
      </c>
      <c r="D102" t="s">
        <v>19</v>
      </c>
      <c r="E102">
        <v>71</v>
      </c>
      <c r="F102">
        <v>13</v>
      </c>
      <c r="G102">
        <v>193</v>
      </c>
      <c r="H102">
        <v>2509</v>
      </c>
      <c r="I102">
        <v>317</v>
      </c>
    </row>
    <row r="103" spans="1:9">
      <c r="A103" s="3">
        <v>45484</v>
      </c>
      <c r="B103" t="s">
        <v>10</v>
      </c>
      <c r="C103" t="s">
        <v>14</v>
      </c>
      <c r="D103" t="s">
        <v>19</v>
      </c>
      <c r="E103">
        <v>99</v>
      </c>
      <c r="F103">
        <v>14</v>
      </c>
      <c r="G103">
        <v>88</v>
      </c>
      <c r="H103">
        <v>1232</v>
      </c>
      <c r="I103">
        <v>199</v>
      </c>
    </row>
    <row r="104" spans="1:9">
      <c r="A104" s="3">
        <v>45485</v>
      </c>
      <c r="B104" t="s">
        <v>11</v>
      </c>
      <c r="C104" t="s">
        <v>14</v>
      </c>
      <c r="D104" t="s">
        <v>19</v>
      </c>
      <c r="E104">
        <v>42</v>
      </c>
      <c r="F104">
        <v>6</v>
      </c>
      <c r="G104">
        <v>150</v>
      </c>
      <c r="H104">
        <v>900</v>
      </c>
      <c r="I104">
        <v>122</v>
      </c>
    </row>
    <row r="105" spans="1:9">
      <c r="A105" s="3">
        <v>45486</v>
      </c>
      <c r="B105" t="s">
        <v>12</v>
      </c>
      <c r="C105" t="s">
        <v>14</v>
      </c>
      <c r="D105" t="s">
        <v>16</v>
      </c>
      <c r="E105">
        <v>19</v>
      </c>
      <c r="F105">
        <v>4</v>
      </c>
      <c r="G105">
        <v>149</v>
      </c>
      <c r="H105">
        <v>596</v>
      </c>
      <c r="I105">
        <v>389</v>
      </c>
    </row>
    <row r="106" spans="1:9">
      <c r="A106" s="3">
        <v>45487</v>
      </c>
      <c r="B106" t="s">
        <v>13</v>
      </c>
      <c r="C106" t="s">
        <v>14</v>
      </c>
      <c r="D106" t="s">
        <v>18</v>
      </c>
      <c r="E106">
        <v>61</v>
      </c>
      <c r="F106">
        <v>7</v>
      </c>
      <c r="G106">
        <v>196</v>
      </c>
      <c r="H106">
        <v>1372</v>
      </c>
      <c r="I106">
        <v>195</v>
      </c>
    </row>
    <row r="107" spans="1:9">
      <c r="A107" s="3">
        <v>45488</v>
      </c>
      <c r="B107" t="s">
        <v>9</v>
      </c>
      <c r="C107" t="s">
        <v>14</v>
      </c>
      <c r="D107" t="s">
        <v>18</v>
      </c>
      <c r="E107">
        <v>10</v>
      </c>
      <c r="F107">
        <v>1</v>
      </c>
      <c r="G107">
        <v>53</v>
      </c>
      <c r="H107">
        <v>53</v>
      </c>
      <c r="I107">
        <v>115</v>
      </c>
    </row>
    <row r="108" spans="1:9">
      <c r="A108" s="3">
        <v>45489</v>
      </c>
      <c r="B108" t="s">
        <v>10</v>
      </c>
      <c r="C108" t="s">
        <v>15</v>
      </c>
      <c r="D108" t="s">
        <v>18</v>
      </c>
      <c r="E108">
        <v>33</v>
      </c>
      <c r="F108">
        <v>7</v>
      </c>
      <c r="G108">
        <v>51</v>
      </c>
      <c r="H108">
        <v>357</v>
      </c>
      <c r="I108">
        <v>483</v>
      </c>
    </row>
    <row r="109" spans="1:9">
      <c r="A109" s="3">
        <v>45490</v>
      </c>
      <c r="B109" t="s">
        <v>11</v>
      </c>
      <c r="C109" t="s">
        <v>14</v>
      </c>
      <c r="D109" t="s">
        <v>16</v>
      </c>
      <c r="E109">
        <v>41</v>
      </c>
      <c r="F109">
        <v>9</v>
      </c>
      <c r="G109">
        <v>189</v>
      </c>
      <c r="H109">
        <v>1701</v>
      </c>
      <c r="I109">
        <v>277</v>
      </c>
    </row>
    <row r="110" spans="1:9">
      <c r="A110" s="3">
        <v>45491</v>
      </c>
      <c r="B110" t="s">
        <v>12</v>
      </c>
      <c r="C110" t="s">
        <v>14</v>
      </c>
      <c r="D110" t="s">
        <v>16</v>
      </c>
      <c r="E110">
        <v>44</v>
      </c>
      <c r="F110">
        <v>7</v>
      </c>
      <c r="G110">
        <v>150</v>
      </c>
      <c r="H110">
        <v>1050</v>
      </c>
      <c r="I110">
        <v>367</v>
      </c>
    </row>
    <row r="111" spans="1:9">
      <c r="A111" s="3">
        <v>45492</v>
      </c>
      <c r="B111" t="s">
        <v>13</v>
      </c>
      <c r="C111" t="s">
        <v>14</v>
      </c>
      <c r="D111" t="s">
        <v>18</v>
      </c>
      <c r="E111">
        <v>76</v>
      </c>
      <c r="F111">
        <v>16</v>
      </c>
      <c r="G111">
        <v>123</v>
      </c>
      <c r="H111">
        <v>1968</v>
      </c>
      <c r="I111">
        <v>142</v>
      </c>
    </row>
    <row r="112" spans="1:9">
      <c r="A112" s="3">
        <v>45493</v>
      </c>
      <c r="B112" t="s">
        <v>9</v>
      </c>
      <c r="C112" t="s">
        <v>14</v>
      </c>
      <c r="D112" t="s">
        <v>17</v>
      </c>
      <c r="E112">
        <v>53</v>
      </c>
      <c r="F112">
        <v>5</v>
      </c>
      <c r="G112">
        <v>61</v>
      </c>
      <c r="H112">
        <v>305</v>
      </c>
      <c r="I112">
        <v>194</v>
      </c>
    </row>
    <row r="113" spans="1:9">
      <c r="A113" s="3">
        <v>45494</v>
      </c>
      <c r="B113" t="s">
        <v>10</v>
      </c>
      <c r="C113" t="s">
        <v>14</v>
      </c>
      <c r="D113" t="s">
        <v>17</v>
      </c>
      <c r="E113">
        <v>55</v>
      </c>
      <c r="F113">
        <v>2</v>
      </c>
      <c r="G113">
        <v>84</v>
      </c>
      <c r="H113">
        <v>168</v>
      </c>
      <c r="I113">
        <v>314</v>
      </c>
    </row>
    <row r="114" spans="1:9">
      <c r="A114" s="3">
        <v>45495</v>
      </c>
      <c r="B114" t="s">
        <v>11</v>
      </c>
      <c r="C114" t="s">
        <v>14</v>
      </c>
      <c r="D114" t="s">
        <v>17</v>
      </c>
      <c r="E114">
        <v>90</v>
      </c>
      <c r="F114">
        <v>16</v>
      </c>
      <c r="G114">
        <v>142</v>
      </c>
      <c r="H114">
        <v>2272</v>
      </c>
      <c r="I114">
        <v>189</v>
      </c>
    </row>
    <row r="115" spans="1:9">
      <c r="A115" s="3">
        <v>45496</v>
      </c>
      <c r="B115" t="s">
        <v>12</v>
      </c>
      <c r="C115" t="s">
        <v>14</v>
      </c>
      <c r="D115" t="s">
        <v>18</v>
      </c>
      <c r="E115">
        <v>43</v>
      </c>
      <c r="F115">
        <v>4</v>
      </c>
      <c r="G115">
        <v>184</v>
      </c>
      <c r="H115">
        <v>736</v>
      </c>
      <c r="I115">
        <v>295</v>
      </c>
    </row>
    <row r="116" spans="1:9">
      <c r="A116" s="3">
        <v>45497</v>
      </c>
      <c r="B116" t="s">
        <v>13</v>
      </c>
      <c r="C116" t="s">
        <v>15</v>
      </c>
      <c r="D116" t="s">
        <v>18</v>
      </c>
      <c r="E116">
        <v>67</v>
      </c>
      <c r="F116">
        <v>12</v>
      </c>
      <c r="G116">
        <v>124</v>
      </c>
      <c r="H116">
        <v>1488</v>
      </c>
      <c r="I116">
        <v>475</v>
      </c>
    </row>
    <row r="117" spans="1:9">
      <c r="A117" s="3">
        <v>45498</v>
      </c>
      <c r="B117" t="s">
        <v>9</v>
      </c>
      <c r="C117" t="s">
        <v>15</v>
      </c>
      <c r="D117" t="s">
        <v>19</v>
      </c>
      <c r="E117">
        <v>45</v>
      </c>
      <c r="F117">
        <v>6</v>
      </c>
      <c r="G117">
        <v>187</v>
      </c>
      <c r="H117">
        <v>1122</v>
      </c>
      <c r="I117">
        <v>456</v>
      </c>
    </row>
    <row r="118" spans="1:9">
      <c r="A118" s="3">
        <v>45499</v>
      </c>
      <c r="B118" t="s">
        <v>10</v>
      </c>
      <c r="C118" t="s">
        <v>15</v>
      </c>
      <c r="D118" t="s">
        <v>18</v>
      </c>
      <c r="E118">
        <v>82</v>
      </c>
      <c r="F118">
        <v>13</v>
      </c>
      <c r="G118">
        <v>148</v>
      </c>
      <c r="H118">
        <v>1924</v>
      </c>
      <c r="I118">
        <v>135</v>
      </c>
    </row>
    <row r="119" spans="1:9">
      <c r="A119" s="3">
        <v>45500</v>
      </c>
      <c r="B119" t="s">
        <v>11</v>
      </c>
      <c r="C119" t="s">
        <v>14</v>
      </c>
      <c r="D119" t="s">
        <v>16</v>
      </c>
      <c r="E119">
        <v>91</v>
      </c>
      <c r="F119">
        <v>9</v>
      </c>
      <c r="G119">
        <v>145</v>
      </c>
      <c r="H119">
        <v>1305</v>
      </c>
      <c r="I119">
        <v>251</v>
      </c>
    </row>
    <row r="120" spans="1:9">
      <c r="A120" s="3">
        <v>45501</v>
      </c>
      <c r="B120" t="s">
        <v>12</v>
      </c>
      <c r="C120" t="s">
        <v>14</v>
      </c>
      <c r="D120" t="s">
        <v>16</v>
      </c>
      <c r="E120">
        <v>32</v>
      </c>
      <c r="F120">
        <v>7</v>
      </c>
      <c r="G120">
        <v>86</v>
      </c>
      <c r="H120">
        <v>602</v>
      </c>
      <c r="I120">
        <v>367</v>
      </c>
    </row>
    <row r="121" spans="1:9">
      <c r="A121" s="3">
        <v>45502</v>
      </c>
      <c r="B121" t="s">
        <v>13</v>
      </c>
      <c r="C121" t="s">
        <v>14</v>
      </c>
      <c r="D121" t="s">
        <v>19</v>
      </c>
      <c r="E121">
        <v>64</v>
      </c>
      <c r="F121">
        <v>12</v>
      </c>
      <c r="G121">
        <v>148</v>
      </c>
      <c r="H121">
        <v>1776</v>
      </c>
      <c r="I121">
        <v>460</v>
      </c>
    </row>
    <row r="122" spans="1:9">
      <c r="A122" s="3">
        <v>45503</v>
      </c>
      <c r="B122" t="s">
        <v>9</v>
      </c>
      <c r="C122" t="s">
        <v>15</v>
      </c>
      <c r="D122" t="s">
        <v>16</v>
      </c>
      <c r="E122">
        <v>39</v>
      </c>
      <c r="F122">
        <v>8</v>
      </c>
      <c r="G122">
        <v>111</v>
      </c>
      <c r="H122">
        <v>888</v>
      </c>
      <c r="I122">
        <v>183</v>
      </c>
    </row>
    <row r="123" spans="1:9">
      <c r="A123" s="3">
        <v>45504</v>
      </c>
      <c r="B123" t="s">
        <v>10</v>
      </c>
      <c r="C123" t="s">
        <v>15</v>
      </c>
      <c r="D123" t="s">
        <v>16</v>
      </c>
      <c r="E123">
        <v>98</v>
      </c>
      <c r="F123">
        <v>11</v>
      </c>
      <c r="G123">
        <v>68</v>
      </c>
      <c r="H123">
        <v>748</v>
      </c>
      <c r="I123">
        <v>276</v>
      </c>
    </row>
    <row r="124" spans="1:9">
      <c r="A124" s="3">
        <v>45505</v>
      </c>
      <c r="B124" t="s">
        <v>11</v>
      </c>
      <c r="C124" t="s">
        <v>15</v>
      </c>
      <c r="D124" t="s">
        <v>17</v>
      </c>
      <c r="E124">
        <v>21</v>
      </c>
      <c r="F124">
        <v>5</v>
      </c>
      <c r="G124">
        <v>196</v>
      </c>
      <c r="H124">
        <v>980</v>
      </c>
      <c r="I124">
        <v>175</v>
      </c>
    </row>
    <row r="125" spans="1:9">
      <c r="A125" s="3">
        <v>45506</v>
      </c>
      <c r="B125" t="s">
        <v>12</v>
      </c>
      <c r="C125" t="s">
        <v>14</v>
      </c>
      <c r="D125" t="s">
        <v>17</v>
      </c>
      <c r="E125">
        <v>18</v>
      </c>
      <c r="F125">
        <v>2</v>
      </c>
      <c r="G125">
        <v>177</v>
      </c>
      <c r="H125">
        <v>354</v>
      </c>
      <c r="I125">
        <v>151</v>
      </c>
    </row>
    <row r="126" spans="1:9">
      <c r="A126" s="3">
        <v>45507</v>
      </c>
      <c r="B126" t="s">
        <v>13</v>
      </c>
      <c r="C126" t="s">
        <v>15</v>
      </c>
      <c r="D126" t="s">
        <v>19</v>
      </c>
      <c r="E126">
        <v>92</v>
      </c>
      <c r="F126">
        <v>13</v>
      </c>
      <c r="G126">
        <v>193</v>
      </c>
      <c r="H126">
        <v>2509</v>
      </c>
      <c r="I126">
        <v>472</v>
      </c>
    </row>
    <row r="127" spans="1:9">
      <c r="A127" s="3">
        <v>45508</v>
      </c>
      <c r="B127" t="s">
        <v>9</v>
      </c>
      <c r="C127" t="s">
        <v>14</v>
      </c>
      <c r="D127" t="s">
        <v>17</v>
      </c>
      <c r="E127">
        <v>78</v>
      </c>
      <c r="F127">
        <v>8</v>
      </c>
      <c r="G127">
        <v>74</v>
      </c>
      <c r="H127">
        <v>592</v>
      </c>
      <c r="I127">
        <v>478</v>
      </c>
    </row>
    <row r="128" spans="1:9">
      <c r="A128" s="3">
        <v>45509</v>
      </c>
      <c r="B128" t="s">
        <v>10</v>
      </c>
      <c r="C128" t="s">
        <v>14</v>
      </c>
      <c r="D128" t="s">
        <v>19</v>
      </c>
      <c r="E128">
        <v>94</v>
      </c>
      <c r="F128">
        <v>18</v>
      </c>
      <c r="G128">
        <v>193</v>
      </c>
      <c r="H128">
        <v>3474</v>
      </c>
      <c r="I128">
        <v>156</v>
      </c>
    </row>
    <row r="129" spans="1:9">
      <c r="A129" s="3">
        <v>45510</v>
      </c>
      <c r="B129" t="s">
        <v>11</v>
      </c>
      <c r="C129" t="s">
        <v>14</v>
      </c>
      <c r="D129" t="s">
        <v>16</v>
      </c>
      <c r="E129">
        <v>48</v>
      </c>
      <c r="F129">
        <v>3</v>
      </c>
      <c r="G129">
        <v>91</v>
      </c>
      <c r="H129">
        <v>273</v>
      </c>
      <c r="I129">
        <v>285</v>
      </c>
    </row>
    <row r="130" spans="1:9">
      <c r="A130" s="3">
        <v>45511</v>
      </c>
      <c r="B130" t="s">
        <v>12</v>
      </c>
      <c r="C130" t="s">
        <v>14</v>
      </c>
      <c r="D130" t="s">
        <v>16</v>
      </c>
      <c r="E130">
        <v>48</v>
      </c>
      <c r="F130">
        <v>11</v>
      </c>
      <c r="G130">
        <v>171</v>
      </c>
      <c r="H130">
        <v>1881</v>
      </c>
      <c r="I130">
        <v>232</v>
      </c>
    </row>
    <row r="131" spans="1:9">
      <c r="A131" s="3">
        <v>45512</v>
      </c>
      <c r="B131" t="s">
        <v>13</v>
      </c>
      <c r="C131" t="s">
        <v>14</v>
      </c>
      <c r="D131" t="s">
        <v>18</v>
      </c>
      <c r="E131">
        <v>44</v>
      </c>
      <c r="F131">
        <v>10</v>
      </c>
      <c r="G131">
        <v>124</v>
      </c>
      <c r="H131">
        <v>1240</v>
      </c>
      <c r="I131">
        <v>245</v>
      </c>
    </row>
    <row r="132" spans="1:9">
      <c r="A132" s="3">
        <v>45513</v>
      </c>
      <c r="B132" t="s">
        <v>9</v>
      </c>
      <c r="C132" t="s">
        <v>14</v>
      </c>
      <c r="D132" t="s">
        <v>18</v>
      </c>
      <c r="E132">
        <v>85</v>
      </c>
      <c r="F132">
        <v>15</v>
      </c>
      <c r="G132">
        <v>194</v>
      </c>
      <c r="H132">
        <v>2910</v>
      </c>
      <c r="I132">
        <v>352</v>
      </c>
    </row>
    <row r="133" spans="1:9">
      <c r="A133" s="3">
        <v>45514</v>
      </c>
      <c r="B133" t="s">
        <v>10</v>
      </c>
      <c r="C133" t="s">
        <v>14</v>
      </c>
      <c r="D133" t="s">
        <v>18</v>
      </c>
      <c r="E133">
        <v>16</v>
      </c>
      <c r="F133">
        <v>2</v>
      </c>
      <c r="G133">
        <v>186</v>
      </c>
      <c r="H133">
        <v>372</v>
      </c>
      <c r="I133">
        <v>382</v>
      </c>
    </row>
    <row r="134" spans="1:9">
      <c r="A134" s="3">
        <v>45515</v>
      </c>
      <c r="B134" t="s">
        <v>11</v>
      </c>
      <c r="C134" t="s">
        <v>15</v>
      </c>
      <c r="D134" t="s">
        <v>17</v>
      </c>
      <c r="E134">
        <v>75</v>
      </c>
      <c r="F134">
        <v>4</v>
      </c>
      <c r="G134">
        <v>132</v>
      </c>
      <c r="H134">
        <v>528</v>
      </c>
      <c r="I134">
        <v>235</v>
      </c>
    </row>
    <row r="135" spans="1:9">
      <c r="A135" s="3">
        <v>45516</v>
      </c>
      <c r="B135" t="s">
        <v>12</v>
      </c>
      <c r="C135" t="s">
        <v>15</v>
      </c>
      <c r="D135" t="s">
        <v>17</v>
      </c>
      <c r="E135">
        <v>74</v>
      </c>
      <c r="F135">
        <v>16</v>
      </c>
      <c r="G135">
        <v>194</v>
      </c>
      <c r="H135">
        <v>3104</v>
      </c>
      <c r="I135">
        <v>426</v>
      </c>
    </row>
    <row r="136" spans="1:9">
      <c r="A136" s="3">
        <v>45517</v>
      </c>
      <c r="B136" t="s">
        <v>13</v>
      </c>
      <c r="C136" t="s">
        <v>14</v>
      </c>
      <c r="D136" t="s">
        <v>16</v>
      </c>
      <c r="E136">
        <v>98</v>
      </c>
      <c r="F136">
        <v>16</v>
      </c>
      <c r="G136">
        <v>85</v>
      </c>
      <c r="H136">
        <v>1360</v>
      </c>
      <c r="I136">
        <v>169</v>
      </c>
    </row>
    <row r="137" spans="1:9">
      <c r="A137" s="3">
        <v>45518</v>
      </c>
      <c r="B137" t="s">
        <v>9</v>
      </c>
      <c r="C137" t="s">
        <v>15</v>
      </c>
      <c r="D137" t="s">
        <v>18</v>
      </c>
      <c r="E137">
        <v>40</v>
      </c>
      <c r="F137">
        <v>5</v>
      </c>
      <c r="G137">
        <v>157</v>
      </c>
      <c r="H137">
        <v>785</v>
      </c>
      <c r="I137">
        <v>281</v>
      </c>
    </row>
    <row r="138" spans="1:9">
      <c r="A138" s="3">
        <v>45519</v>
      </c>
      <c r="B138" t="s">
        <v>10</v>
      </c>
      <c r="C138" t="s">
        <v>14</v>
      </c>
      <c r="D138" t="s">
        <v>19</v>
      </c>
      <c r="E138">
        <v>48</v>
      </c>
      <c r="F138">
        <v>6</v>
      </c>
      <c r="G138">
        <v>139</v>
      </c>
      <c r="H138">
        <v>834</v>
      </c>
      <c r="I138">
        <v>118</v>
      </c>
    </row>
    <row r="139" spans="1:9">
      <c r="A139" s="3">
        <v>45520</v>
      </c>
      <c r="B139" t="s">
        <v>11</v>
      </c>
      <c r="C139" t="s">
        <v>14</v>
      </c>
      <c r="D139" t="s">
        <v>16</v>
      </c>
      <c r="E139">
        <v>48</v>
      </c>
      <c r="F139">
        <v>6</v>
      </c>
      <c r="G139">
        <v>190</v>
      </c>
      <c r="H139">
        <v>1140</v>
      </c>
      <c r="I139">
        <v>341</v>
      </c>
    </row>
    <row r="140" spans="1:9">
      <c r="A140" s="3">
        <v>45521</v>
      </c>
      <c r="B140" t="s">
        <v>12</v>
      </c>
      <c r="C140" t="s">
        <v>14</v>
      </c>
      <c r="D140" t="s">
        <v>18</v>
      </c>
      <c r="E140">
        <v>67</v>
      </c>
      <c r="F140">
        <v>13</v>
      </c>
      <c r="G140">
        <v>110</v>
      </c>
      <c r="H140">
        <v>1430</v>
      </c>
      <c r="I140">
        <v>482</v>
      </c>
    </row>
    <row r="141" spans="1:9">
      <c r="A141" s="3">
        <v>45522</v>
      </c>
      <c r="B141" t="s">
        <v>13</v>
      </c>
      <c r="C141" t="s">
        <v>15</v>
      </c>
      <c r="D141" t="s">
        <v>19</v>
      </c>
      <c r="E141">
        <v>48</v>
      </c>
      <c r="F141">
        <v>9</v>
      </c>
      <c r="G141">
        <v>141</v>
      </c>
      <c r="H141">
        <v>1269</v>
      </c>
      <c r="I141">
        <v>289</v>
      </c>
    </row>
    <row r="142" spans="1:9">
      <c r="A142" s="3">
        <v>45523</v>
      </c>
      <c r="B142" t="s">
        <v>9</v>
      </c>
      <c r="C142" t="s">
        <v>15</v>
      </c>
      <c r="D142" t="s">
        <v>16</v>
      </c>
      <c r="E142">
        <v>72</v>
      </c>
      <c r="F142">
        <v>10</v>
      </c>
      <c r="G142">
        <v>105</v>
      </c>
      <c r="H142">
        <v>1050</v>
      </c>
      <c r="I142">
        <v>216</v>
      </c>
    </row>
    <row r="143" spans="1:9">
      <c r="A143" s="3">
        <v>45524</v>
      </c>
      <c r="B143" t="s">
        <v>10</v>
      </c>
      <c r="C143" t="s">
        <v>15</v>
      </c>
      <c r="D143" t="s">
        <v>18</v>
      </c>
      <c r="E143">
        <v>15</v>
      </c>
      <c r="F143">
        <v>3</v>
      </c>
      <c r="G143">
        <v>110</v>
      </c>
      <c r="H143">
        <v>330</v>
      </c>
      <c r="I143">
        <v>402</v>
      </c>
    </row>
    <row r="144" spans="1:9">
      <c r="A144" s="3">
        <v>45525</v>
      </c>
      <c r="B144" t="s">
        <v>11</v>
      </c>
      <c r="C144" t="s">
        <v>14</v>
      </c>
      <c r="D144" t="s">
        <v>18</v>
      </c>
      <c r="E144">
        <v>30</v>
      </c>
      <c r="F144">
        <v>1</v>
      </c>
      <c r="G144">
        <v>196</v>
      </c>
      <c r="H144">
        <v>196</v>
      </c>
      <c r="I144">
        <v>119</v>
      </c>
    </row>
    <row r="145" spans="1:9">
      <c r="A145" s="3">
        <v>45526</v>
      </c>
      <c r="B145" t="s">
        <v>12</v>
      </c>
      <c r="C145" t="s">
        <v>14</v>
      </c>
      <c r="D145" t="s">
        <v>17</v>
      </c>
      <c r="E145">
        <v>66</v>
      </c>
      <c r="F145">
        <v>10</v>
      </c>
      <c r="G145">
        <v>98</v>
      </c>
      <c r="H145">
        <v>980</v>
      </c>
      <c r="I145">
        <v>113</v>
      </c>
    </row>
    <row r="146" spans="1:9">
      <c r="A146" s="3">
        <v>45527</v>
      </c>
      <c r="B146" t="s">
        <v>13</v>
      </c>
      <c r="C146" t="s">
        <v>15</v>
      </c>
      <c r="D146" t="s">
        <v>18</v>
      </c>
      <c r="E146">
        <v>24</v>
      </c>
      <c r="F146">
        <v>3</v>
      </c>
      <c r="G146">
        <v>166</v>
      </c>
      <c r="H146">
        <v>498</v>
      </c>
      <c r="I146">
        <v>153</v>
      </c>
    </row>
    <row r="147" spans="1:9">
      <c r="A147" s="3">
        <v>45528</v>
      </c>
      <c r="B147" t="s">
        <v>9</v>
      </c>
      <c r="C147" t="s">
        <v>14</v>
      </c>
      <c r="D147" t="s">
        <v>16</v>
      </c>
      <c r="E147">
        <v>12</v>
      </c>
      <c r="F147">
        <v>2</v>
      </c>
      <c r="G147">
        <v>61</v>
      </c>
      <c r="H147">
        <v>122</v>
      </c>
      <c r="I147">
        <v>429</v>
      </c>
    </row>
    <row r="148" spans="1:9">
      <c r="A148" s="3">
        <v>45529</v>
      </c>
      <c r="B148" t="s">
        <v>10</v>
      </c>
      <c r="C148" t="s">
        <v>14</v>
      </c>
      <c r="D148" t="s">
        <v>16</v>
      </c>
      <c r="E148">
        <v>25</v>
      </c>
      <c r="F148">
        <v>5</v>
      </c>
      <c r="G148">
        <v>166</v>
      </c>
      <c r="H148">
        <v>830</v>
      </c>
      <c r="I148">
        <v>107</v>
      </c>
    </row>
    <row r="149" spans="1:9">
      <c r="A149" s="3">
        <v>45530</v>
      </c>
      <c r="B149" t="s">
        <v>11</v>
      </c>
      <c r="C149" t="s">
        <v>14</v>
      </c>
      <c r="D149" t="s">
        <v>16</v>
      </c>
      <c r="E149">
        <v>45</v>
      </c>
      <c r="F149">
        <v>6</v>
      </c>
      <c r="G149">
        <v>109</v>
      </c>
      <c r="H149">
        <v>654</v>
      </c>
      <c r="I149">
        <v>277</v>
      </c>
    </row>
    <row r="150" spans="1:9">
      <c r="A150" s="3">
        <v>45531</v>
      </c>
      <c r="B150" t="s">
        <v>12</v>
      </c>
      <c r="C150" t="s">
        <v>15</v>
      </c>
      <c r="D150" t="s">
        <v>16</v>
      </c>
      <c r="E150">
        <v>37</v>
      </c>
      <c r="F150">
        <v>2</v>
      </c>
      <c r="G150">
        <v>90</v>
      </c>
      <c r="H150">
        <v>180</v>
      </c>
      <c r="I150">
        <v>327</v>
      </c>
    </row>
    <row r="151" spans="1:9">
      <c r="A151" s="3">
        <v>45532</v>
      </c>
      <c r="B151" t="s">
        <v>13</v>
      </c>
      <c r="C151" t="s">
        <v>14</v>
      </c>
      <c r="D151" t="s">
        <v>18</v>
      </c>
      <c r="E151">
        <v>73</v>
      </c>
      <c r="F151">
        <v>10</v>
      </c>
      <c r="G151">
        <v>194</v>
      </c>
      <c r="H151">
        <v>1940</v>
      </c>
      <c r="I151">
        <v>300</v>
      </c>
    </row>
    <row r="152" spans="1:9">
      <c r="A152" s="3">
        <v>45533</v>
      </c>
      <c r="B152" t="s">
        <v>9</v>
      </c>
      <c r="C152" t="s">
        <v>14</v>
      </c>
      <c r="D152" t="s">
        <v>17</v>
      </c>
      <c r="E152">
        <v>42</v>
      </c>
      <c r="F152">
        <v>5</v>
      </c>
      <c r="G152">
        <v>190</v>
      </c>
      <c r="H152">
        <v>950</v>
      </c>
      <c r="I152">
        <v>145</v>
      </c>
    </row>
    <row r="153" spans="1:9">
      <c r="A153" s="3">
        <v>45534</v>
      </c>
      <c r="B153" t="s">
        <v>10</v>
      </c>
      <c r="C153" t="s">
        <v>14</v>
      </c>
      <c r="D153" t="s">
        <v>19</v>
      </c>
      <c r="E153">
        <v>44</v>
      </c>
      <c r="F153">
        <v>9</v>
      </c>
      <c r="G153">
        <v>131</v>
      </c>
      <c r="H153">
        <v>1179</v>
      </c>
      <c r="I153">
        <v>470</v>
      </c>
    </row>
    <row r="154" spans="1:9">
      <c r="A154" s="3">
        <v>45535</v>
      </c>
      <c r="B154" t="s">
        <v>11</v>
      </c>
      <c r="C154" t="s">
        <v>14</v>
      </c>
      <c r="D154" t="s">
        <v>17</v>
      </c>
      <c r="E154">
        <v>78</v>
      </c>
      <c r="F154">
        <v>13</v>
      </c>
      <c r="G154">
        <v>59</v>
      </c>
      <c r="H154">
        <v>767</v>
      </c>
      <c r="I154">
        <v>411</v>
      </c>
    </row>
    <row r="155" spans="1:9">
      <c r="A155" s="3">
        <v>45536</v>
      </c>
      <c r="B155" t="s">
        <v>12</v>
      </c>
      <c r="C155" t="s">
        <v>15</v>
      </c>
      <c r="D155" t="s">
        <v>19</v>
      </c>
      <c r="E155">
        <v>39</v>
      </c>
      <c r="F155">
        <v>8</v>
      </c>
      <c r="G155">
        <v>158</v>
      </c>
      <c r="H155">
        <v>1264</v>
      </c>
      <c r="I155">
        <v>104</v>
      </c>
    </row>
    <row r="156" spans="1:9">
      <c r="A156" s="3">
        <v>45537</v>
      </c>
      <c r="B156" t="s">
        <v>13</v>
      </c>
      <c r="C156" t="s">
        <v>14</v>
      </c>
      <c r="D156" t="s">
        <v>17</v>
      </c>
      <c r="E156">
        <v>42</v>
      </c>
      <c r="F156">
        <v>8</v>
      </c>
      <c r="G156">
        <v>195</v>
      </c>
      <c r="H156">
        <v>1560</v>
      </c>
      <c r="I156">
        <v>323</v>
      </c>
    </row>
    <row r="157" spans="1:9">
      <c r="A157" s="3">
        <v>45538</v>
      </c>
      <c r="B157" t="s">
        <v>9</v>
      </c>
      <c r="C157" t="s">
        <v>15</v>
      </c>
      <c r="D157" t="s">
        <v>18</v>
      </c>
      <c r="E157">
        <v>58</v>
      </c>
      <c r="F157">
        <v>7</v>
      </c>
      <c r="G157">
        <v>75</v>
      </c>
      <c r="H157">
        <v>525</v>
      </c>
      <c r="I157">
        <v>162</v>
      </c>
    </row>
    <row r="158" spans="1:9">
      <c r="A158" s="3">
        <v>45539</v>
      </c>
      <c r="B158" t="s">
        <v>10</v>
      </c>
      <c r="C158" t="s">
        <v>14</v>
      </c>
      <c r="D158" t="s">
        <v>17</v>
      </c>
      <c r="E158">
        <v>98</v>
      </c>
      <c r="F158">
        <v>23</v>
      </c>
      <c r="G158">
        <v>76</v>
      </c>
      <c r="H158">
        <v>1748</v>
      </c>
      <c r="I158">
        <v>276</v>
      </c>
    </row>
    <row r="159" spans="1:9">
      <c r="A159" s="3">
        <v>45540</v>
      </c>
      <c r="B159" t="s">
        <v>11</v>
      </c>
      <c r="C159" t="s">
        <v>15</v>
      </c>
      <c r="D159" t="s">
        <v>16</v>
      </c>
      <c r="E159">
        <v>86</v>
      </c>
      <c r="F159">
        <v>5</v>
      </c>
      <c r="G159">
        <v>154</v>
      </c>
      <c r="H159">
        <v>770</v>
      </c>
      <c r="I159">
        <v>198</v>
      </c>
    </row>
    <row r="160" spans="1:9">
      <c r="A160" s="3">
        <v>45541</v>
      </c>
      <c r="B160" t="s">
        <v>12</v>
      </c>
      <c r="C160" t="s">
        <v>14</v>
      </c>
      <c r="D160" t="s">
        <v>17</v>
      </c>
      <c r="E160">
        <v>10</v>
      </c>
      <c r="F160">
        <v>0</v>
      </c>
      <c r="G160">
        <v>104</v>
      </c>
      <c r="H160">
        <v>0</v>
      </c>
      <c r="I160">
        <v>105</v>
      </c>
    </row>
    <row r="161" spans="1:9">
      <c r="A161" s="3">
        <v>45542</v>
      </c>
      <c r="B161" t="s">
        <v>13</v>
      </c>
      <c r="C161" t="s">
        <v>14</v>
      </c>
      <c r="D161" t="s">
        <v>16</v>
      </c>
      <c r="E161">
        <v>90</v>
      </c>
      <c r="F161">
        <v>14</v>
      </c>
      <c r="G161">
        <v>182</v>
      </c>
      <c r="H161">
        <v>2548</v>
      </c>
      <c r="I161">
        <v>457</v>
      </c>
    </row>
    <row r="162" spans="1:9">
      <c r="A162" s="3">
        <v>45543</v>
      </c>
      <c r="B162" t="s">
        <v>9</v>
      </c>
      <c r="C162" t="s">
        <v>14</v>
      </c>
      <c r="D162" t="s">
        <v>17</v>
      </c>
      <c r="E162">
        <v>12</v>
      </c>
      <c r="F162">
        <v>1</v>
      </c>
      <c r="G162">
        <v>102</v>
      </c>
      <c r="H162">
        <v>102</v>
      </c>
      <c r="I162">
        <v>264</v>
      </c>
    </row>
    <row r="163" spans="1:9">
      <c r="A163" s="3">
        <v>45544</v>
      </c>
      <c r="B163" t="s">
        <v>10</v>
      </c>
      <c r="C163" t="s">
        <v>15</v>
      </c>
      <c r="D163" t="s">
        <v>17</v>
      </c>
      <c r="E163">
        <v>83</v>
      </c>
      <c r="F163">
        <v>18</v>
      </c>
      <c r="G163">
        <v>194</v>
      </c>
      <c r="H163">
        <v>3492</v>
      </c>
      <c r="I163">
        <v>184</v>
      </c>
    </row>
    <row r="164" spans="1:9">
      <c r="A164" s="3">
        <v>45545</v>
      </c>
      <c r="B164" t="s">
        <v>11</v>
      </c>
      <c r="C164" t="s">
        <v>14</v>
      </c>
      <c r="D164" t="s">
        <v>16</v>
      </c>
      <c r="E164">
        <v>87</v>
      </c>
      <c r="F164">
        <v>7</v>
      </c>
      <c r="G164">
        <v>50</v>
      </c>
      <c r="H164">
        <v>350</v>
      </c>
      <c r="I164">
        <v>150</v>
      </c>
    </row>
    <row r="165" spans="1:9">
      <c r="A165" s="3">
        <v>45546</v>
      </c>
      <c r="B165" t="s">
        <v>12</v>
      </c>
      <c r="C165" t="s">
        <v>15</v>
      </c>
      <c r="D165" t="s">
        <v>19</v>
      </c>
      <c r="E165">
        <v>54</v>
      </c>
      <c r="F165">
        <v>9</v>
      </c>
      <c r="G165">
        <v>162</v>
      </c>
      <c r="H165">
        <v>1458</v>
      </c>
      <c r="I165">
        <v>387</v>
      </c>
    </row>
    <row r="166" spans="1:9">
      <c r="A166" s="3">
        <v>45547</v>
      </c>
      <c r="B166" t="s">
        <v>13</v>
      </c>
      <c r="C166" t="s">
        <v>14</v>
      </c>
      <c r="D166" t="s">
        <v>18</v>
      </c>
      <c r="E166">
        <v>43</v>
      </c>
      <c r="F166">
        <v>5</v>
      </c>
      <c r="G166">
        <v>121</v>
      </c>
      <c r="H166">
        <v>605</v>
      </c>
      <c r="I166">
        <v>138</v>
      </c>
    </row>
    <row r="167" spans="1:9">
      <c r="A167" s="3">
        <v>45548</v>
      </c>
      <c r="B167" t="s">
        <v>9</v>
      </c>
      <c r="C167" t="s">
        <v>15</v>
      </c>
      <c r="D167" t="s">
        <v>16</v>
      </c>
      <c r="E167">
        <v>35</v>
      </c>
      <c r="F167">
        <v>5</v>
      </c>
      <c r="G167">
        <v>167</v>
      </c>
      <c r="H167">
        <v>835</v>
      </c>
      <c r="I167">
        <v>358</v>
      </c>
    </row>
    <row r="168" spans="1:9">
      <c r="A168" s="3">
        <v>45549</v>
      </c>
      <c r="B168" t="s">
        <v>10</v>
      </c>
      <c r="C168" t="s">
        <v>15</v>
      </c>
      <c r="D168" t="s">
        <v>16</v>
      </c>
      <c r="E168">
        <v>59</v>
      </c>
      <c r="F168">
        <v>13</v>
      </c>
      <c r="G168">
        <v>103</v>
      </c>
      <c r="H168">
        <v>1339</v>
      </c>
      <c r="I168">
        <v>335</v>
      </c>
    </row>
    <row r="169" spans="1:9">
      <c r="A169" s="3">
        <v>45550</v>
      </c>
      <c r="B169" t="s">
        <v>11</v>
      </c>
      <c r="C169" t="s">
        <v>15</v>
      </c>
      <c r="D169" t="s">
        <v>17</v>
      </c>
      <c r="E169">
        <v>14</v>
      </c>
      <c r="F169">
        <v>0</v>
      </c>
      <c r="G169">
        <v>106</v>
      </c>
      <c r="H169">
        <v>0</v>
      </c>
      <c r="I169">
        <v>211</v>
      </c>
    </row>
    <row r="170" spans="1:9">
      <c r="A170" s="3">
        <v>45551</v>
      </c>
      <c r="B170" t="s">
        <v>12</v>
      </c>
      <c r="C170" t="s">
        <v>15</v>
      </c>
      <c r="D170" t="s">
        <v>17</v>
      </c>
      <c r="E170">
        <v>56</v>
      </c>
      <c r="F170">
        <v>7</v>
      </c>
      <c r="G170">
        <v>134</v>
      </c>
      <c r="H170">
        <v>938</v>
      </c>
      <c r="I170">
        <v>497</v>
      </c>
    </row>
    <row r="171" spans="1:9">
      <c r="A171" s="3">
        <v>45552</v>
      </c>
      <c r="B171" t="s">
        <v>13</v>
      </c>
      <c r="C171" t="s">
        <v>15</v>
      </c>
      <c r="D171" t="s">
        <v>18</v>
      </c>
      <c r="E171">
        <v>75</v>
      </c>
      <c r="F171">
        <v>15</v>
      </c>
      <c r="G171">
        <v>152</v>
      </c>
      <c r="H171">
        <v>2280</v>
      </c>
      <c r="I171">
        <v>291</v>
      </c>
    </row>
    <row r="172" spans="1:9">
      <c r="A172" s="3">
        <v>45553</v>
      </c>
      <c r="B172" t="s">
        <v>9</v>
      </c>
      <c r="C172" t="s">
        <v>14</v>
      </c>
      <c r="D172" t="s">
        <v>19</v>
      </c>
      <c r="E172">
        <v>47</v>
      </c>
      <c r="F172">
        <v>8</v>
      </c>
      <c r="G172">
        <v>131</v>
      </c>
      <c r="H172">
        <v>1048</v>
      </c>
      <c r="I172">
        <v>385</v>
      </c>
    </row>
    <row r="173" spans="1:9">
      <c r="A173" s="3">
        <v>45554</v>
      </c>
      <c r="B173" t="s">
        <v>10</v>
      </c>
      <c r="C173" t="s">
        <v>14</v>
      </c>
      <c r="D173" t="s">
        <v>16</v>
      </c>
      <c r="E173">
        <v>88</v>
      </c>
      <c r="F173">
        <v>12</v>
      </c>
      <c r="G173">
        <v>101</v>
      </c>
      <c r="H173">
        <v>1212</v>
      </c>
      <c r="I173">
        <v>348</v>
      </c>
    </row>
    <row r="174" spans="1:9">
      <c r="A174" s="3">
        <v>45555</v>
      </c>
      <c r="B174" t="s">
        <v>11</v>
      </c>
      <c r="C174" t="s">
        <v>15</v>
      </c>
      <c r="D174" t="s">
        <v>16</v>
      </c>
      <c r="E174">
        <v>47</v>
      </c>
      <c r="F174">
        <v>6</v>
      </c>
      <c r="G174">
        <v>128</v>
      </c>
      <c r="H174">
        <v>768</v>
      </c>
      <c r="I174">
        <v>129</v>
      </c>
    </row>
    <row r="175" spans="1:9">
      <c r="A175" s="3">
        <v>45556</v>
      </c>
      <c r="B175" t="s">
        <v>12</v>
      </c>
      <c r="C175" t="s">
        <v>14</v>
      </c>
      <c r="D175" t="s">
        <v>16</v>
      </c>
      <c r="E175">
        <v>60</v>
      </c>
      <c r="F175">
        <v>11</v>
      </c>
      <c r="G175">
        <v>78</v>
      </c>
      <c r="H175">
        <v>858</v>
      </c>
      <c r="I175">
        <v>487</v>
      </c>
    </row>
    <row r="176" spans="1:9">
      <c r="A176" s="3">
        <v>45557</v>
      </c>
      <c r="B176" t="s">
        <v>13</v>
      </c>
      <c r="C176" t="s">
        <v>14</v>
      </c>
      <c r="D176" t="s">
        <v>18</v>
      </c>
      <c r="E176">
        <v>19</v>
      </c>
      <c r="F176">
        <v>4</v>
      </c>
      <c r="G176">
        <v>123</v>
      </c>
      <c r="H176">
        <v>492</v>
      </c>
      <c r="I176">
        <v>372</v>
      </c>
    </row>
    <row r="177" spans="1:9">
      <c r="A177" s="3">
        <v>45558</v>
      </c>
      <c r="B177" t="s">
        <v>9</v>
      </c>
      <c r="C177" t="s">
        <v>15</v>
      </c>
      <c r="D177" t="s">
        <v>18</v>
      </c>
      <c r="E177">
        <v>93</v>
      </c>
      <c r="F177">
        <v>13</v>
      </c>
      <c r="G177">
        <v>83</v>
      </c>
      <c r="H177">
        <v>1079</v>
      </c>
      <c r="I177">
        <v>361</v>
      </c>
    </row>
    <row r="178" spans="1:9">
      <c r="A178" s="3">
        <v>45559</v>
      </c>
      <c r="B178" t="s">
        <v>10</v>
      </c>
      <c r="C178" t="s">
        <v>14</v>
      </c>
      <c r="D178" t="s">
        <v>18</v>
      </c>
      <c r="E178">
        <v>62</v>
      </c>
      <c r="F178">
        <v>7</v>
      </c>
      <c r="G178">
        <v>175</v>
      </c>
      <c r="H178">
        <v>1225</v>
      </c>
      <c r="I178">
        <v>334</v>
      </c>
    </row>
    <row r="179" spans="1:9">
      <c r="A179" s="3">
        <v>45560</v>
      </c>
      <c r="B179" t="s">
        <v>11</v>
      </c>
      <c r="C179" t="s">
        <v>15</v>
      </c>
      <c r="D179" t="s">
        <v>17</v>
      </c>
      <c r="E179">
        <v>52</v>
      </c>
      <c r="F179">
        <v>5</v>
      </c>
      <c r="G179">
        <v>164</v>
      </c>
      <c r="H179">
        <v>820</v>
      </c>
      <c r="I179">
        <v>210</v>
      </c>
    </row>
    <row r="180" spans="1:9">
      <c r="A180" s="3">
        <v>45561</v>
      </c>
      <c r="B180" t="s">
        <v>12</v>
      </c>
      <c r="C180" t="s">
        <v>14</v>
      </c>
      <c r="D180" t="s">
        <v>16</v>
      </c>
      <c r="E180">
        <v>32</v>
      </c>
      <c r="F180">
        <v>2</v>
      </c>
      <c r="G180">
        <v>144</v>
      </c>
      <c r="H180">
        <v>288</v>
      </c>
      <c r="I180">
        <v>473</v>
      </c>
    </row>
    <row r="181" spans="1:9">
      <c r="A181" s="3">
        <v>45562</v>
      </c>
      <c r="B181" t="s">
        <v>13</v>
      </c>
      <c r="C181" t="s">
        <v>15</v>
      </c>
      <c r="D181" t="s">
        <v>19</v>
      </c>
      <c r="E181">
        <v>25</v>
      </c>
      <c r="F181">
        <v>4</v>
      </c>
      <c r="G181">
        <v>153</v>
      </c>
      <c r="H181">
        <v>612</v>
      </c>
      <c r="I181">
        <v>487</v>
      </c>
    </row>
    <row r="182" spans="1:9">
      <c r="A182" s="3">
        <v>45563</v>
      </c>
      <c r="B182" t="s">
        <v>9</v>
      </c>
      <c r="C182" t="s">
        <v>14</v>
      </c>
      <c r="D182" t="s">
        <v>18</v>
      </c>
      <c r="E182">
        <v>65</v>
      </c>
      <c r="F182">
        <v>8</v>
      </c>
      <c r="G182">
        <v>145</v>
      </c>
      <c r="H182">
        <v>1160</v>
      </c>
      <c r="I182">
        <v>294</v>
      </c>
    </row>
    <row r="183" spans="1:9">
      <c r="A183" s="3">
        <v>45564</v>
      </c>
      <c r="B183" t="s">
        <v>10</v>
      </c>
      <c r="C183" t="s">
        <v>15</v>
      </c>
      <c r="D183" t="s">
        <v>19</v>
      </c>
      <c r="E183">
        <v>36</v>
      </c>
      <c r="F183">
        <v>6</v>
      </c>
      <c r="G183">
        <v>110</v>
      </c>
      <c r="H183">
        <v>660</v>
      </c>
      <c r="I183">
        <v>221</v>
      </c>
    </row>
    <row r="184" spans="1:9">
      <c r="A184" s="3">
        <v>45565</v>
      </c>
      <c r="B184" t="s">
        <v>11</v>
      </c>
      <c r="C184" t="s">
        <v>14</v>
      </c>
      <c r="D184" t="s">
        <v>16</v>
      </c>
      <c r="E184">
        <v>60</v>
      </c>
      <c r="F184">
        <v>3</v>
      </c>
      <c r="G184">
        <v>54</v>
      </c>
      <c r="H184">
        <v>162</v>
      </c>
      <c r="I184">
        <v>191</v>
      </c>
    </row>
    <row r="185" spans="1:9">
      <c r="A185" s="3">
        <v>45566</v>
      </c>
      <c r="B185" t="s">
        <v>12</v>
      </c>
      <c r="C185" t="s">
        <v>15</v>
      </c>
      <c r="D185" t="s">
        <v>16</v>
      </c>
      <c r="E185">
        <v>51</v>
      </c>
      <c r="F185">
        <v>4</v>
      </c>
      <c r="G185">
        <v>198</v>
      </c>
      <c r="H185">
        <v>792</v>
      </c>
      <c r="I185">
        <v>425</v>
      </c>
    </row>
    <row r="186" spans="1:9">
      <c r="A186" s="3">
        <v>45567</v>
      </c>
      <c r="B186" t="s">
        <v>13</v>
      </c>
      <c r="C186" t="s">
        <v>14</v>
      </c>
      <c r="D186" t="s">
        <v>16</v>
      </c>
      <c r="E186">
        <v>10</v>
      </c>
      <c r="F186">
        <v>1</v>
      </c>
      <c r="G186">
        <v>61</v>
      </c>
      <c r="H186">
        <v>61</v>
      </c>
      <c r="I186">
        <v>445</v>
      </c>
    </row>
    <row r="187" spans="1:9">
      <c r="A187" s="3">
        <v>45568</v>
      </c>
      <c r="B187" t="s">
        <v>9</v>
      </c>
      <c r="C187" t="s">
        <v>14</v>
      </c>
      <c r="D187" t="s">
        <v>18</v>
      </c>
      <c r="E187">
        <v>55</v>
      </c>
      <c r="F187">
        <v>6</v>
      </c>
      <c r="G187">
        <v>127</v>
      </c>
      <c r="H187">
        <v>762</v>
      </c>
      <c r="I187">
        <v>317</v>
      </c>
    </row>
    <row r="188" spans="1:9">
      <c r="A188" s="3">
        <v>45569</v>
      </c>
      <c r="B188" t="s">
        <v>10</v>
      </c>
      <c r="C188" t="s">
        <v>14</v>
      </c>
      <c r="D188" t="s">
        <v>16</v>
      </c>
      <c r="E188">
        <v>54</v>
      </c>
      <c r="F188">
        <v>6</v>
      </c>
      <c r="G188">
        <v>75</v>
      </c>
      <c r="H188">
        <v>450</v>
      </c>
      <c r="I188">
        <v>348</v>
      </c>
    </row>
    <row r="189" spans="1:9">
      <c r="A189" s="3">
        <v>45570</v>
      </c>
      <c r="B189" t="s">
        <v>11</v>
      </c>
      <c r="C189" t="s">
        <v>15</v>
      </c>
      <c r="D189" t="s">
        <v>18</v>
      </c>
      <c r="E189">
        <v>56</v>
      </c>
      <c r="F189">
        <v>9</v>
      </c>
      <c r="G189">
        <v>105</v>
      </c>
      <c r="H189">
        <v>945</v>
      </c>
      <c r="I189">
        <v>449</v>
      </c>
    </row>
    <row r="190" spans="1:9">
      <c r="A190" s="3">
        <v>45571</v>
      </c>
      <c r="B190" t="s">
        <v>12</v>
      </c>
      <c r="C190" t="s">
        <v>14</v>
      </c>
      <c r="D190" t="s">
        <v>19</v>
      </c>
      <c r="E190">
        <v>72</v>
      </c>
      <c r="F190">
        <v>9</v>
      </c>
      <c r="G190">
        <v>130</v>
      </c>
      <c r="H190">
        <v>1170</v>
      </c>
      <c r="I190">
        <v>125</v>
      </c>
    </row>
    <row r="191" spans="1:9">
      <c r="A191" s="3">
        <v>45572</v>
      </c>
      <c r="B191" t="s">
        <v>13</v>
      </c>
      <c r="C191" t="s">
        <v>15</v>
      </c>
      <c r="D191" t="s">
        <v>18</v>
      </c>
      <c r="E191">
        <v>45</v>
      </c>
      <c r="F191">
        <v>9</v>
      </c>
      <c r="G191">
        <v>162</v>
      </c>
      <c r="H191">
        <v>1458</v>
      </c>
      <c r="I191">
        <v>454</v>
      </c>
    </row>
    <row r="192" spans="1:9">
      <c r="A192" s="3">
        <v>45573</v>
      </c>
      <c r="B192" t="s">
        <v>9</v>
      </c>
      <c r="C192" t="s">
        <v>14</v>
      </c>
      <c r="D192" t="s">
        <v>16</v>
      </c>
      <c r="E192">
        <v>61</v>
      </c>
      <c r="F192">
        <v>5</v>
      </c>
      <c r="G192">
        <v>176</v>
      </c>
      <c r="H192">
        <v>880</v>
      </c>
      <c r="I192">
        <v>155</v>
      </c>
    </row>
    <row r="193" spans="1:9">
      <c r="A193" s="3">
        <v>45574</v>
      </c>
      <c r="B193" t="s">
        <v>10</v>
      </c>
      <c r="C193" t="s">
        <v>15</v>
      </c>
      <c r="D193" t="s">
        <v>18</v>
      </c>
      <c r="E193">
        <v>95</v>
      </c>
      <c r="F193">
        <v>9</v>
      </c>
      <c r="G193">
        <v>77</v>
      </c>
      <c r="H193">
        <v>693</v>
      </c>
      <c r="I193">
        <v>177</v>
      </c>
    </row>
    <row r="194" spans="1:9">
      <c r="A194" s="3">
        <v>45575</v>
      </c>
      <c r="B194" t="s">
        <v>11</v>
      </c>
      <c r="C194" t="s">
        <v>15</v>
      </c>
      <c r="D194" t="s">
        <v>16</v>
      </c>
      <c r="E194">
        <v>97</v>
      </c>
      <c r="F194">
        <v>18</v>
      </c>
      <c r="G194">
        <v>63</v>
      </c>
      <c r="H194">
        <v>1134</v>
      </c>
      <c r="I194">
        <v>286</v>
      </c>
    </row>
    <row r="195" spans="1:9">
      <c r="A195" s="3">
        <v>45576</v>
      </c>
      <c r="B195" t="s">
        <v>12</v>
      </c>
      <c r="C195" t="s">
        <v>14</v>
      </c>
      <c r="D195" t="s">
        <v>18</v>
      </c>
      <c r="E195">
        <v>65</v>
      </c>
      <c r="F195">
        <v>4</v>
      </c>
      <c r="G195">
        <v>52</v>
      </c>
      <c r="H195">
        <v>208</v>
      </c>
      <c r="I195">
        <v>210</v>
      </c>
    </row>
    <row r="196" spans="1:9">
      <c r="A196" s="3">
        <v>45577</v>
      </c>
      <c r="B196" t="s">
        <v>13</v>
      </c>
      <c r="C196" t="s">
        <v>15</v>
      </c>
      <c r="D196" t="s">
        <v>19</v>
      </c>
      <c r="E196">
        <v>32</v>
      </c>
      <c r="F196">
        <v>4</v>
      </c>
      <c r="G196">
        <v>67</v>
      </c>
      <c r="H196">
        <v>268</v>
      </c>
      <c r="I196">
        <v>393</v>
      </c>
    </row>
    <row r="197" spans="1:9">
      <c r="A197" s="3">
        <v>45578</v>
      </c>
      <c r="B197" t="s">
        <v>9</v>
      </c>
      <c r="C197" t="s">
        <v>14</v>
      </c>
      <c r="D197" t="s">
        <v>16</v>
      </c>
      <c r="E197">
        <v>24</v>
      </c>
      <c r="F197">
        <v>1</v>
      </c>
      <c r="G197">
        <v>168</v>
      </c>
      <c r="H197">
        <v>168</v>
      </c>
      <c r="I197">
        <v>127</v>
      </c>
    </row>
    <row r="198" spans="1:9">
      <c r="A198" s="3">
        <v>45579</v>
      </c>
      <c r="B198" t="s">
        <v>10</v>
      </c>
      <c r="C198" t="s">
        <v>15</v>
      </c>
      <c r="D198" t="s">
        <v>16</v>
      </c>
      <c r="E198">
        <v>83</v>
      </c>
      <c r="F198">
        <v>13</v>
      </c>
      <c r="G198">
        <v>66</v>
      </c>
      <c r="H198">
        <v>858</v>
      </c>
      <c r="I198">
        <v>330</v>
      </c>
    </row>
    <row r="199" spans="1:9">
      <c r="A199" s="3">
        <v>45580</v>
      </c>
      <c r="B199" t="s">
        <v>11</v>
      </c>
      <c r="C199" t="s">
        <v>14</v>
      </c>
      <c r="D199" t="s">
        <v>19</v>
      </c>
      <c r="E199">
        <v>95</v>
      </c>
      <c r="F199">
        <v>10</v>
      </c>
      <c r="G199">
        <v>93</v>
      </c>
      <c r="H199">
        <v>930</v>
      </c>
      <c r="I199">
        <v>124</v>
      </c>
    </row>
    <row r="200" spans="1:9">
      <c r="A200" s="3">
        <v>45581</v>
      </c>
      <c r="B200" t="s">
        <v>12</v>
      </c>
      <c r="C200" t="s">
        <v>14</v>
      </c>
      <c r="D200" t="s">
        <v>17</v>
      </c>
      <c r="E200">
        <v>26</v>
      </c>
      <c r="F200">
        <v>3</v>
      </c>
      <c r="G200">
        <v>74</v>
      </c>
      <c r="H200">
        <v>222</v>
      </c>
      <c r="I200">
        <v>167</v>
      </c>
    </row>
    <row r="201" spans="1:9">
      <c r="A201" s="3">
        <v>45582</v>
      </c>
      <c r="B201" t="s">
        <v>13</v>
      </c>
      <c r="C201" t="s">
        <v>14</v>
      </c>
      <c r="D201" t="s">
        <v>18</v>
      </c>
      <c r="E201">
        <v>19</v>
      </c>
      <c r="F201">
        <v>3</v>
      </c>
      <c r="G201">
        <v>158</v>
      </c>
      <c r="H201">
        <v>474</v>
      </c>
      <c r="I201">
        <v>245</v>
      </c>
    </row>
    <row r="202" spans="1:9">
      <c r="A202" s="3">
        <v>45583</v>
      </c>
      <c r="B202" t="s">
        <v>9</v>
      </c>
      <c r="C202" t="s">
        <v>15</v>
      </c>
      <c r="D202" t="s">
        <v>18</v>
      </c>
      <c r="E202">
        <v>95</v>
      </c>
      <c r="F202">
        <v>15</v>
      </c>
      <c r="G202">
        <v>57</v>
      </c>
      <c r="H202">
        <v>855</v>
      </c>
      <c r="I202">
        <v>468</v>
      </c>
    </row>
    <row r="203" spans="1:9">
      <c r="A203" s="3">
        <v>45584</v>
      </c>
      <c r="B203" t="s">
        <v>10</v>
      </c>
      <c r="C203" t="s">
        <v>14</v>
      </c>
      <c r="D203" t="s">
        <v>16</v>
      </c>
      <c r="E203">
        <v>92</v>
      </c>
      <c r="F203">
        <v>11</v>
      </c>
      <c r="G203">
        <v>150</v>
      </c>
      <c r="H203">
        <v>1650</v>
      </c>
      <c r="I203">
        <v>105</v>
      </c>
    </row>
    <row r="204" spans="1:9">
      <c r="A204" s="3">
        <v>45585</v>
      </c>
      <c r="B204" t="s">
        <v>11</v>
      </c>
      <c r="C204" t="s">
        <v>14</v>
      </c>
      <c r="D204" t="s">
        <v>18</v>
      </c>
      <c r="E204">
        <v>61</v>
      </c>
      <c r="F204">
        <v>10</v>
      </c>
      <c r="G204">
        <v>108</v>
      </c>
      <c r="H204">
        <v>1080</v>
      </c>
      <c r="I204">
        <v>464</v>
      </c>
    </row>
    <row r="205" spans="1:9">
      <c r="A205" s="3">
        <v>45586</v>
      </c>
      <c r="B205" t="s">
        <v>12</v>
      </c>
      <c r="C205" t="s">
        <v>14</v>
      </c>
      <c r="D205" t="s">
        <v>18</v>
      </c>
      <c r="E205">
        <v>79</v>
      </c>
      <c r="F205">
        <v>13</v>
      </c>
      <c r="G205">
        <v>82</v>
      </c>
      <c r="H205">
        <v>1066</v>
      </c>
      <c r="I205">
        <v>249</v>
      </c>
    </row>
    <row r="206" spans="1:9">
      <c r="A206" s="3">
        <v>45587</v>
      </c>
      <c r="B206" t="s">
        <v>13</v>
      </c>
      <c r="C206" t="s">
        <v>14</v>
      </c>
      <c r="D206" t="s">
        <v>17</v>
      </c>
      <c r="E206">
        <v>30</v>
      </c>
      <c r="F206">
        <v>2</v>
      </c>
      <c r="G206">
        <v>161</v>
      </c>
      <c r="H206">
        <v>322</v>
      </c>
      <c r="I206">
        <v>103</v>
      </c>
    </row>
    <row r="207" spans="1:9">
      <c r="A207" s="3">
        <v>45588</v>
      </c>
      <c r="B207" t="s">
        <v>9</v>
      </c>
      <c r="C207" t="s">
        <v>15</v>
      </c>
      <c r="D207" t="s">
        <v>18</v>
      </c>
      <c r="E207">
        <v>84</v>
      </c>
      <c r="F207">
        <v>5</v>
      </c>
      <c r="G207">
        <v>143</v>
      </c>
      <c r="H207">
        <v>715</v>
      </c>
      <c r="I207">
        <v>194</v>
      </c>
    </row>
    <row r="208" spans="1:9">
      <c r="A208" s="3">
        <v>45589</v>
      </c>
      <c r="B208" t="s">
        <v>10</v>
      </c>
      <c r="C208" t="s">
        <v>15</v>
      </c>
      <c r="D208" t="s">
        <v>19</v>
      </c>
      <c r="E208">
        <v>33</v>
      </c>
      <c r="F208">
        <v>7</v>
      </c>
      <c r="G208">
        <v>180</v>
      </c>
      <c r="H208">
        <v>1260</v>
      </c>
      <c r="I208">
        <v>342</v>
      </c>
    </row>
    <row r="209" spans="1:9">
      <c r="A209" s="3">
        <v>45590</v>
      </c>
      <c r="B209" t="s">
        <v>11</v>
      </c>
      <c r="C209" t="s">
        <v>14</v>
      </c>
      <c r="D209" t="s">
        <v>16</v>
      </c>
      <c r="E209">
        <v>40</v>
      </c>
      <c r="F209">
        <v>5</v>
      </c>
      <c r="G209">
        <v>85</v>
      </c>
      <c r="H209">
        <v>425</v>
      </c>
      <c r="I209">
        <v>322</v>
      </c>
    </row>
    <row r="210" spans="1:9">
      <c r="A210" s="3">
        <v>45591</v>
      </c>
      <c r="B210" t="s">
        <v>12</v>
      </c>
      <c r="C210" t="s">
        <v>15</v>
      </c>
      <c r="D210" t="s">
        <v>18</v>
      </c>
      <c r="E210">
        <v>15</v>
      </c>
      <c r="F210">
        <v>1</v>
      </c>
      <c r="G210">
        <v>124</v>
      </c>
      <c r="H210">
        <v>124</v>
      </c>
      <c r="I210">
        <v>103</v>
      </c>
    </row>
    <row r="211" spans="1:9">
      <c r="A211" s="3">
        <v>45592</v>
      </c>
      <c r="B211" t="s">
        <v>13</v>
      </c>
      <c r="C211" t="s">
        <v>14</v>
      </c>
      <c r="D211" t="s">
        <v>18</v>
      </c>
      <c r="E211">
        <v>88</v>
      </c>
      <c r="F211">
        <v>18</v>
      </c>
      <c r="G211">
        <v>162</v>
      </c>
      <c r="H211">
        <v>2916</v>
      </c>
      <c r="I211">
        <v>193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9"/>
  <sheetViews>
    <sheetView tabSelected="1" zoomScale="90" zoomScaleNormal="90" workbookViewId="0">
      <selection activeCell="F1" sqref="F1"/>
    </sheetView>
  </sheetViews>
  <sheetFormatPr defaultRowHeight="14.5"/>
  <cols>
    <col min="1" max="1" width="8.7265625" customWidth="1"/>
    <col min="2" max="2" width="19" customWidth="1"/>
    <col min="3" max="3" width="22.81640625" customWidth="1"/>
    <col min="4" max="6" width="19" customWidth="1"/>
    <col min="8" max="11" width="17.6328125" customWidth="1"/>
  </cols>
  <sheetData>
    <row r="1" spans="1:11" ht="18.5">
      <c r="A1" s="20"/>
      <c r="C1" s="35" t="s">
        <v>27</v>
      </c>
      <c r="D1" s="35"/>
      <c r="E1" s="35"/>
      <c r="F1" s="20"/>
    </row>
    <row r="2" spans="1:11">
      <c r="A2" s="10"/>
      <c r="B2" s="4" t="s">
        <v>20</v>
      </c>
      <c r="C2" s="4" t="s">
        <v>21</v>
      </c>
      <c r="D2" s="9" t="s">
        <v>22</v>
      </c>
    </row>
    <row r="3" spans="1:11" ht="21">
      <c r="A3" s="10"/>
      <c r="B3" s="5">
        <f>SUM('Raw Data'!E:E)</f>
        <v>11222</v>
      </c>
      <c r="C3" s="5">
        <f>SUM('Raw Data'!F:F)</f>
        <v>1652</v>
      </c>
      <c r="D3" s="11">
        <f>SUM('Raw Data'!F:F) / SUM('Raw Data'!E:E)</f>
        <v>0.1472108358581358</v>
      </c>
    </row>
    <row r="4" spans="1:11">
      <c r="A4" s="10"/>
      <c r="B4" s="4" t="s">
        <v>23</v>
      </c>
      <c r="C4" s="4" t="s">
        <v>24</v>
      </c>
      <c r="D4" s="9" t="s">
        <v>25</v>
      </c>
    </row>
    <row r="5" spans="1:11" ht="18.5">
      <c r="A5" s="10"/>
      <c r="B5" s="6">
        <f>SUM('Raw Data'!H:H)</f>
        <v>212326</v>
      </c>
      <c r="C5" s="7">
        <f>SUM('Raw Data'!I:I)</f>
        <v>62365</v>
      </c>
      <c r="D5" s="12">
        <f>(SUM('Raw Data'!H:H) - SUM('Raw Data'!I:I)) / SUM('Raw Data'!I:I)</f>
        <v>2.4045698709211898</v>
      </c>
    </row>
    <row r="6" spans="1:11">
      <c r="A6" s="20"/>
    </row>
    <row r="7" spans="1:11">
      <c r="A7" s="20"/>
    </row>
    <row r="8" spans="1:11">
      <c r="B8" s="17" t="s">
        <v>1</v>
      </c>
      <c r="C8" s="18" t="s">
        <v>7</v>
      </c>
      <c r="E8" s="17" t="s">
        <v>2</v>
      </c>
      <c r="F8" s="18" t="s">
        <v>4</v>
      </c>
    </row>
    <row r="9" spans="1:11">
      <c r="B9" s="15" t="s">
        <v>9</v>
      </c>
      <c r="C9" s="13">
        <f>SUMIFS('Raw Data'!H:H, 'Raw Data'!B:B, "Google Ads")</f>
        <v>36843</v>
      </c>
      <c r="E9" s="15" t="s">
        <v>15</v>
      </c>
      <c r="F9" s="13">
        <f>SUMIFS('Raw Data'!E:E, 'Raw Data'!C:C, "Online")</f>
        <v>4828</v>
      </c>
    </row>
    <row r="10" spans="1:11">
      <c r="B10" s="15" t="s">
        <v>10</v>
      </c>
      <c r="C10" s="13">
        <f>SUMIFS('Raw Data'!H:H, 'Raw Data'!B:B, "Facebook")</f>
        <v>46920</v>
      </c>
      <c r="E10" s="16" t="s">
        <v>14</v>
      </c>
      <c r="F10" s="14">
        <f>SUMIFS('Raw Data'!E:E, 'Raw Data'!C:C, "In-person")</f>
        <v>6394</v>
      </c>
      <c r="H10" s="8"/>
      <c r="I10" s="8"/>
      <c r="J10" s="8"/>
      <c r="K10" s="8"/>
    </row>
    <row r="11" spans="1:11">
      <c r="B11" s="15" t="s">
        <v>11</v>
      </c>
      <c r="C11" s="13">
        <f>SUMIFS('Raw Data'!H:H, 'Raw Data'!B:B, "Email")</f>
        <v>34972</v>
      </c>
    </row>
    <row r="12" spans="1:11">
      <c r="B12" s="15" t="s">
        <v>12</v>
      </c>
      <c r="C12" s="13">
        <f>SUMIFS('Raw Data'!H:H, 'Raw Data'!B:B, "Referral")</f>
        <v>43456</v>
      </c>
    </row>
    <row r="13" spans="1:11">
      <c r="B13" s="16" t="s">
        <v>13</v>
      </c>
      <c r="C13" s="14">
        <f>SUMIFS('Raw Data'!H:H, 'Raw Data'!B:B, "Flyers")</f>
        <v>50135</v>
      </c>
    </row>
    <row r="26" spans="2:5">
      <c r="B26" s="17" t="s">
        <v>26</v>
      </c>
      <c r="C26" s="24" t="s">
        <v>20</v>
      </c>
      <c r="D26" s="17" t="s">
        <v>21</v>
      </c>
      <c r="E26" s="18" t="s">
        <v>22</v>
      </c>
    </row>
    <row r="27" spans="2:5">
      <c r="B27" s="25">
        <v>45383</v>
      </c>
      <c r="C27" s="20">
        <f>SUMIFS('Raw Data'!E:E, 'Raw Data'!A:A, "&gt;="&amp;B27, 'Raw Data'!A:A, "&lt;"&amp;B27+7)</f>
        <v>516</v>
      </c>
      <c r="D27" s="19">
        <f>SUMIFS('Raw Data'!F:F, 'Raw Data'!A:A, "&gt;="&amp;B27, 'Raw Data'!A:A, "&lt;"&amp;B27+7)</f>
        <v>89</v>
      </c>
      <c r="E27" s="21">
        <f>IF(C27=0, 0, D27/C27)</f>
        <v>0.17248062015503876</v>
      </c>
    </row>
    <row r="28" spans="2:5">
      <c r="B28" s="25">
        <v>45390</v>
      </c>
      <c r="C28" s="20">
        <f>SUMIFS('Raw Data'!E:E, 'Raw Data'!A:A, "&gt;="&amp;B28, 'Raw Data'!A:A, "&lt;"&amp;B28+7)</f>
        <v>465</v>
      </c>
      <c r="D28" s="19">
        <f>SUMIFS('Raw Data'!F:F, 'Raw Data'!A:A, "&gt;="&amp;B28, 'Raw Data'!A:A, "&lt;"&amp;B28+7)</f>
        <v>68</v>
      </c>
      <c r="E28" s="21">
        <f>IF(C28=0, 0, D28/C28)</f>
        <v>0.14623655913978495</v>
      </c>
    </row>
    <row r="29" spans="2:5">
      <c r="B29" s="25">
        <v>45397</v>
      </c>
      <c r="C29" s="20">
        <f>SUMIFS('Raw Data'!E:E, 'Raw Data'!A:A, "&gt;="&amp;B29, 'Raw Data'!A:A, "&lt;"&amp;B29+7)</f>
        <v>296</v>
      </c>
      <c r="D29" s="19">
        <f>SUMIFS('Raw Data'!F:F, 'Raw Data'!A:A, "&gt;="&amp;B29, 'Raw Data'!A:A, "&lt;"&amp;B29+7)</f>
        <v>48</v>
      </c>
      <c r="E29" s="21">
        <f>IF(C29=0, 0, D29/C29)</f>
        <v>0.16216216216216217</v>
      </c>
    </row>
    <row r="30" spans="2:5">
      <c r="B30" s="25">
        <v>45404</v>
      </c>
      <c r="C30" s="20">
        <f>SUMIFS('Raw Data'!E:E, 'Raw Data'!A:A, "&gt;="&amp;B30, 'Raw Data'!A:A, "&lt;"&amp;B30+7)</f>
        <v>404</v>
      </c>
      <c r="D30" s="19">
        <f>SUMIFS('Raw Data'!F:F, 'Raw Data'!A:A, "&gt;="&amp;B30, 'Raw Data'!A:A, "&lt;"&amp;B30+7)</f>
        <v>52</v>
      </c>
      <c r="E30" s="21">
        <f>IF(C30=0, 0, D30/C30)</f>
        <v>0.12871287128712872</v>
      </c>
    </row>
    <row r="31" spans="2:5">
      <c r="B31" s="25">
        <v>45411</v>
      </c>
      <c r="C31" s="20">
        <f>SUMIFS('Raw Data'!E:E, 'Raw Data'!A:A, "&gt;="&amp;B31, 'Raw Data'!A:A, "&lt;"&amp;B31+7)</f>
        <v>323</v>
      </c>
      <c r="D31" s="19">
        <f>SUMIFS('Raw Data'!F:F, 'Raw Data'!A:A, "&gt;="&amp;B31, 'Raw Data'!A:A, "&lt;"&amp;B31+7)</f>
        <v>51</v>
      </c>
      <c r="E31" s="21">
        <f>IF(C31=0, 0, D31/C31)</f>
        <v>0.15789473684210525</v>
      </c>
    </row>
    <row r="32" spans="2:5">
      <c r="B32" s="25">
        <v>45418</v>
      </c>
      <c r="C32" s="20">
        <f>SUMIFS('Raw Data'!E:E, 'Raw Data'!A:A, "&gt;="&amp;B32, 'Raw Data'!A:A, "&lt;"&amp;B32+7)</f>
        <v>352</v>
      </c>
      <c r="D32" s="19">
        <f>SUMIFS('Raw Data'!F:F, 'Raw Data'!A:A, "&gt;="&amp;B32, 'Raw Data'!A:A, "&lt;"&amp;B32+7)</f>
        <v>40</v>
      </c>
      <c r="E32" s="21">
        <f>IF(C32=0, 0, D32/C32)</f>
        <v>0.11363636363636363</v>
      </c>
    </row>
    <row r="33" spans="2:5">
      <c r="B33" s="26">
        <v>45425</v>
      </c>
      <c r="C33" s="22">
        <f>SUMIFS('Raw Data'!E:E, 'Raw Data'!A:A, "&gt;="&amp;B33, 'Raw Data'!A:A, "&lt;"&amp;B33+7)</f>
        <v>364</v>
      </c>
      <c r="D33" s="27">
        <f>SUMIFS('Raw Data'!F:F, 'Raw Data'!A:A, "&gt;="&amp;B33, 'Raw Data'!A:A, "&lt;"&amp;B33+7)</f>
        <v>51</v>
      </c>
      <c r="E33" s="23">
        <f>IF(C33=0, 0, D33/C33)</f>
        <v>0.14010989010989011</v>
      </c>
    </row>
    <row r="55" spans="2:3">
      <c r="B55" s="30" t="s">
        <v>3</v>
      </c>
      <c r="C55" s="31" t="s">
        <v>7</v>
      </c>
    </row>
    <row r="56" spans="2:3">
      <c r="B56" s="32" t="s">
        <v>19</v>
      </c>
      <c r="C56" s="28">
        <f>SUMIFS('Raw Data'!H:H, 'Raw Data'!D:D, "Alice")</f>
        <v>49360</v>
      </c>
    </row>
    <row r="57" spans="2:3">
      <c r="B57" s="33" t="s">
        <v>18</v>
      </c>
      <c r="C57" s="28">
        <f>SUMIFS('Raw Data'!H:H, 'Raw Data'!D:D, "Bob")</f>
        <v>63764</v>
      </c>
    </row>
    <row r="58" spans="2:3">
      <c r="B58" s="33" t="s">
        <v>16</v>
      </c>
      <c r="C58" s="28">
        <f>SUMIFS('Raw Data'!H:H, 'Raw Data'!D:D, "Moses")</f>
        <v>50713</v>
      </c>
    </row>
    <row r="59" spans="2:3">
      <c r="B59" s="34" t="s">
        <v>17</v>
      </c>
      <c r="C59" s="29">
        <f>SUMIFS('Raw Data'!H:H, 'Raw Data'!D:D, "Sarah")</f>
        <v>48489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Raw Data</vt:lpstr>
      <vt:lpstr>Dashboard</vt:lpstr>
      <vt:lpstr>Dashboard!Print_Area</vt:lpstr>
      <vt:lpstr>'Raw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elwon</dc:creator>
  <cp:lastModifiedBy>Moses Elwon</cp:lastModifiedBy>
  <cp:lastPrinted>2025-05-20T00:30:16Z</cp:lastPrinted>
  <dcterms:created xsi:type="dcterms:W3CDTF">2025-05-19T21:53:50Z</dcterms:created>
  <dcterms:modified xsi:type="dcterms:W3CDTF">2025-05-20T00:31:17Z</dcterms:modified>
</cp:coreProperties>
</file>