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 activeTab="1"/>
  </bookViews>
  <sheets>
    <sheet name="Stats" sheetId="1" r:id="rId1"/>
    <sheet name="Matches" sheetId="2" r:id="rId2"/>
    <sheet name="Optional Bets" sheetId="3" r:id="rId3"/>
    <sheet name="Gold Bets" sheetId="4" r:id="rId4"/>
  </sheets>
  <definedNames>
    <definedName name="_xlnm._FilterDatabase" localSheetId="1" hidden="1">Matches!$A$1:$N$49</definedName>
    <definedName name="_xlnm._FilterDatabase" localSheetId="2" hidden="1">'Optional Bets'!$A$1:$H$21</definedName>
  </definedNames>
  <calcPr calcId="125725"/>
</workbook>
</file>

<file path=xl/calcChain.xml><?xml version="1.0" encoding="utf-8"?>
<calcChain xmlns="http://schemas.openxmlformats.org/spreadsheetml/2006/main">
  <c r="K17" i="2"/>
  <c r="K2"/>
  <c r="K27"/>
  <c r="K4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J17"/>
  <c r="J2"/>
  <c r="J27"/>
  <c r="J4"/>
  <c r="J5"/>
  <c r="J6"/>
  <c r="J7"/>
  <c r="J8"/>
  <c r="J9"/>
  <c r="J10"/>
  <c r="J11"/>
  <c r="J12"/>
  <c r="J13"/>
  <c r="J14"/>
  <c r="J15"/>
  <c r="J16"/>
  <c r="J18"/>
  <c r="J19"/>
  <c r="J20"/>
  <c r="J21"/>
  <c r="J22"/>
  <c r="J23"/>
  <c r="J24"/>
  <c r="J25"/>
  <c r="J26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I17"/>
  <c r="M17" s="1"/>
  <c r="I2"/>
  <c r="M2" s="1"/>
  <c r="I27"/>
  <c r="M27" s="1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8"/>
  <c r="M18" s="1"/>
  <c r="I19"/>
  <c r="M19" s="1"/>
  <c r="I20"/>
  <c r="M20" s="1"/>
  <c r="I21"/>
  <c r="M21" s="1"/>
  <c r="I22"/>
  <c r="M22" s="1"/>
  <c r="I23"/>
  <c r="M23" s="1"/>
  <c r="I24"/>
  <c r="M24" s="1"/>
  <c r="I25"/>
  <c r="M25" s="1"/>
  <c r="I26"/>
  <c r="M26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H17"/>
  <c r="L17" s="1"/>
  <c r="H2"/>
  <c r="L2" s="1"/>
  <c r="H27"/>
  <c r="L27" s="1"/>
  <c r="H4"/>
  <c r="L4" s="1"/>
  <c r="H5"/>
  <c r="L5" s="1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H45"/>
  <c r="L45" s="1"/>
  <c r="H46"/>
  <c r="L46" s="1"/>
  <c r="H47"/>
  <c r="L47" s="1"/>
  <c r="H48"/>
  <c r="L48" s="1"/>
  <c r="H49"/>
  <c r="L49" s="1"/>
  <c r="K3"/>
  <c r="J3"/>
  <c r="I3"/>
  <c r="M3" s="1"/>
  <c r="H3"/>
  <c r="F32"/>
  <c r="F49"/>
  <c r="F3"/>
  <c r="F28"/>
  <c r="F44"/>
  <c r="F16"/>
  <c r="F35"/>
  <c r="F26"/>
  <c r="F5"/>
  <c r="F14"/>
  <c r="F20"/>
  <c r="F8"/>
  <c r="F39"/>
  <c r="F38"/>
  <c r="F11"/>
  <c r="F47"/>
  <c r="F22"/>
  <c r="F19"/>
  <c r="F27"/>
  <c r="F21"/>
  <c r="F23"/>
  <c r="F48"/>
  <c r="F30"/>
  <c r="F29"/>
  <c r="F12"/>
  <c r="F4"/>
  <c r="F41"/>
  <c r="F2"/>
  <c r="F46"/>
  <c r="F40"/>
  <c r="F10"/>
  <c r="F37"/>
  <c r="F31"/>
  <c r="F33"/>
  <c r="F17"/>
  <c r="F18"/>
  <c r="F24"/>
  <c r="F34"/>
  <c r="F45"/>
  <c r="F7"/>
  <c r="F15"/>
  <c r="F25"/>
  <c r="F13"/>
  <c r="F43"/>
  <c r="F9"/>
  <c r="F6"/>
  <c r="F42"/>
  <c r="F36"/>
  <c r="E32"/>
  <c r="E49"/>
  <c r="E3"/>
  <c r="E28"/>
  <c r="E44"/>
  <c r="E16"/>
  <c r="E35"/>
  <c r="E26"/>
  <c r="E5"/>
  <c r="E14"/>
  <c r="E20"/>
  <c r="E8"/>
  <c r="E39"/>
  <c r="E38"/>
  <c r="E11"/>
  <c r="E47"/>
  <c r="E22"/>
  <c r="E19"/>
  <c r="E27"/>
  <c r="E21"/>
  <c r="E23"/>
  <c r="E48"/>
  <c r="E30"/>
  <c r="E29"/>
  <c r="E12"/>
  <c r="E4"/>
  <c r="E41"/>
  <c r="E2"/>
  <c r="E46"/>
  <c r="E40"/>
  <c r="E10"/>
  <c r="E37"/>
  <c r="E31"/>
  <c r="E33"/>
  <c r="E17"/>
  <c r="E18"/>
  <c r="E24"/>
  <c r="E34"/>
  <c r="E45"/>
  <c r="E7"/>
  <c r="E15"/>
  <c r="E25"/>
  <c r="E13"/>
  <c r="E43"/>
  <c r="E9"/>
  <c r="E6"/>
  <c r="E42"/>
  <c r="E36"/>
  <c r="D32"/>
  <c r="D49"/>
  <c r="D3"/>
  <c r="D28"/>
  <c r="D44"/>
  <c r="D16"/>
  <c r="D35"/>
  <c r="D26"/>
  <c r="D5"/>
  <c r="D14"/>
  <c r="D20"/>
  <c r="D8"/>
  <c r="D39"/>
  <c r="D38"/>
  <c r="D11"/>
  <c r="D47"/>
  <c r="D22"/>
  <c r="D19"/>
  <c r="D27"/>
  <c r="D21"/>
  <c r="D23"/>
  <c r="D48"/>
  <c r="D30"/>
  <c r="D29"/>
  <c r="D12"/>
  <c r="D4"/>
  <c r="D41"/>
  <c r="D2"/>
  <c r="D46"/>
  <c r="D40"/>
  <c r="D10"/>
  <c r="D37"/>
  <c r="D31"/>
  <c r="D33"/>
  <c r="D17"/>
  <c r="D18"/>
  <c r="D24"/>
  <c r="D34"/>
  <c r="D45"/>
  <c r="D7"/>
  <c r="D15"/>
  <c r="D25"/>
  <c r="D13"/>
  <c r="D43"/>
  <c r="D9"/>
  <c r="D6"/>
  <c r="D42"/>
  <c r="D36"/>
  <c r="C32"/>
  <c r="C49"/>
  <c r="C3"/>
  <c r="C28"/>
  <c r="C44"/>
  <c r="C16"/>
  <c r="C35"/>
  <c r="C26"/>
  <c r="C5"/>
  <c r="C14"/>
  <c r="C20"/>
  <c r="C8"/>
  <c r="C39"/>
  <c r="C38"/>
  <c r="C11"/>
  <c r="C47"/>
  <c r="C22"/>
  <c r="C19"/>
  <c r="C27"/>
  <c r="C21"/>
  <c r="C23"/>
  <c r="C48"/>
  <c r="C30"/>
  <c r="C29"/>
  <c r="C12"/>
  <c r="C4"/>
  <c r="C41"/>
  <c r="C2"/>
  <c r="C46"/>
  <c r="C40"/>
  <c r="C10"/>
  <c r="C37"/>
  <c r="C31"/>
  <c r="C33"/>
  <c r="C17"/>
  <c r="C18"/>
  <c r="C24"/>
  <c r="C34"/>
  <c r="C45"/>
  <c r="C7"/>
  <c r="C15"/>
  <c r="C25"/>
  <c r="C13"/>
  <c r="C43"/>
  <c r="C9"/>
  <c r="C6"/>
  <c r="C42"/>
  <c r="C36"/>
  <c r="N16" l="1"/>
  <c r="N11"/>
  <c r="N2"/>
  <c r="N32"/>
  <c r="N28"/>
  <c r="N7"/>
  <c r="L3"/>
  <c r="N3" s="1"/>
  <c r="N36"/>
  <c r="N15"/>
  <c r="N48"/>
  <c r="N25"/>
  <c r="N30"/>
  <c r="N12"/>
  <c r="N27"/>
  <c r="N17"/>
  <c r="N42"/>
  <c r="N41"/>
  <c r="N8"/>
  <c r="N14"/>
  <c r="N10"/>
  <c r="N4"/>
  <c r="N18"/>
  <c r="N20"/>
  <c r="N38"/>
  <c r="N19"/>
  <c r="N39"/>
  <c r="N23"/>
  <c r="N24"/>
  <c r="N26"/>
  <c r="N44"/>
  <c r="N37"/>
  <c r="N21"/>
  <c r="N43"/>
  <c r="N13"/>
  <c r="N22"/>
  <c r="N46"/>
  <c r="N9"/>
  <c r="N45"/>
  <c r="N49"/>
  <c r="N6"/>
  <c r="N5"/>
  <c r="N47"/>
  <c r="N29"/>
  <c r="N35"/>
  <c r="N40"/>
  <c r="N33"/>
  <c r="N34"/>
  <c r="N31"/>
  <c r="G9"/>
  <c r="G15"/>
  <c r="G24"/>
  <c r="G31"/>
  <c r="G46"/>
  <c r="G12"/>
  <c r="G23"/>
  <c r="G22"/>
  <c r="G39"/>
  <c r="G5"/>
  <c r="G44"/>
  <c r="G32"/>
  <c r="G6"/>
  <c r="G25"/>
  <c r="G34"/>
  <c r="G33"/>
  <c r="G40"/>
  <c r="G4"/>
  <c r="G48"/>
  <c r="G19"/>
  <c r="G38"/>
  <c r="G14"/>
  <c r="G16"/>
  <c r="G49"/>
  <c r="G42"/>
  <c r="G13"/>
  <c r="G45"/>
  <c r="G17"/>
  <c r="G10"/>
  <c r="G41"/>
  <c r="G30"/>
  <c r="G27"/>
  <c r="G11"/>
  <c r="G20"/>
  <c r="G35"/>
  <c r="G3"/>
  <c r="G36"/>
  <c r="G43"/>
  <c r="G7"/>
  <c r="G18"/>
  <c r="G37"/>
  <c r="G2"/>
  <c r="G29"/>
  <c r="G21"/>
  <c r="G47"/>
  <c r="G8"/>
  <c r="G26"/>
  <c r="G28"/>
</calcChain>
</file>

<file path=xl/sharedStrings.xml><?xml version="1.0" encoding="utf-8"?>
<sst xmlns="http://schemas.openxmlformats.org/spreadsheetml/2006/main" count="278" uniqueCount="57">
  <si>
    <t>Russia</t>
  </si>
  <si>
    <t>Egypt</t>
  </si>
  <si>
    <t>Uruguay</t>
  </si>
  <si>
    <t>Saudi Arabia</t>
  </si>
  <si>
    <t>Spain</t>
  </si>
  <si>
    <t>Portugal</t>
  </si>
  <si>
    <t>Morroco</t>
  </si>
  <si>
    <t>Iran</t>
  </si>
  <si>
    <t>France</t>
  </si>
  <si>
    <t>Peru</t>
  </si>
  <si>
    <t>Denmark</t>
  </si>
  <si>
    <t>Australia</t>
  </si>
  <si>
    <t>Croatia</t>
  </si>
  <si>
    <t>Iceland</t>
  </si>
  <si>
    <t>Nigeria</t>
  </si>
  <si>
    <t>Team</t>
  </si>
  <si>
    <t>Fifa Rank</t>
  </si>
  <si>
    <t>Scoring Rate</t>
  </si>
  <si>
    <t>Conceding Rate</t>
  </si>
  <si>
    <t>Germany</t>
  </si>
  <si>
    <t>Mexico</t>
  </si>
  <si>
    <t>Sweden</t>
  </si>
  <si>
    <t>South Korea</t>
  </si>
  <si>
    <t>Brazil</t>
  </si>
  <si>
    <t>Costa Rica</t>
  </si>
  <si>
    <t>Switzerland</t>
  </si>
  <si>
    <t>Serbia</t>
  </si>
  <si>
    <t>England</t>
  </si>
  <si>
    <t>Belgium</t>
  </si>
  <si>
    <t>Panama</t>
  </si>
  <si>
    <t>Tunisia</t>
  </si>
  <si>
    <t>Japan</t>
  </si>
  <si>
    <t>Senegal</t>
  </si>
  <si>
    <t>Poland</t>
  </si>
  <si>
    <t>Team1</t>
  </si>
  <si>
    <t>Team2</t>
  </si>
  <si>
    <t>Argentina</t>
  </si>
  <si>
    <t>Colombia</t>
  </si>
  <si>
    <t>Continent</t>
  </si>
  <si>
    <t>Europe</t>
  </si>
  <si>
    <t>Africa</t>
  </si>
  <si>
    <t>South America</t>
  </si>
  <si>
    <t>Asia</t>
  </si>
  <si>
    <t>Central America</t>
  </si>
  <si>
    <t>Continent1</t>
  </si>
  <si>
    <t>Continent2</t>
  </si>
  <si>
    <t>FIFA Rank 1</t>
  </si>
  <si>
    <t>FIFA Rank 2</t>
  </si>
  <si>
    <t>Rank Diff</t>
  </si>
  <si>
    <t>Bet</t>
  </si>
  <si>
    <t>Team1Score</t>
  </si>
  <si>
    <t>Team1Concede</t>
  </si>
  <si>
    <t>Team2Score</t>
  </si>
  <si>
    <t>Team2Concede</t>
  </si>
  <si>
    <t>Team1ScoreExpected</t>
  </si>
  <si>
    <t>Team2ScoreExpected</t>
  </si>
  <si>
    <t>Total Goals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</si>
</sst>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2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opLeftCell="A10" workbookViewId="0">
      <selection activeCell="E33" sqref="E33"/>
    </sheetView>
  </sheetViews>
  <sheetFormatPr defaultRowHeight="14.25"/>
  <cols>
    <col min="1" max="1" width="11.125" bestFit="1" customWidth="1"/>
    <col min="2" max="2" width="11.125" customWidth="1"/>
    <col min="4" max="4" width="11.5" bestFit="1" customWidth="1"/>
    <col min="5" max="5" width="14.125" bestFit="1" customWidth="1"/>
  </cols>
  <sheetData>
    <row r="1" spans="1:5">
      <c r="A1" t="s">
        <v>15</v>
      </c>
      <c r="B1" t="s">
        <v>38</v>
      </c>
      <c r="C1" t="s">
        <v>16</v>
      </c>
      <c r="D1" t="s">
        <v>17</v>
      </c>
      <c r="E1" t="s">
        <v>18</v>
      </c>
    </row>
    <row r="2" spans="1:5">
      <c r="A2" t="s">
        <v>0</v>
      </c>
      <c r="B2" t="s">
        <v>39</v>
      </c>
      <c r="C2">
        <v>66</v>
      </c>
      <c r="D2">
        <v>1</v>
      </c>
      <c r="E2">
        <v>1</v>
      </c>
    </row>
    <row r="3" spans="1:5">
      <c r="A3" t="s">
        <v>1</v>
      </c>
      <c r="B3" t="s">
        <v>40</v>
      </c>
      <c r="C3">
        <v>46</v>
      </c>
      <c r="D3">
        <v>1.3</v>
      </c>
      <c r="E3">
        <v>0.7</v>
      </c>
    </row>
    <row r="4" spans="1:5">
      <c r="A4" t="s">
        <v>2</v>
      </c>
      <c r="B4" t="s">
        <v>41</v>
      </c>
      <c r="C4">
        <v>17</v>
      </c>
      <c r="D4">
        <v>1.8</v>
      </c>
      <c r="E4">
        <v>1.1000000000000001</v>
      </c>
    </row>
    <row r="5" spans="1:5">
      <c r="A5" t="s">
        <v>3</v>
      </c>
      <c r="B5" t="s">
        <v>42</v>
      </c>
      <c r="C5">
        <v>67</v>
      </c>
      <c r="D5">
        <v>1.7</v>
      </c>
      <c r="E5">
        <v>1</v>
      </c>
    </row>
    <row r="6" spans="1:5">
      <c r="A6" t="s">
        <v>4</v>
      </c>
      <c r="B6" t="s">
        <v>39</v>
      </c>
      <c r="C6">
        <v>8</v>
      </c>
      <c r="D6">
        <v>3.6</v>
      </c>
      <c r="E6">
        <v>0.3</v>
      </c>
    </row>
    <row r="7" spans="1:5">
      <c r="A7" t="s">
        <v>5</v>
      </c>
      <c r="B7" t="s">
        <v>39</v>
      </c>
      <c r="C7">
        <v>4</v>
      </c>
      <c r="D7">
        <v>3.2</v>
      </c>
      <c r="E7">
        <v>0.4</v>
      </c>
    </row>
    <row r="8" spans="1:5">
      <c r="A8" t="s">
        <v>6</v>
      </c>
      <c r="B8" t="s">
        <v>40</v>
      </c>
      <c r="C8">
        <v>42</v>
      </c>
      <c r="D8">
        <v>1.8</v>
      </c>
      <c r="E8">
        <v>0</v>
      </c>
    </row>
    <row r="9" spans="1:5">
      <c r="A9" t="s">
        <v>7</v>
      </c>
      <c r="B9" t="s">
        <v>42</v>
      </c>
      <c r="C9">
        <v>38</v>
      </c>
      <c r="D9">
        <v>1</v>
      </c>
      <c r="E9">
        <v>0.2</v>
      </c>
    </row>
    <row r="10" spans="1:5">
      <c r="A10" t="s">
        <v>8</v>
      </c>
      <c r="B10" t="s">
        <v>39</v>
      </c>
      <c r="C10">
        <v>7</v>
      </c>
      <c r="D10">
        <v>1.8</v>
      </c>
      <c r="E10">
        <v>0.6</v>
      </c>
    </row>
    <row r="11" spans="1:5">
      <c r="A11" t="s">
        <v>9</v>
      </c>
      <c r="B11" t="s">
        <v>41</v>
      </c>
      <c r="C11">
        <v>11</v>
      </c>
      <c r="D11">
        <v>1.5</v>
      </c>
      <c r="E11">
        <v>1.5</v>
      </c>
    </row>
    <row r="12" spans="1:5">
      <c r="A12" t="s">
        <v>10</v>
      </c>
      <c r="B12" t="s">
        <v>39</v>
      </c>
      <c r="C12">
        <v>12</v>
      </c>
      <c r="D12">
        <v>2</v>
      </c>
      <c r="E12">
        <v>0.8</v>
      </c>
    </row>
    <row r="13" spans="1:5">
      <c r="A13" t="s">
        <v>11</v>
      </c>
      <c r="B13" t="s">
        <v>42</v>
      </c>
      <c r="C13">
        <v>40</v>
      </c>
      <c r="D13">
        <v>1.6</v>
      </c>
      <c r="E13">
        <v>1.1000000000000001</v>
      </c>
    </row>
    <row r="14" spans="1:5">
      <c r="A14" t="s">
        <v>36</v>
      </c>
      <c r="B14" t="s">
        <v>41</v>
      </c>
      <c r="C14">
        <v>5</v>
      </c>
      <c r="D14">
        <v>1</v>
      </c>
      <c r="E14">
        <v>0.9</v>
      </c>
    </row>
    <row r="15" spans="1:5">
      <c r="A15" t="s">
        <v>12</v>
      </c>
      <c r="B15" t="s">
        <v>39</v>
      </c>
      <c r="C15">
        <v>18</v>
      </c>
      <c r="D15">
        <v>1.5</v>
      </c>
      <c r="E15">
        <v>0.4</v>
      </c>
    </row>
    <row r="16" spans="1:5">
      <c r="A16" t="s">
        <v>13</v>
      </c>
      <c r="B16" t="s">
        <v>39</v>
      </c>
      <c r="C16">
        <v>22</v>
      </c>
      <c r="D16">
        <v>1.6</v>
      </c>
      <c r="E16">
        <v>0.7</v>
      </c>
    </row>
    <row r="17" spans="1:5">
      <c r="A17" t="s">
        <v>14</v>
      </c>
      <c r="B17" t="s">
        <v>40</v>
      </c>
      <c r="C17">
        <v>47</v>
      </c>
      <c r="D17">
        <v>1.8</v>
      </c>
      <c r="E17">
        <v>1</v>
      </c>
    </row>
    <row r="18" spans="1:5">
      <c r="A18" t="s">
        <v>19</v>
      </c>
      <c r="B18" t="s">
        <v>39</v>
      </c>
      <c r="C18">
        <v>1</v>
      </c>
      <c r="D18">
        <v>4.3</v>
      </c>
      <c r="E18">
        <v>0.4</v>
      </c>
    </row>
    <row r="19" spans="1:5">
      <c r="A19" t="s">
        <v>20</v>
      </c>
      <c r="B19" t="s">
        <v>43</v>
      </c>
      <c r="C19">
        <v>15</v>
      </c>
      <c r="D19">
        <v>1.6</v>
      </c>
      <c r="E19">
        <v>0.7</v>
      </c>
    </row>
    <row r="20" spans="1:5">
      <c r="A20" t="s">
        <v>21</v>
      </c>
      <c r="B20" t="s">
        <v>39</v>
      </c>
      <c r="C20">
        <v>23</v>
      </c>
      <c r="D20">
        <v>2.6</v>
      </c>
      <c r="E20">
        <v>0.9</v>
      </c>
    </row>
    <row r="21" spans="1:5">
      <c r="A21" t="s">
        <v>22</v>
      </c>
      <c r="B21" t="s">
        <v>42</v>
      </c>
      <c r="C21">
        <v>61</v>
      </c>
      <c r="D21">
        <v>1.1000000000000001</v>
      </c>
      <c r="E21">
        <v>1</v>
      </c>
    </row>
    <row r="22" spans="1:5">
      <c r="A22" t="s">
        <v>23</v>
      </c>
      <c r="B22" t="s">
        <v>41</v>
      </c>
      <c r="C22">
        <v>2</v>
      </c>
      <c r="D22">
        <v>2.2999999999999998</v>
      </c>
      <c r="E22">
        <v>0.6</v>
      </c>
    </row>
    <row r="23" spans="1:5">
      <c r="A23" t="s">
        <v>24</v>
      </c>
      <c r="B23" t="s">
        <v>43</v>
      </c>
      <c r="C23">
        <v>25</v>
      </c>
      <c r="D23">
        <v>1.4</v>
      </c>
      <c r="E23">
        <v>0.8</v>
      </c>
    </row>
    <row r="24" spans="1:5">
      <c r="A24" t="s">
        <v>25</v>
      </c>
      <c r="B24" t="s">
        <v>39</v>
      </c>
      <c r="C24">
        <v>6</v>
      </c>
      <c r="D24">
        <v>2.2999999999999998</v>
      </c>
      <c r="E24">
        <v>0.7</v>
      </c>
    </row>
    <row r="25" spans="1:5">
      <c r="A25" t="s">
        <v>26</v>
      </c>
      <c r="B25" t="s">
        <v>39</v>
      </c>
      <c r="C25">
        <v>35</v>
      </c>
      <c r="D25">
        <v>2</v>
      </c>
      <c r="E25">
        <v>1</v>
      </c>
    </row>
    <row r="26" spans="1:5">
      <c r="A26" t="s">
        <v>27</v>
      </c>
      <c r="B26" t="s">
        <v>39</v>
      </c>
      <c r="C26">
        <v>13</v>
      </c>
      <c r="D26">
        <v>1.8</v>
      </c>
      <c r="E26">
        <v>0.3</v>
      </c>
    </row>
    <row r="27" spans="1:5">
      <c r="A27" t="s">
        <v>28</v>
      </c>
      <c r="B27" t="s">
        <v>39</v>
      </c>
      <c r="C27">
        <v>3</v>
      </c>
      <c r="D27">
        <v>4.3</v>
      </c>
      <c r="E27">
        <v>0.6</v>
      </c>
    </row>
    <row r="28" spans="1:5">
      <c r="A28" t="s">
        <v>29</v>
      </c>
      <c r="B28" t="s">
        <v>43</v>
      </c>
      <c r="C28">
        <v>55</v>
      </c>
      <c r="D28">
        <v>0.9</v>
      </c>
      <c r="E28">
        <v>1</v>
      </c>
    </row>
    <row r="29" spans="1:5">
      <c r="A29" t="s">
        <v>30</v>
      </c>
      <c r="B29" t="s">
        <v>40</v>
      </c>
      <c r="C29">
        <v>14</v>
      </c>
      <c r="D29" s="7">
        <v>1.8</v>
      </c>
      <c r="E29">
        <v>0.7</v>
      </c>
    </row>
    <row r="30" spans="1:5">
      <c r="A30" t="s">
        <v>37</v>
      </c>
      <c r="B30" t="s">
        <v>41</v>
      </c>
      <c r="C30">
        <v>16</v>
      </c>
      <c r="D30">
        <v>1.2</v>
      </c>
      <c r="E30">
        <v>1</v>
      </c>
    </row>
    <row r="31" spans="1:5">
      <c r="A31" t="s">
        <v>31</v>
      </c>
      <c r="B31" t="s">
        <v>42</v>
      </c>
      <c r="C31">
        <v>60</v>
      </c>
      <c r="D31">
        <v>1.7</v>
      </c>
      <c r="E31">
        <v>0.7</v>
      </c>
    </row>
    <row r="32" spans="1:5">
      <c r="A32" t="s">
        <v>32</v>
      </c>
      <c r="B32" t="s">
        <v>40</v>
      </c>
      <c r="C32">
        <v>28</v>
      </c>
      <c r="D32">
        <v>1.6</v>
      </c>
      <c r="E32">
        <v>0.5</v>
      </c>
    </row>
    <row r="33" spans="1:5">
      <c r="A33" t="s">
        <v>33</v>
      </c>
      <c r="B33" t="s">
        <v>39</v>
      </c>
      <c r="C33">
        <v>10</v>
      </c>
      <c r="D33">
        <v>2.8</v>
      </c>
      <c r="E33">
        <v>1.4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24" workbookViewId="0">
      <selection activeCell="M6" sqref="M6"/>
    </sheetView>
  </sheetViews>
  <sheetFormatPr defaultRowHeight="14.25"/>
  <cols>
    <col min="1" max="1" width="11" bestFit="1" customWidth="1"/>
    <col min="2" max="2" width="11.125" bestFit="1" customWidth="1"/>
    <col min="3" max="4" width="14.125" bestFit="1" customWidth="1"/>
    <col min="5" max="6" width="10.875" bestFit="1" customWidth="1"/>
    <col min="8" max="8" width="11.5" bestFit="1" customWidth="1"/>
    <col min="9" max="9" width="14.125" bestFit="1" customWidth="1"/>
    <col min="10" max="10" width="11.5" bestFit="1" customWidth="1"/>
    <col min="11" max="11" width="14.125" bestFit="1" customWidth="1"/>
    <col min="12" max="13" width="19.375" bestFit="1" customWidth="1"/>
    <col min="14" max="14" width="10.125" bestFit="1" customWidth="1"/>
  </cols>
  <sheetData>
    <row r="1" spans="1:14">
      <c r="A1" s="3" t="s">
        <v>34</v>
      </c>
      <c r="B1" s="3" t="s">
        <v>35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</row>
    <row r="2" spans="1:14">
      <c r="A2" s="4" t="s">
        <v>19</v>
      </c>
      <c r="B2" s="4" t="s">
        <v>21</v>
      </c>
      <c r="C2" s="1" t="str">
        <f>VLOOKUP(A2, Stats!$A$2:$B$33, 2,0)</f>
        <v>Europe</v>
      </c>
      <c r="D2" s="1" t="str">
        <f>VLOOKUP(B2, Stats!$A$2:$B$33, 2,0)</f>
        <v>Europe</v>
      </c>
      <c r="E2" s="1">
        <f>VLOOKUP(A2,Stats!$A$2:$C$33, 3, 0)</f>
        <v>1</v>
      </c>
      <c r="F2" s="1">
        <f>VLOOKUP(B2,Stats!$A$2:$C$33, 3, 0)</f>
        <v>23</v>
      </c>
      <c r="G2" s="1">
        <f>ABS(F2-E2)</f>
        <v>22</v>
      </c>
      <c r="H2" s="1">
        <f>VLOOKUP(A2,Stats!$A$2:$E$33,4,0)</f>
        <v>4.3</v>
      </c>
      <c r="I2" s="1">
        <f>VLOOKUP(A2,Stats!$A$2:$E$33,5,0)</f>
        <v>0.4</v>
      </c>
      <c r="J2" s="1">
        <f>VLOOKUP(B2,Stats!$A$2:$E$33,4,0)</f>
        <v>2.6</v>
      </c>
      <c r="K2" s="1">
        <f>VLOOKUP(B2,Stats!$A$2:$E$33,5,0)</f>
        <v>0.9</v>
      </c>
      <c r="L2" s="1">
        <f>AVERAGE(H2,K2)</f>
        <v>2.6</v>
      </c>
      <c r="M2" s="1">
        <f>AVERAGE(I2,J2)</f>
        <v>1.5</v>
      </c>
      <c r="N2" s="1">
        <f>M2+L2</f>
        <v>4.0999999999999996</v>
      </c>
    </row>
    <row r="3" spans="1:14">
      <c r="A3" s="4" t="s">
        <v>5</v>
      </c>
      <c r="B3" s="4" t="s">
        <v>4</v>
      </c>
      <c r="C3" s="1" t="str">
        <f>VLOOKUP(A3, Stats!$A$2:$B$33, 2,0)</f>
        <v>Europe</v>
      </c>
      <c r="D3" s="1" t="str">
        <f>VLOOKUP(B3, Stats!$A$2:$B$33, 2,0)</f>
        <v>Europe</v>
      </c>
      <c r="E3" s="1">
        <f>VLOOKUP(A3,Stats!$A$2:$C$33, 3, 0)</f>
        <v>4</v>
      </c>
      <c r="F3" s="1">
        <f>VLOOKUP(B3,Stats!$A$2:$C$33, 3, 0)</f>
        <v>8</v>
      </c>
      <c r="G3" s="1">
        <f>ABS(F3-E3)</f>
        <v>4</v>
      </c>
      <c r="H3" s="1">
        <f>VLOOKUP(A3,Stats!$A$2:$E$33,4,0)</f>
        <v>3.2</v>
      </c>
      <c r="I3" s="1">
        <f>VLOOKUP(A3,Stats!$A$2:$E$33,5,0)</f>
        <v>0.4</v>
      </c>
      <c r="J3" s="1">
        <f>VLOOKUP(B3,Stats!$A$2:$E$33,4,0)</f>
        <v>3.6</v>
      </c>
      <c r="K3" s="1">
        <f>VLOOKUP(B3,Stats!$A$2:$E$33,5,0)</f>
        <v>0.3</v>
      </c>
      <c r="L3" s="1">
        <f>AVERAGE(H3,K3)</f>
        <v>1.75</v>
      </c>
      <c r="M3" s="1">
        <f>AVERAGE(I3,J3)</f>
        <v>2</v>
      </c>
      <c r="N3" s="1">
        <f>M3+L3</f>
        <v>3.75</v>
      </c>
    </row>
    <row r="4" spans="1:14">
      <c r="A4" s="4" t="s">
        <v>28</v>
      </c>
      <c r="B4" s="4" t="s">
        <v>30</v>
      </c>
      <c r="C4" s="1" t="str">
        <f>VLOOKUP(A4, Stats!$A$2:$B$33, 2,0)</f>
        <v>Europe</v>
      </c>
      <c r="D4" s="1" t="str">
        <f>VLOOKUP(B4, Stats!$A$2:$B$33, 2,0)</f>
        <v>Africa</v>
      </c>
      <c r="E4" s="1">
        <f>VLOOKUP(A4,Stats!$A$2:$C$33, 3, 0)</f>
        <v>3</v>
      </c>
      <c r="F4" s="1">
        <f>VLOOKUP(B4,Stats!$A$2:$C$33, 3, 0)</f>
        <v>14</v>
      </c>
      <c r="G4" s="1">
        <f>ABS(F4-E4)</f>
        <v>11</v>
      </c>
      <c r="H4" s="1">
        <f>VLOOKUP(A4,Stats!$A$2:$E$33,4,0)</f>
        <v>4.3</v>
      </c>
      <c r="I4" s="1">
        <f>VLOOKUP(A4,Stats!$A$2:$E$33,5,0)</f>
        <v>0.6</v>
      </c>
      <c r="J4" s="1">
        <f>VLOOKUP(B4,Stats!$A$2:$E$33,4,0)</f>
        <v>1.8</v>
      </c>
      <c r="K4" s="1">
        <f>VLOOKUP(B4,Stats!$A$2:$E$33,5,0)</f>
        <v>0.7</v>
      </c>
      <c r="L4" s="1">
        <f>AVERAGE(H4,K4)</f>
        <v>2.5</v>
      </c>
      <c r="M4" s="1">
        <f>AVERAGE(I4,J4)</f>
        <v>1.2</v>
      </c>
      <c r="N4" s="1">
        <f>M4+L4</f>
        <v>3.7</v>
      </c>
    </row>
    <row r="5" spans="1:14">
      <c r="A5" s="4" t="s">
        <v>19</v>
      </c>
      <c r="B5" s="4" t="s">
        <v>20</v>
      </c>
      <c r="C5" s="1" t="str">
        <f>VLOOKUP(A5, Stats!$A$2:$B$33, 2,0)</f>
        <v>Europe</v>
      </c>
      <c r="D5" s="1" t="str">
        <f>VLOOKUP(B5, Stats!$A$2:$B$33, 2,0)</f>
        <v>Central America</v>
      </c>
      <c r="E5" s="1">
        <f>VLOOKUP(A5,Stats!$A$2:$C$33, 3, 0)</f>
        <v>1</v>
      </c>
      <c r="F5" s="1">
        <f>VLOOKUP(B5,Stats!$A$2:$C$33, 3, 0)</f>
        <v>15</v>
      </c>
      <c r="G5" s="1">
        <f>ABS(F5-E5)</f>
        <v>14</v>
      </c>
      <c r="H5" s="1">
        <f>VLOOKUP(A5,Stats!$A$2:$E$33,4,0)</f>
        <v>4.3</v>
      </c>
      <c r="I5" s="1">
        <f>VLOOKUP(A5,Stats!$A$2:$E$33,5,0)</f>
        <v>0.4</v>
      </c>
      <c r="J5" s="1">
        <f>VLOOKUP(B5,Stats!$A$2:$E$33,4,0)</f>
        <v>1.6</v>
      </c>
      <c r="K5" s="1">
        <f>VLOOKUP(B5,Stats!$A$2:$E$33,5,0)</f>
        <v>0.7</v>
      </c>
      <c r="L5" s="1">
        <f>AVERAGE(H5,K5)</f>
        <v>2.5</v>
      </c>
      <c r="M5" s="1">
        <f>AVERAGE(I5,J5)</f>
        <v>1</v>
      </c>
      <c r="N5" s="1">
        <f>M5+L5</f>
        <v>3.5</v>
      </c>
    </row>
    <row r="6" spans="1:14">
      <c r="A6" s="4" t="s">
        <v>27</v>
      </c>
      <c r="B6" s="4" t="s">
        <v>28</v>
      </c>
      <c r="C6" s="1" t="str">
        <f>VLOOKUP(A6, Stats!$A$2:$B$33, 2,0)</f>
        <v>Europe</v>
      </c>
      <c r="D6" s="1" t="str">
        <f>VLOOKUP(B6, Stats!$A$2:$B$33, 2,0)</f>
        <v>Europe</v>
      </c>
      <c r="E6" s="1">
        <f>VLOOKUP(A6,Stats!$A$2:$C$33, 3, 0)</f>
        <v>13</v>
      </c>
      <c r="F6" s="1">
        <f>VLOOKUP(B6,Stats!$A$2:$C$33, 3, 0)</f>
        <v>3</v>
      </c>
      <c r="G6" s="1">
        <f>ABS(F6-E6)</f>
        <v>10</v>
      </c>
      <c r="H6" s="1">
        <f>VLOOKUP(A6,Stats!$A$2:$E$33,4,0)</f>
        <v>1.8</v>
      </c>
      <c r="I6" s="1">
        <f>VLOOKUP(A6,Stats!$A$2:$E$33,5,0)</f>
        <v>0.3</v>
      </c>
      <c r="J6" s="1">
        <f>VLOOKUP(B6,Stats!$A$2:$E$33,4,0)</f>
        <v>4.3</v>
      </c>
      <c r="K6" s="1">
        <f>VLOOKUP(B6,Stats!$A$2:$E$33,5,0)</f>
        <v>0.6</v>
      </c>
      <c r="L6" s="1">
        <f>AVERAGE(H6,K6)</f>
        <v>1.2</v>
      </c>
      <c r="M6" s="1">
        <f>AVERAGE(I6,J6)</f>
        <v>2.2999999999999998</v>
      </c>
      <c r="N6" s="1">
        <f>M6+L6</f>
        <v>3.5</v>
      </c>
    </row>
    <row r="7" spans="1:14">
      <c r="A7" s="2" t="s">
        <v>22</v>
      </c>
      <c r="B7" s="2" t="s">
        <v>19</v>
      </c>
      <c r="C7" s="2" t="str">
        <f>VLOOKUP(A7, Stats!$A$2:$B$33, 2,0)</f>
        <v>Asia</v>
      </c>
      <c r="D7" s="2" t="str">
        <f>VLOOKUP(B7, Stats!$A$2:$B$33, 2,0)</f>
        <v>Europe</v>
      </c>
      <c r="E7" s="2">
        <f>VLOOKUP(A7,Stats!$A$2:$C$33, 3, 0)</f>
        <v>61</v>
      </c>
      <c r="F7" s="2">
        <f>VLOOKUP(B7,Stats!$A$2:$C$33, 3, 0)</f>
        <v>1</v>
      </c>
      <c r="G7" s="2">
        <f>ABS(F7-E7)</f>
        <v>60</v>
      </c>
      <c r="H7" s="1">
        <f>VLOOKUP(A7,Stats!$A$2:$E$33,4,0)</f>
        <v>1.1000000000000001</v>
      </c>
      <c r="I7" s="1">
        <f>VLOOKUP(A7,Stats!$A$2:$E$33,5,0)</f>
        <v>1</v>
      </c>
      <c r="J7" s="1">
        <f>VLOOKUP(B7,Stats!$A$2:$E$33,4,0)</f>
        <v>4.3</v>
      </c>
      <c r="K7" s="1">
        <f>VLOOKUP(B7,Stats!$A$2:$E$33,5,0)</f>
        <v>0.4</v>
      </c>
      <c r="L7" s="1">
        <f>AVERAGE(H7,K7)</f>
        <v>0.75</v>
      </c>
      <c r="M7" s="1">
        <f>AVERAGE(I7,J7)</f>
        <v>2.65</v>
      </c>
      <c r="N7" s="1">
        <f>M7+L7</f>
        <v>3.4</v>
      </c>
    </row>
    <row r="8" spans="1:14">
      <c r="A8" s="2" t="s">
        <v>28</v>
      </c>
      <c r="B8" s="2" t="s">
        <v>29</v>
      </c>
      <c r="C8" s="2" t="str">
        <f>VLOOKUP(A8, Stats!$A$2:$B$33, 2,0)</f>
        <v>Europe</v>
      </c>
      <c r="D8" s="2" t="str">
        <f>VLOOKUP(B8, Stats!$A$2:$B$33, 2,0)</f>
        <v>Central America</v>
      </c>
      <c r="E8" s="2">
        <f>VLOOKUP(A8,Stats!$A$2:$C$33, 3, 0)</f>
        <v>3</v>
      </c>
      <c r="F8" s="2">
        <f>VLOOKUP(B8,Stats!$A$2:$C$33, 3, 0)</f>
        <v>55</v>
      </c>
      <c r="G8" s="2">
        <f>ABS(F8-E8)</f>
        <v>52</v>
      </c>
      <c r="H8" s="1">
        <f>VLOOKUP(A8,Stats!$A$2:$E$33,4,0)</f>
        <v>4.3</v>
      </c>
      <c r="I8" s="1">
        <f>VLOOKUP(A8,Stats!$A$2:$E$33,5,0)</f>
        <v>0.6</v>
      </c>
      <c r="J8" s="1">
        <f>VLOOKUP(B8,Stats!$A$2:$E$33,4,0)</f>
        <v>0.9</v>
      </c>
      <c r="K8" s="1">
        <f>VLOOKUP(B8,Stats!$A$2:$E$33,5,0)</f>
        <v>1</v>
      </c>
      <c r="L8" s="1">
        <f>AVERAGE(H8,K8)</f>
        <v>2.65</v>
      </c>
      <c r="M8" s="1">
        <f>AVERAGE(I8,J8)</f>
        <v>0.75</v>
      </c>
      <c r="N8" s="1">
        <f>M8+L8</f>
        <v>3.4</v>
      </c>
    </row>
    <row r="9" spans="1:14">
      <c r="A9" s="2" t="s">
        <v>31</v>
      </c>
      <c r="B9" s="2" t="s">
        <v>33</v>
      </c>
      <c r="C9" s="2" t="str">
        <f>VLOOKUP(A9, Stats!$A$2:$B$33, 2,0)</f>
        <v>Asia</v>
      </c>
      <c r="D9" s="2" t="str">
        <f>VLOOKUP(B9, Stats!$A$2:$B$33, 2,0)</f>
        <v>Europe</v>
      </c>
      <c r="E9" s="2">
        <f>VLOOKUP(A9,Stats!$A$2:$C$33, 3, 0)</f>
        <v>60</v>
      </c>
      <c r="F9" s="2">
        <f>VLOOKUP(B9,Stats!$A$2:$C$33, 3, 0)</f>
        <v>10</v>
      </c>
      <c r="G9" s="2">
        <f>ABS(F9-E9)</f>
        <v>50</v>
      </c>
      <c r="H9" s="1">
        <f>VLOOKUP(A9,Stats!$A$2:$E$33,4,0)</f>
        <v>1.7</v>
      </c>
      <c r="I9" s="1">
        <f>VLOOKUP(A9,Stats!$A$2:$E$33,5,0)</f>
        <v>0.7</v>
      </c>
      <c r="J9" s="1">
        <f>VLOOKUP(B9,Stats!$A$2:$E$33,4,0)</f>
        <v>2.8</v>
      </c>
      <c r="K9" s="1">
        <f>VLOOKUP(B9,Stats!$A$2:$E$33,5,0)</f>
        <v>1.4</v>
      </c>
      <c r="L9" s="1">
        <f>AVERAGE(H9,K9)</f>
        <v>1.5499999999999998</v>
      </c>
      <c r="M9" s="1">
        <f>AVERAGE(I9,J9)</f>
        <v>1.75</v>
      </c>
      <c r="N9" s="1">
        <f>M9+L9</f>
        <v>3.3</v>
      </c>
    </row>
    <row r="10" spans="1:14">
      <c r="A10" s="4" t="s">
        <v>33</v>
      </c>
      <c r="B10" s="4" t="s">
        <v>37</v>
      </c>
      <c r="C10" s="1" t="str">
        <f>VLOOKUP(A10, Stats!$A$2:$B$33, 2,0)</f>
        <v>Europe</v>
      </c>
      <c r="D10" s="1" t="str">
        <f>VLOOKUP(B10, Stats!$A$2:$B$33, 2,0)</f>
        <v>South America</v>
      </c>
      <c r="E10" s="1">
        <f>VLOOKUP(A10,Stats!$A$2:$C$33, 3, 0)</f>
        <v>10</v>
      </c>
      <c r="F10" s="1">
        <f>VLOOKUP(B10,Stats!$A$2:$C$33, 3, 0)</f>
        <v>16</v>
      </c>
      <c r="G10" s="1">
        <f>ABS(F10-E10)</f>
        <v>6</v>
      </c>
      <c r="H10" s="1">
        <f>VLOOKUP(A10,Stats!$A$2:$E$33,4,0)</f>
        <v>2.8</v>
      </c>
      <c r="I10" s="1">
        <f>VLOOKUP(A10,Stats!$A$2:$E$33,5,0)</f>
        <v>1.4</v>
      </c>
      <c r="J10" s="1">
        <f>VLOOKUP(B10,Stats!$A$2:$E$33,4,0)</f>
        <v>1.2</v>
      </c>
      <c r="K10" s="1">
        <f>VLOOKUP(B10,Stats!$A$2:$E$33,5,0)</f>
        <v>1</v>
      </c>
      <c r="L10" s="1">
        <f>AVERAGE(H10,K10)</f>
        <v>1.9</v>
      </c>
      <c r="M10" s="1">
        <f>AVERAGE(I10,J10)</f>
        <v>1.2999999999999998</v>
      </c>
      <c r="N10" s="1">
        <f>M10+L10</f>
        <v>3.1999999999999997</v>
      </c>
    </row>
    <row r="11" spans="1:14">
      <c r="A11" s="4" t="s">
        <v>33</v>
      </c>
      <c r="B11" s="4" t="s">
        <v>32</v>
      </c>
      <c r="C11" s="1" t="str">
        <f>VLOOKUP(A11, Stats!$A$2:$B$33, 2,0)</f>
        <v>Europe</v>
      </c>
      <c r="D11" s="1" t="str">
        <f>VLOOKUP(B11, Stats!$A$2:$B$33, 2,0)</f>
        <v>Africa</v>
      </c>
      <c r="E11" s="1">
        <f>VLOOKUP(A11,Stats!$A$2:$C$33, 3, 0)</f>
        <v>10</v>
      </c>
      <c r="F11" s="1">
        <f>VLOOKUP(B11,Stats!$A$2:$C$33, 3, 0)</f>
        <v>28</v>
      </c>
      <c r="G11" s="1">
        <f>ABS(F11-E11)</f>
        <v>18</v>
      </c>
      <c r="H11" s="1">
        <f>VLOOKUP(A11,Stats!$A$2:$E$33,4,0)</f>
        <v>2.8</v>
      </c>
      <c r="I11" s="1">
        <f>VLOOKUP(A11,Stats!$A$2:$E$33,5,0)</f>
        <v>1.4</v>
      </c>
      <c r="J11" s="1">
        <f>VLOOKUP(B11,Stats!$A$2:$E$33,4,0)</f>
        <v>1.6</v>
      </c>
      <c r="K11" s="1">
        <f>VLOOKUP(B11,Stats!$A$2:$E$33,5,0)</f>
        <v>0.5</v>
      </c>
      <c r="L11" s="1">
        <f>AVERAGE(H11,K11)</f>
        <v>1.65</v>
      </c>
      <c r="M11" s="1">
        <f>AVERAGE(I11,J11)</f>
        <v>1.5</v>
      </c>
      <c r="N11" s="1">
        <f>M11+L11</f>
        <v>3.15</v>
      </c>
    </row>
    <row r="12" spans="1:14">
      <c r="A12" s="4" t="s">
        <v>26</v>
      </c>
      <c r="B12" s="4" t="s">
        <v>25</v>
      </c>
      <c r="C12" s="1" t="str">
        <f>VLOOKUP(A12, Stats!$A$2:$B$33, 2,0)</f>
        <v>Europe</v>
      </c>
      <c r="D12" s="1" t="str">
        <f>VLOOKUP(B12, Stats!$A$2:$B$33, 2,0)</f>
        <v>Europe</v>
      </c>
      <c r="E12" s="1">
        <f>VLOOKUP(A12,Stats!$A$2:$C$33, 3, 0)</f>
        <v>35</v>
      </c>
      <c r="F12" s="1">
        <f>VLOOKUP(B12,Stats!$A$2:$C$33, 3, 0)</f>
        <v>6</v>
      </c>
      <c r="G12" s="1">
        <f>ABS(F12-E12)</f>
        <v>29</v>
      </c>
      <c r="H12" s="1">
        <f>VLOOKUP(A12,Stats!$A$2:$E$33,4,0)</f>
        <v>2</v>
      </c>
      <c r="I12" s="1">
        <f>VLOOKUP(A12,Stats!$A$2:$E$33,5,0)</f>
        <v>1</v>
      </c>
      <c r="J12" s="1">
        <f>VLOOKUP(B12,Stats!$A$2:$E$33,4,0)</f>
        <v>2.2999999999999998</v>
      </c>
      <c r="K12" s="1">
        <f>VLOOKUP(B12,Stats!$A$2:$E$33,5,0)</f>
        <v>0.7</v>
      </c>
      <c r="L12" s="1">
        <f>AVERAGE(H12,K12)</f>
        <v>1.35</v>
      </c>
      <c r="M12" s="1">
        <f>AVERAGE(I12,J12)</f>
        <v>1.65</v>
      </c>
      <c r="N12" s="1">
        <f>M12+L12</f>
        <v>3</v>
      </c>
    </row>
    <row r="13" spans="1:14">
      <c r="A13" s="2" t="s">
        <v>26</v>
      </c>
      <c r="B13" s="2" t="s">
        <v>23</v>
      </c>
      <c r="C13" s="2" t="str">
        <f>VLOOKUP(A13, Stats!$A$2:$B$33, 2,0)</f>
        <v>Europe</v>
      </c>
      <c r="D13" s="2" t="str">
        <f>VLOOKUP(B13, Stats!$A$2:$B$33, 2,0)</f>
        <v>South America</v>
      </c>
      <c r="E13" s="2">
        <f>VLOOKUP(A13,Stats!$A$2:$C$33, 3, 0)</f>
        <v>35</v>
      </c>
      <c r="F13" s="2">
        <f>VLOOKUP(B13,Stats!$A$2:$C$33, 3, 0)</f>
        <v>2</v>
      </c>
      <c r="G13" s="2">
        <f>ABS(F13-E13)</f>
        <v>33</v>
      </c>
      <c r="H13" s="1">
        <f>VLOOKUP(A13,Stats!$A$2:$E$33,4,0)</f>
        <v>2</v>
      </c>
      <c r="I13" s="1">
        <f>VLOOKUP(A13,Stats!$A$2:$E$33,5,0)</f>
        <v>1</v>
      </c>
      <c r="J13" s="1">
        <f>VLOOKUP(B13,Stats!$A$2:$E$33,4,0)</f>
        <v>2.2999999999999998</v>
      </c>
      <c r="K13" s="1">
        <f>VLOOKUP(B13,Stats!$A$2:$E$33,5,0)</f>
        <v>0.6</v>
      </c>
      <c r="L13" s="1">
        <f>AVERAGE(H13,K13)</f>
        <v>1.3</v>
      </c>
      <c r="M13" s="1">
        <f>AVERAGE(I13,J13)</f>
        <v>1.65</v>
      </c>
      <c r="N13" s="1">
        <f>M13+L13</f>
        <v>2.95</v>
      </c>
    </row>
    <row r="14" spans="1:14">
      <c r="A14" s="4" t="s">
        <v>23</v>
      </c>
      <c r="B14" s="4" t="s">
        <v>25</v>
      </c>
      <c r="C14" s="1" t="str">
        <f>VLOOKUP(A14, Stats!$A$2:$B$33, 2,0)</f>
        <v>South America</v>
      </c>
      <c r="D14" s="1" t="str">
        <f>VLOOKUP(B14, Stats!$A$2:$B$33, 2,0)</f>
        <v>Europe</v>
      </c>
      <c r="E14" s="1">
        <f>VLOOKUP(A14,Stats!$A$2:$C$33, 3, 0)</f>
        <v>2</v>
      </c>
      <c r="F14" s="1">
        <f>VLOOKUP(B14,Stats!$A$2:$C$33, 3, 0)</f>
        <v>6</v>
      </c>
      <c r="G14" s="1">
        <f>ABS(F14-E14)</f>
        <v>4</v>
      </c>
      <c r="H14" s="1">
        <f>VLOOKUP(A14,Stats!$A$2:$E$33,4,0)</f>
        <v>2.2999999999999998</v>
      </c>
      <c r="I14" s="1">
        <f>VLOOKUP(A14,Stats!$A$2:$E$33,5,0)</f>
        <v>0.6</v>
      </c>
      <c r="J14" s="1">
        <f>VLOOKUP(B14,Stats!$A$2:$E$33,4,0)</f>
        <v>2.2999999999999998</v>
      </c>
      <c r="K14" s="1">
        <f>VLOOKUP(B14,Stats!$A$2:$E$33,5,0)</f>
        <v>0.7</v>
      </c>
      <c r="L14" s="1">
        <f>AVERAGE(H14,K14)</f>
        <v>1.5</v>
      </c>
      <c r="M14" s="1">
        <f>AVERAGE(I14,J14)</f>
        <v>1.45</v>
      </c>
      <c r="N14" s="1">
        <f>M14+L14</f>
        <v>2.95</v>
      </c>
    </row>
    <row r="15" spans="1:14">
      <c r="A15" s="4" t="s">
        <v>20</v>
      </c>
      <c r="B15" s="4" t="s">
        <v>21</v>
      </c>
      <c r="C15" s="1" t="str">
        <f>VLOOKUP(A15, Stats!$A$2:$B$33, 2,0)</f>
        <v>Central America</v>
      </c>
      <c r="D15" s="1" t="str">
        <f>VLOOKUP(B15, Stats!$A$2:$B$33, 2,0)</f>
        <v>Europe</v>
      </c>
      <c r="E15" s="1">
        <f>VLOOKUP(A15,Stats!$A$2:$C$33, 3, 0)</f>
        <v>15</v>
      </c>
      <c r="F15" s="1">
        <f>VLOOKUP(B15,Stats!$A$2:$C$33, 3, 0)</f>
        <v>23</v>
      </c>
      <c r="G15" s="1">
        <f>ABS(F15-E15)</f>
        <v>8</v>
      </c>
      <c r="H15" s="1">
        <f>VLOOKUP(A15,Stats!$A$2:$E$33,4,0)</f>
        <v>1.6</v>
      </c>
      <c r="I15" s="1">
        <f>VLOOKUP(A15,Stats!$A$2:$E$33,5,0)</f>
        <v>0.7</v>
      </c>
      <c r="J15" s="1">
        <f>VLOOKUP(B15,Stats!$A$2:$E$33,4,0)</f>
        <v>2.6</v>
      </c>
      <c r="K15" s="1">
        <f>VLOOKUP(B15,Stats!$A$2:$E$33,5,0)</f>
        <v>0.9</v>
      </c>
      <c r="L15" s="1">
        <f>AVERAGE(H15,K15)</f>
        <v>1.25</v>
      </c>
      <c r="M15" s="1">
        <f>AVERAGE(I15,J15)</f>
        <v>1.65</v>
      </c>
      <c r="N15" s="1">
        <f>M15+L15</f>
        <v>2.9</v>
      </c>
    </row>
    <row r="16" spans="1:14">
      <c r="A16" s="4" t="s">
        <v>9</v>
      </c>
      <c r="B16" s="4" t="s">
        <v>10</v>
      </c>
      <c r="C16" s="1" t="str">
        <f>VLOOKUP(A16, Stats!$A$2:$B$33, 2,0)</f>
        <v>South America</v>
      </c>
      <c r="D16" s="1" t="str">
        <f>VLOOKUP(B16, Stats!$A$2:$B$33, 2,0)</f>
        <v>Europe</v>
      </c>
      <c r="E16" s="1">
        <f>VLOOKUP(A16,Stats!$A$2:$C$33, 3, 0)</f>
        <v>11</v>
      </c>
      <c r="F16" s="1">
        <f>VLOOKUP(B16,Stats!$A$2:$C$33, 3, 0)</f>
        <v>12</v>
      </c>
      <c r="G16" s="1">
        <f>ABS(F16-E16)</f>
        <v>1</v>
      </c>
      <c r="H16" s="1">
        <f>VLOOKUP(A16,Stats!$A$2:$E$33,4,0)</f>
        <v>1.5</v>
      </c>
      <c r="I16" s="1">
        <f>VLOOKUP(A16,Stats!$A$2:$E$33,5,0)</f>
        <v>1.5</v>
      </c>
      <c r="J16" s="1">
        <f>VLOOKUP(B16,Stats!$A$2:$E$33,4,0)</f>
        <v>2</v>
      </c>
      <c r="K16" s="1">
        <f>VLOOKUP(B16,Stats!$A$2:$E$33,5,0)</f>
        <v>0.8</v>
      </c>
      <c r="L16" s="1">
        <f>AVERAGE(H16,K16)</f>
        <v>1.1499999999999999</v>
      </c>
      <c r="M16" s="1">
        <f>AVERAGE(I16,J16)</f>
        <v>1.75</v>
      </c>
      <c r="N16" s="1">
        <f>M16+L16</f>
        <v>2.9</v>
      </c>
    </row>
    <row r="17" spans="1:14">
      <c r="A17" s="2" t="s">
        <v>4</v>
      </c>
      <c r="B17" s="2" t="s">
        <v>6</v>
      </c>
      <c r="C17" s="2" t="str">
        <f>VLOOKUP(A17, Stats!$A$2:$B$33, 2,0)</f>
        <v>Europe</v>
      </c>
      <c r="D17" s="2" t="str">
        <f>VLOOKUP(B17, Stats!$A$2:$B$33, 2,0)</f>
        <v>Africa</v>
      </c>
      <c r="E17" s="2">
        <f>VLOOKUP(A17,Stats!$A$2:$C$33, 3, 0)</f>
        <v>8</v>
      </c>
      <c r="F17" s="2">
        <f>VLOOKUP(B17,Stats!$A$2:$C$33, 3, 0)</f>
        <v>42</v>
      </c>
      <c r="G17" s="2">
        <f>ABS(F17-E17)</f>
        <v>34</v>
      </c>
      <c r="H17" s="1">
        <f>VLOOKUP(A17,Stats!$A$2:$E$33,4,0)</f>
        <v>3.6</v>
      </c>
      <c r="I17" s="1">
        <f>VLOOKUP(A17,Stats!$A$2:$E$33,5,0)</f>
        <v>0.3</v>
      </c>
      <c r="J17" s="1">
        <f>VLOOKUP(B17,Stats!$A$2:$E$33,4,0)</f>
        <v>1.8</v>
      </c>
      <c r="K17" s="1">
        <f>VLOOKUP(B17,Stats!$A$2:$E$33,5,0)</f>
        <v>0</v>
      </c>
      <c r="L17" s="1">
        <f>AVERAGE(H17,K17)</f>
        <v>1.8</v>
      </c>
      <c r="M17" s="1">
        <f>AVERAGE(I17,J17)</f>
        <v>1.05</v>
      </c>
      <c r="N17" s="1">
        <f>M17+L17</f>
        <v>2.85</v>
      </c>
    </row>
    <row r="18" spans="1:14">
      <c r="A18" s="4" t="s">
        <v>11</v>
      </c>
      <c r="B18" s="4" t="s">
        <v>9</v>
      </c>
      <c r="C18" s="1" t="str">
        <f>VLOOKUP(A18, Stats!$A$2:$B$33, 2,0)</f>
        <v>Asia</v>
      </c>
      <c r="D18" s="1" t="str">
        <f>VLOOKUP(B18, Stats!$A$2:$B$33, 2,0)</f>
        <v>South America</v>
      </c>
      <c r="E18" s="1">
        <f>VLOOKUP(A18,Stats!$A$2:$C$33, 3, 0)</f>
        <v>40</v>
      </c>
      <c r="F18" s="1">
        <f>VLOOKUP(B18,Stats!$A$2:$C$33, 3, 0)</f>
        <v>11</v>
      </c>
      <c r="G18" s="1">
        <f>ABS(F18-E18)</f>
        <v>29</v>
      </c>
      <c r="H18" s="1">
        <f>VLOOKUP(A18,Stats!$A$2:$E$33,4,0)</f>
        <v>1.6</v>
      </c>
      <c r="I18" s="1">
        <f>VLOOKUP(A18,Stats!$A$2:$E$33,5,0)</f>
        <v>1.1000000000000001</v>
      </c>
      <c r="J18" s="1">
        <f>VLOOKUP(B18,Stats!$A$2:$E$33,4,0)</f>
        <v>1.5</v>
      </c>
      <c r="K18" s="1">
        <f>VLOOKUP(B18,Stats!$A$2:$E$33,5,0)</f>
        <v>1.5</v>
      </c>
      <c r="L18" s="1">
        <f>AVERAGE(H18,K18)</f>
        <v>1.55</v>
      </c>
      <c r="M18" s="1">
        <f>AVERAGE(I18,J18)</f>
        <v>1.3</v>
      </c>
      <c r="N18" s="1">
        <f>M18+L18</f>
        <v>2.85</v>
      </c>
    </row>
    <row r="19" spans="1:14">
      <c r="A19" s="2" t="s">
        <v>2</v>
      </c>
      <c r="B19" s="2" t="s">
        <v>3</v>
      </c>
      <c r="C19" s="2" t="str">
        <f>VLOOKUP(A19, Stats!$A$2:$B$33, 2,0)</f>
        <v>South America</v>
      </c>
      <c r="D19" s="2" t="str">
        <f>VLOOKUP(B19, Stats!$A$2:$B$33, 2,0)</f>
        <v>Asia</v>
      </c>
      <c r="E19" s="2">
        <f>VLOOKUP(A19,Stats!$A$2:$C$33, 3, 0)</f>
        <v>17</v>
      </c>
      <c r="F19" s="2">
        <f>VLOOKUP(B19,Stats!$A$2:$C$33, 3, 0)</f>
        <v>67</v>
      </c>
      <c r="G19" s="2">
        <f>ABS(F19-E19)</f>
        <v>50</v>
      </c>
      <c r="H19" s="1">
        <f>VLOOKUP(A19,Stats!$A$2:$E$33,4,0)</f>
        <v>1.8</v>
      </c>
      <c r="I19" s="1">
        <f>VLOOKUP(A19,Stats!$A$2:$E$33,5,0)</f>
        <v>1.1000000000000001</v>
      </c>
      <c r="J19" s="1">
        <f>VLOOKUP(B19,Stats!$A$2:$E$33,4,0)</f>
        <v>1.7</v>
      </c>
      <c r="K19" s="1">
        <f>VLOOKUP(B19,Stats!$A$2:$E$33,5,0)</f>
        <v>1</v>
      </c>
      <c r="L19" s="1">
        <f>AVERAGE(H19,K19)</f>
        <v>1.4</v>
      </c>
      <c r="M19" s="1">
        <f>AVERAGE(I19,J19)</f>
        <v>1.4</v>
      </c>
      <c r="N19" s="1">
        <f>M19+L19</f>
        <v>2.8</v>
      </c>
    </row>
    <row r="20" spans="1:14">
      <c r="A20" s="2" t="s">
        <v>21</v>
      </c>
      <c r="B20" s="2" t="s">
        <v>22</v>
      </c>
      <c r="C20" s="2" t="str">
        <f>VLOOKUP(A20, Stats!$A$2:$B$33, 2,0)</f>
        <v>Europe</v>
      </c>
      <c r="D20" s="2" t="str">
        <f>VLOOKUP(B20, Stats!$A$2:$B$33, 2,0)</f>
        <v>Asia</v>
      </c>
      <c r="E20" s="2">
        <f>VLOOKUP(A20,Stats!$A$2:$C$33, 3, 0)</f>
        <v>23</v>
      </c>
      <c r="F20" s="2">
        <f>VLOOKUP(B20,Stats!$A$2:$C$33, 3, 0)</f>
        <v>61</v>
      </c>
      <c r="G20" s="2">
        <f>ABS(F20-E20)</f>
        <v>38</v>
      </c>
      <c r="H20" s="1">
        <f>VLOOKUP(A20,Stats!$A$2:$E$33,4,0)</f>
        <v>2.6</v>
      </c>
      <c r="I20" s="1">
        <f>VLOOKUP(A20,Stats!$A$2:$E$33,5,0)</f>
        <v>0.9</v>
      </c>
      <c r="J20" s="1">
        <f>VLOOKUP(B20,Stats!$A$2:$E$33,4,0)</f>
        <v>1.1000000000000001</v>
      </c>
      <c r="K20" s="1">
        <f>VLOOKUP(B20,Stats!$A$2:$E$33,5,0)</f>
        <v>1</v>
      </c>
      <c r="L20" s="1">
        <f>AVERAGE(H20,K20)</f>
        <v>1.8</v>
      </c>
      <c r="M20" s="1">
        <f>AVERAGE(I20,J20)</f>
        <v>1</v>
      </c>
      <c r="N20" s="1">
        <f>M20+L20</f>
        <v>2.8</v>
      </c>
    </row>
    <row r="21" spans="1:14">
      <c r="A21" s="4" t="s">
        <v>10</v>
      </c>
      <c r="B21" s="4" t="s">
        <v>11</v>
      </c>
      <c r="C21" s="1" t="str">
        <f>VLOOKUP(A21, Stats!$A$2:$B$33, 2,0)</f>
        <v>Europe</v>
      </c>
      <c r="D21" s="1" t="str">
        <f>VLOOKUP(B21, Stats!$A$2:$B$33, 2,0)</f>
        <v>Asia</v>
      </c>
      <c r="E21" s="1">
        <f>VLOOKUP(A21,Stats!$A$2:$C$33, 3, 0)</f>
        <v>12</v>
      </c>
      <c r="F21" s="1">
        <f>VLOOKUP(B21,Stats!$A$2:$C$33, 3, 0)</f>
        <v>40</v>
      </c>
      <c r="G21" s="1">
        <f>ABS(F21-E21)</f>
        <v>28</v>
      </c>
      <c r="H21" s="1">
        <f>VLOOKUP(A21,Stats!$A$2:$E$33,4,0)</f>
        <v>2</v>
      </c>
      <c r="I21" s="1">
        <f>VLOOKUP(A21,Stats!$A$2:$E$33,5,0)</f>
        <v>0.8</v>
      </c>
      <c r="J21" s="1">
        <f>VLOOKUP(B21,Stats!$A$2:$E$33,4,0)</f>
        <v>1.6</v>
      </c>
      <c r="K21" s="1">
        <f>VLOOKUP(B21,Stats!$A$2:$E$33,5,0)</f>
        <v>1.1000000000000001</v>
      </c>
      <c r="L21" s="1">
        <f>AVERAGE(H21,K21)</f>
        <v>1.55</v>
      </c>
      <c r="M21" s="1">
        <f>AVERAGE(I21,J21)</f>
        <v>1.2000000000000002</v>
      </c>
      <c r="N21" s="1">
        <f>M21+L21</f>
        <v>2.75</v>
      </c>
    </row>
    <row r="22" spans="1:14">
      <c r="A22" s="2" t="s">
        <v>5</v>
      </c>
      <c r="B22" s="2" t="s">
        <v>6</v>
      </c>
      <c r="C22" s="2" t="str">
        <f>VLOOKUP(A22, Stats!$A$2:$B$33, 2,0)</f>
        <v>Europe</v>
      </c>
      <c r="D22" s="2" t="str">
        <f>VLOOKUP(B22, Stats!$A$2:$B$33, 2,0)</f>
        <v>Africa</v>
      </c>
      <c r="E22" s="2">
        <f>VLOOKUP(A22,Stats!$A$2:$C$33, 3, 0)</f>
        <v>4</v>
      </c>
      <c r="F22" s="2">
        <f>VLOOKUP(B22,Stats!$A$2:$C$33, 3, 0)</f>
        <v>42</v>
      </c>
      <c r="G22" s="2">
        <f>ABS(F22-E22)</f>
        <v>38</v>
      </c>
      <c r="H22" s="1">
        <f>VLOOKUP(A22,Stats!$A$2:$E$33,4,0)</f>
        <v>3.2</v>
      </c>
      <c r="I22" s="1">
        <f>VLOOKUP(A22,Stats!$A$2:$E$33,5,0)</f>
        <v>0.4</v>
      </c>
      <c r="J22" s="1">
        <f>VLOOKUP(B22,Stats!$A$2:$E$33,4,0)</f>
        <v>1.8</v>
      </c>
      <c r="K22" s="1">
        <f>VLOOKUP(B22,Stats!$A$2:$E$33,5,0)</f>
        <v>0</v>
      </c>
      <c r="L22" s="1">
        <f>AVERAGE(H22,K22)</f>
        <v>1.6</v>
      </c>
      <c r="M22" s="1">
        <f>AVERAGE(I22,J22)</f>
        <v>1.1000000000000001</v>
      </c>
      <c r="N22" s="1">
        <f>M22+L22</f>
        <v>2.7</v>
      </c>
    </row>
    <row r="23" spans="1:14">
      <c r="A23" s="4" t="s">
        <v>8</v>
      </c>
      <c r="B23" s="4" t="s">
        <v>9</v>
      </c>
      <c r="C23" s="1" t="str">
        <f>VLOOKUP(A23, Stats!$A$2:$B$33, 2,0)</f>
        <v>Europe</v>
      </c>
      <c r="D23" s="1" t="str">
        <f>VLOOKUP(B23, Stats!$A$2:$B$33, 2,0)</f>
        <v>South America</v>
      </c>
      <c r="E23" s="1">
        <f>VLOOKUP(A23,Stats!$A$2:$C$33, 3, 0)</f>
        <v>7</v>
      </c>
      <c r="F23" s="1">
        <f>VLOOKUP(B23,Stats!$A$2:$C$33, 3, 0)</f>
        <v>11</v>
      </c>
      <c r="G23" s="1">
        <f>ABS(F23-E23)</f>
        <v>4</v>
      </c>
      <c r="H23" s="1">
        <f>VLOOKUP(A23,Stats!$A$2:$E$33,4,0)</f>
        <v>1.8</v>
      </c>
      <c r="I23" s="1">
        <f>VLOOKUP(A23,Stats!$A$2:$E$33,5,0)</f>
        <v>0.6</v>
      </c>
      <c r="J23" s="1">
        <f>VLOOKUP(B23,Stats!$A$2:$E$33,4,0)</f>
        <v>1.5</v>
      </c>
      <c r="K23" s="1">
        <f>VLOOKUP(B23,Stats!$A$2:$E$33,5,0)</f>
        <v>1.5</v>
      </c>
      <c r="L23" s="1">
        <f>AVERAGE(H23,K23)</f>
        <v>1.65</v>
      </c>
      <c r="M23" s="1">
        <f>AVERAGE(I23,J23)</f>
        <v>1.05</v>
      </c>
      <c r="N23" s="1">
        <f>M23+L23</f>
        <v>2.7</v>
      </c>
    </row>
    <row r="24" spans="1:14">
      <c r="A24" s="4" t="s">
        <v>10</v>
      </c>
      <c r="B24" s="4" t="s">
        <v>8</v>
      </c>
      <c r="C24" s="1" t="str">
        <f>VLOOKUP(A24, Stats!$A$2:$B$33, 2,0)</f>
        <v>Europe</v>
      </c>
      <c r="D24" s="1" t="str">
        <f>VLOOKUP(B24, Stats!$A$2:$B$33, 2,0)</f>
        <v>Europe</v>
      </c>
      <c r="E24" s="1">
        <f>VLOOKUP(A24,Stats!$A$2:$C$33, 3, 0)</f>
        <v>12</v>
      </c>
      <c r="F24" s="1">
        <f>VLOOKUP(B24,Stats!$A$2:$C$33, 3, 0)</f>
        <v>7</v>
      </c>
      <c r="G24" s="1">
        <f>ABS(F24-E24)</f>
        <v>5</v>
      </c>
      <c r="H24" s="1">
        <f>VLOOKUP(A24,Stats!$A$2:$E$33,4,0)</f>
        <v>2</v>
      </c>
      <c r="I24" s="1">
        <f>VLOOKUP(A24,Stats!$A$2:$E$33,5,0)</f>
        <v>0.8</v>
      </c>
      <c r="J24" s="1">
        <f>VLOOKUP(B24,Stats!$A$2:$E$33,4,0)</f>
        <v>1.8</v>
      </c>
      <c r="K24" s="1">
        <f>VLOOKUP(B24,Stats!$A$2:$E$33,5,0)</f>
        <v>0.6</v>
      </c>
      <c r="L24" s="1">
        <f>AVERAGE(H24,K24)</f>
        <v>1.3</v>
      </c>
      <c r="M24" s="1">
        <f>AVERAGE(I24,J24)</f>
        <v>1.3</v>
      </c>
      <c r="N24" s="1">
        <f>M24+L24</f>
        <v>2.6</v>
      </c>
    </row>
    <row r="25" spans="1:14">
      <c r="A25" s="4" t="s">
        <v>25</v>
      </c>
      <c r="B25" s="4" t="s">
        <v>24</v>
      </c>
      <c r="C25" s="1" t="str">
        <f>VLOOKUP(A25, Stats!$A$2:$B$33, 2,0)</f>
        <v>Europe</v>
      </c>
      <c r="D25" s="1" t="str">
        <f>VLOOKUP(B25, Stats!$A$2:$B$33, 2,0)</f>
        <v>Central America</v>
      </c>
      <c r="E25" s="1">
        <f>VLOOKUP(A25,Stats!$A$2:$C$33, 3, 0)</f>
        <v>6</v>
      </c>
      <c r="F25" s="1">
        <f>VLOOKUP(B25,Stats!$A$2:$C$33, 3, 0)</f>
        <v>25</v>
      </c>
      <c r="G25" s="1">
        <f>ABS(F25-E25)</f>
        <v>19</v>
      </c>
      <c r="H25" s="1">
        <f>VLOOKUP(A25,Stats!$A$2:$E$33,4,0)</f>
        <v>2.2999999999999998</v>
      </c>
      <c r="I25" s="1">
        <f>VLOOKUP(A25,Stats!$A$2:$E$33,5,0)</f>
        <v>0.7</v>
      </c>
      <c r="J25" s="1">
        <f>VLOOKUP(B25,Stats!$A$2:$E$33,4,0)</f>
        <v>1.4</v>
      </c>
      <c r="K25" s="1">
        <f>VLOOKUP(B25,Stats!$A$2:$E$33,5,0)</f>
        <v>0.8</v>
      </c>
      <c r="L25" s="1">
        <f>AVERAGE(H25,K25)</f>
        <v>1.5499999999999998</v>
      </c>
      <c r="M25" s="1">
        <f>AVERAGE(I25,J25)</f>
        <v>1.0499999999999998</v>
      </c>
      <c r="N25" s="1">
        <f>M25+L25</f>
        <v>2.5999999999999996</v>
      </c>
    </row>
    <row r="26" spans="1:14">
      <c r="A26" s="4" t="s">
        <v>24</v>
      </c>
      <c r="B26" s="4" t="s">
        <v>26</v>
      </c>
      <c r="C26" s="1" t="str">
        <f>VLOOKUP(A26, Stats!$A$2:$B$33, 2,0)</f>
        <v>Central America</v>
      </c>
      <c r="D26" s="1" t="str">
        <f>VLOOKUP(B26, Stats!$A$2:$B$33, 2,0)</f>
        <v>Europe</v>
      </c>
      <c r="E26" s="1">
        <f>VLOOKUP(A26,Stats!$A$2:$C$33, 3, 0)</f>
        <v>25</v>
      </c>
      <c r="F26" s="1">
        <f>VLOOKUP(B26,Stats!$A$2:$C$33, 3, 0)</f>
        <v>35</v>
      </c>
      <c r="G26" s="1">
        <f>ABS(F26-E26)</f>
        <v>10</v>
      </c>
      <c r="H26" s="1">
        <f>VLOOKUP(A26,Stats!$A$2:$E$33,4,0)</f>
        <v>1.4</v>
      </c>
      <c r="I26" s="1">
        <f>VLOOKUP(A26,Stats!$A$2:$E$33,5,0)</f>
        <v>0.8</v>
      </c>
      <c r="J26" s="1">
        <f>VLOOKUP(B26,Stats!$A$2:$E$33,4,0)</f>
        <v>2</v>
      </c>
      <c r="K26" s="1">
        <f>VLOOKUP(B26,Stats!$A$2:$E$33,5,0)</f>
        <v>1</v>
      </c>
      <c r="L26" s="1">
        <f>AVERAGE(H26,K26)</f>
        <v>1.2</v>
      </c>
      <c r="M26" s="1">
        <f>AVERAGE(I26,J26)</f>
        <v>1.4</v>
      </c>
      <c r="N26" s="1">
        <f>M26+L26</f>
        <v>2.5999999999999996</v>
      </c>
    </row>
    <row r="27" spans="1:14">
      <c r="A27" s="2" t="s">
        <v>7</v>
      </c>
      <c r="B27" s="2" t="s">
        <v>4</v>
      </c>
      <c r="C27" s="2" t="str">
        <f>VLOOKUP(A27, Stats!$A$2:$B$33, 2,0)</f>
        <v>Asia</v>
      </c>
      <c r="D27" s="2" t="str">
        <f>VLOOKUP(B27, Stats!$A$2:$B$33, 2,0)</f>
        <v>Europe</v>
      </c>
      <c r="E27" s="2">
        <f>VLOOKUP(A27,Stats!$A$2:$C$33, 3, 0)</f>
        <v>38</v>
      </c>
      <c r="F27" s="2">
        <f>VLOOKUP(B27,Stats!$A$2:$C$33, 3, 0)</f>
        <v>8</v>
      </c>
      <c r="G27" s="2">
        <f>ABS(F27-E27)</f>
        <v>30</v>
      </c>
      <c r="H27" s="1">
        <f>VLOOKUP(A27,Stats!$A$2:$E$33,4,0)</f>
        <v>1</v>
      </c>
      <c r="I27" s="1">
        <f>VLOOKUP(A27,Stats!$A$2:$E$33,5,0)</f>
        <v>0.2</v>
      </c>
      <c r="J27" s="1">
        <f>VLOOKUP(B27,Stats!$A$2:$E$33,4,0)</f>
        <v>3.6</v>
      </c>
      <c r="K27" s="1">
        <f>VLOOKUP(B27,Stats!$A$2:$E$33,5,0)</f>
        <v>0.3</v>
      </c>
      <c r="L27" s="1">
        <f>AVERAGE(H27,K27)</f>
        <v>0.65</v>
      </c>
      <c r="M27" s="1">
        <f>AVERAGE(I27,J27)</f>
        <v>1.9000000000000001</v>
      </c>
      <c r="N27" s="1">
        <f>M27+L27</f>
        <v>2.5500000000000003</v>
      </c>
    </row>
    <row r="28" spans="1:14">
      <c r="A28" s="2" t="s">
        <v>8</v>
      </c>
      <c r="B28" s="2" t="s">
        <v>11</v>
      </c>
      <c r="C28" s="2" t="str">
        <f>VLOOKUP(A28, Stats!$A$2:$B$33, 2,0)</f>
        <v>Europe</v>
      </c>
      <c r="D28" s="2" t="str">
        <f>VLOOKUP(B28, Stats!$A$2:$B$33, 2,0)</f>
        <v>Asia</v>
      </c>
      <c r="E28" s="2">
        <f>VLOOKUP(A28,Stats!$A$2:$C$33, 3, 0)</f>
        <v>7</v>
      </c>
      <c r="F28" s="2">
        <f>VLOOKUP(B28,Stats!$A$2:$C$33, 3, 0)</f>
        <v>40</v>
      </c>
      <c r="G28" s="2">
        <f>ABS(F28-E28)</f>
        <v>33</v>
      </c>
      <c r="H28" s="1">
        <f>VLOOKUP(A28,Stats!$A$2:$E$33,4,0)</f>
        <v>1.8</v>
      </c>
      <c r="I28" s="1">
        <f>VLOOKUP(A28,Stats!$A$2:$E$33,5,0)</f>
        <v>0.6</v>
      </c>
      <c r="J28" s="1">
        <f>VLOOKUP(B28,Stats!$A$2:$E$33,4,0)</f>
        <v>1.6</v>
      </c>
      <c r="K28" s="1">
        <f>VLOOKUP(B28,Stats!$A$2:$E$33,5,0)</f>
        <v>1.1000000000000001</v>
      </c>
      <c r="L28" s="1">
        <f>AVERAGE(H28,K28)</f>
        <v>1.4500000000000002</v>
      </c>
      <c r="M28" s="1">
        <f>AVERAGE(I28,J28)</f>
        <v>1.1000000000000001</v>
      </c>
      <c r="N28" s="1">
        <f>M28+L28</f>
        <v>2.5500000000000003</v>
      </c>
    </row>
    <row r="29" spans="1:14">
      <c r="A29" s="4" t="s">
        <v>14</v>
      </c>
      <c r="B29" s="4" t="s">
        <v>13</v>
      </c>
      <c r="C29" s="1" t="str">
        <f>VLOOKUP(A29, Stats!$A$2:$B$33, 2,0)</f>
        <v>Africa</v>
      </c>
      <c r="D29" s="1" t="str">
        <f>VLOOKUP(B29, Stats!$A$2:$B$33, 2,0)</f>
        <v>Europe</v>
      </c>
      <c r="E29" s="1">
        <f>VLOOKUP(A29,Stats!$A$2:$C$33, 3, 0)</f>
        <v>47</v>
      </c>
      <c r="F29" s="1">
        <f>VLOOKUP(B29,Stats!$A$2:$C$33, 3, 0)</f>
        <v>22</v>
      </c>
      <c r="G29" s="1">
        <f>ABS(F29-E29)</f>
        <v>25</v>
      </c>
      <c r="H29" s="1">
        <f>VLOOKUP(A29,Stats!$A$2:$E$33,4,0)</f>
        <v>1.8</v>
      </c>
      <c r="I29" s="1">
        <f>VLOOKUP(A29,Stats!$A$2:$E$33,5,0)</f>
        <v>1</v>
      </c>
      <c r="J29" s="1">
        <f>VLOOKUP(B29,Stats!$A$2:$E$33,4,0)</f>
        <v>1.6</v>
      </c>
      <c r="K29" s="1">
        <f>VLOOKUP(B29,Stats!$A$2:$E$33,5,0)</f>
        <v>0.7</v>
      </c>
      <c r="L29" s="1">
        <f>AVERAGE(H29,K29)</f>
        <v>1.25</v>
      </c>
      <c r="M29" s="1">
        <f>AVERAGE(I29,J29)</f>
        <v>1.3</v>
      </c>
      <c r="N29" s="1">
        <f>M29+L29</f>
        <v>2.5499999999999998</v>
      </c>
    </row>
    <row r="30" spans="1:14">
      <c r="A30" s="4" t="s">
        <v>23</v>
      </c>
      <c r="B30" s="4" t="s">
        <v>24</v>
      </c>
      <c r="C30" s="1" t="str">
        <f>VLOOKUP(A30, Stats!$A$2:$B$33, 2,0)</f>
        <v>South America</v>
      </c>
      <c r="D30" s="1" t="str">
        <f>VLOOKUP(B30, Stats!$A$2:$B$33, 2,0)</f>
        <v>Central America</v>
      </c>
      <c r="E30" s="1">
        <f>VLOOKUP(A30,Stats!$A$2:$C$33, 3, 0)</f>
        <v>2</v>
      </c>
      <c r="F30" s="1">
        <f>VLOOKUP(B30,Stats!$A$2:$C$33, 3, 0)</f>
        <v>25</v>
      </c>
      <c r="G30" s="1">
        <f>ABS(F30-E30)</f>
        <v>23</v>
      </c>
      <c r="H30" s="1">
        <f>VLOOKUP(A30,Stats!$A$2:$E$33,4,0)</f>
        <v>2.2999999999999998</v>
      </c>
      <c r="I30" s="1">
        <f>VLOOKUP(A30,Stats!$A$2:$E$33,5,0)</f>
        <v>0.6</v>
      </c>
      <c r="J30" s="1">
        <f>VLOOKUP(B30,Stats!$A$2:$E$33,4,0)</f>
        <v>1.4</v>
      </c>
      <c r="K30" s="1">
        <f>VLOOKUP(B30,Stats!$A$2:$E$33,5,0)</f>
        <v>0.8</v>
      </c>
      <c r="L30" s="1">
        <f>AVERAGE(H30,K30)</f>
        <v>1.5499999999999998</v>
      </c>
      <c r="M30" s="1">
        <f>AVERAGE(I30,J30)</f>
        <v>1</v>
      </c>
      <c r="N30" s="1">
        <f>M30+L30</f>
        <v>2.5499999999999998</v>
      </c>
    </row>
    <row r="31" spans="1:14">
      <c r="A31" s="2" t="s">
        <v>2</v>
      </c>
      <c r="B31" s="2" t="s">
        <v>0</v>
      </c>
      <c r="C31" s="2" t="str">
        <f>VLOOKUP(A31, Stats!$A$2:$B$33, 2,0)</f>
        <v>South America</v>
      </c>
      <c r="D31" s="2" t="str">
        <f>VLOOKUP(B31, Stats!$A$2:$B$33, 2,0)</f>
        <v>Europe</v>
      </c>
      <c r="E31" s="2">
        <f>VLOOKUP(A31,Stats!$A$2:$C$33, 3, 0)</f>
        <v>17</v>
      </c>
      <c r="F31" s="2">
        <f>VLOOKUP(B31,Stats!$A$2:$C$33, 3, 0)</f>
        <v>66</v>
      </c>
      <c r="G31" s="2">
        <f>ABS(F31-E31)</f>
        <v>49</v>
      </c>
      <c r="H31" s="1">
        <f>VLOOKUP(A31,Stats!$A$2:$E$33,4,0)</f>
        <v>1.8</v>
      </c>
      <c r="I31" s="1">
        <f>VLOOKUP(A31,Stats!$A$2:$E$33,5,0)</f>
        <v>1.1000000000000001</v>
      </c>
      <c r="J31" s="1">
        <f>VLOOKUP(B31,Stats!$A$2:$E$33,4,0)</f>
        <v>1</v>
      </c>
      <c r="K31" s="1">
        <f>VLOOKUP(B31,Stats!$A$2:$E$33,5,0)</f>
        <v>1</v>
      </c>
      <c r="L31" s="1">
        <f>AVERAGE(H31,K31)</f>
        <v>1.4</v>
      </c>
      <c r="M31" s="1">
        <f>AVERAGE(I31,J31)</f>
        <v>1.05</v>
      </c>
      <c r="N31" s="1">
        <f>M31+L31</f>
        <v>2.4500000000000002</v>
      </c>
    </row>
    <row r="32" spans="1:14">
      <c r="A32" s="2" t="s">
        <v>2</v>
      </c>
      <c r="B32" s="2" t="s">
        <v>1</v>
      </c>
      <c r="C32" s="2" t="str">
        <f>VLOOKUP(A32, Stats!$A$2:$B$33, 2,0)</f>
        <v>South America</v>
      </c>
      <c r="D32" s="2" t="str">
        <f>VLOOKUP(B32, Stats!$A$2:$B$33, 2,0)</f>
        <v>Africa</v>
      </c>
      <c r="E32" s="2">
        <f>VLOOKUP(A32,Stats!$A$2:$C$33, 3, 0)</f>
        <v>17</v>
      </c>
      <c r="F32" s="2">
        <f>VLOOKUP(B32,Stats!$A$2:$C$33, 3, 0)</f>
        <v>46</v>
      </c>
      <c r="G32" s="2">
        <f>ABS(F32-E32)</f>
        <v>29</v>
      </c>
      <c r="H32" s="1">
        <f>VLOOKUP(A32,Stats!$A$2:$E$33,4,0)</f>
        <v>1.8</v>
      </c>
      <c r="I32" s="1">
        <f>VLOOKUP(A32,Stats!$A$2:$E$33,5,0)</f>
        <v>1.1000000000000001</v>
      </c>
      <c r="J32" s="1">
        <f>VLOOKUP(B32,Stats!$A$2:$E$33,4,0)</f>
        <v>1.3</v>
      </c>
      <c r="K32" s="1">
        <f>VLOOKUP(B32,Stats!$A$2:$E$33,5,0)</f>
        <v>0.7</v>
      </c>
      <c r="L32" s="1">
        <f>AVERAGE(H32,K32)</f>
        <v>1.25</v>
      </c>
      <c r="M32" s="1">
        <f>AVERAGE(I32,J32)</f>
        <v>1.2000000000000002</v>
      </c>
      <c r="N32" s="1">
        <f>M32+L32</f>
        <v>2.4500000000000002</v>
      </c>
    </row>
    <row r="33" spans="1:14">
      <c r="A33" s="2" t="s">
        <v>7</v>
      </c>
      <c r="B33" s="2" t="s">
        <v>5</v>
      </c>
      <c r="C33" s="2" t="str">
        <f>VLOOKUP(A33, Stats!$A$2:$B$33, 2,0)</f>
        <v>Asia</v>
      </c>
      <c r="D33" s="2" t="str">
        <f>VLOOKUP(B33, Stats!$A$2:$B$33, 2,0)</f>
        <v>Europe</v>
      </c>
      <c r="E33" s="2">
        <f>VLOOKUP(A33,Stats!$A$2:$C$33, 3, 0)</f>
        <v>38</v>
      </c>
      <c r="F33" s="2">
        <f>VLOOKUP(B33,Stats!$A$2:$C$33, 3, 0)</f>
        <v>4</v>
      </c>
      <c r="G33" s="2">
        <f>ABS(F33-E33)</f>
        <v>34</v>
      </c>
      <c r="H33" s="1">
        <f>VLOOKUP(A33,Stats!$A$2:$E$33,4,0)</f>
        <v>1</v>
      </c>
      <c r="I33" s="1">
        <f>VLOOKUP(A33,Stats!$A$2:$E$33,5,0)</f>
        <v>0.2</v>
      </c>
      <c r="J33" s="1">
        <f>VLOOKUP(B33,Stats!$A$2:$E$33,4,0)</f>
        <v>3.2</v>
      </c>
      <c r="K33" s="1">
        <f>VLOOKUP(B33,Stats!$A$2:$E$33,5,0)</f>
        <v>0.4</v>
      </c>
      <c r="L33" s="1">
        <f>AVERAGE(H33,K33)</f>
        <v>0.7</v>
      </c>
      <c r="M33" s="1">
        <f>AVERAGE(I33,J33)</f>
        <v>1.7000000000000002</v>
      </c>
      <c r="N33" s="1">
        <f>M33+L33</f>
        <v>2.4000000000000004</v>
      </c>
    </row>
    <row r="34" spans="1:14">
      <c r="A34" s="2" t="s">
        <v>14</v>
      </c>
      <c r="B34" s="2" t="s">
        <v>36</v>
      </c>
      <c r="C34" s="2" t="str">
        <f>VLOOKUP(A34, Stats!$A$2:$B$33, 2,0)</f>
        <v>Africa</v>
      </c>
      <c r="D34" s="2" t="str">
        <f>VLOOKUP(B34, Stats!$A$2:$B$33, 2,0)</f>
        <v>South America</v>
      </c>
      <c r="E34" s="2">
        <f>VLOOKUP(A34,Stats!$A$2:$C$33, 3, 0)</f>
        <v>47</v>
      </c>
      <c r="F34" s="2">
        <f>VLOOKUP(B34,Stats!$A$2:$C$33, 3, 0)</f>
        <v>5</v>
      </c>
      <c r="G34" s="2">
        <f>ABS(F34-E34)</f>
        <v>42</v>
      </c>
      <c r="H34" s="1">
        <f>VLOOKUP(A34,Stats!$A$2:$E$33,4,0)</f>
        <v>1.8</v>
      </c>
      <c r="I34" s="1">
        <f>VLOOKUP(A34,Stats!$A$2:$E$33,5,0)</f>
        <v>1</v>
      </c>
      <c r="J34" s="1">
        <f>VLOOKUP(B34,Stats!$A$2:$E$33,4,0)</f>
        <v>1</v>
      </c>
      <c r="K34" s="1">
        <f>VLOOKUP(B34,Stats!$A$2:$E$33,5,0)</f>
        <v>0.9</v>
      </c>
      <c r="L34" s="1">
        <f>AVERAGE(H34,K34)</f>
        <v>1.35</v>
      </c>
      <c r="M34" s="1">
        <f>AVERAGE(I34,J34)</f>
        <v>1</v>
      </c>
      <c r="N34" s="1">
        <f>M34+L34</f>
        <v>2.35</v>
      </c>
    </row>
    <row r="35" spans="1:14">
      <c r="A35" s="4" t="s">
        <v>12</v>
      </c>
      <c r="B35" s="4" t="s">
        <v>14</v>
      </c>
      <c r="C35" s="1" t="str">
        <f>VLOOKUP(A35, Stats!$A$2:$B$33, 2,0)</f>
        <v>Europe</v>
      </c>
      <c r="D35" s="1" t="str">
        <f>VLOOKUP(B35, Stats!$A$2:$B$33, 2,0)</f>
        <v>Africa</v>
      </c>
      <c r="E35" s="1">
        <f>VLOOKUP(A35,Stats!$A$2:$C$33, 3, 0)</f>
        <v>18</v>
      </c>
      <c r="F35" s="1">
        <f>VLOOKUP(B35,Stats!$A$2:$C$33, 3, 0)</f>
        <v>47</v>
      </c>
      <c r="G35" s="1">
        <f>ABS(F35-E35)</f>
        <v>29</v>
      </c>
      <c r="H35" s="1">
        <f>VLOOKUP(A35,Stats!$A$2:$E$33,4,0)</f>
        <v>1.5</v>
      </c>
      <c r="I35" s="1">
        <f>VLOOKUP(A35,Stats!$A$2:$E$33,5,0)</f>
        <v>0.4</v>
      </c>
      <c r="J35" s="1">
        <f>VLOOKUP(B35,Stats!$A$2:$E$33,4,0)</f>
        <v>1.8</v>
      </c>
      <c r="K35" s="1">
        <f>VLOOKUP(B35,Stats!$A$2:$E$33,5,0)</f>
        <v>1</v>
      </c>
      <c r="L35" s="1">
        <f>AVERAGE(H35,K35)</f>
        <v>1.25</v>
      </c>
      <c r="M35" s="1">
        <f>AVERAGE(I35,J35)</f>
        <v>1.1000000000000001</v>
      </c>
      <c r="N35" s="1">
        <f>M35+L35</f>
        <v>2.35</v>
      </c>
    </row>
    <row r="36" spans="1:14">
      <c r="A36" s="4" t="s">
        <v>0</v>
      </c>
      <c r="B36" s="4" t="s">
        <v>3</v>
      </c>
      <c r="C36" s="1" t="str">
        <f>VLOOKUP(A36, Stats!$A$2:$B$33, 2,0)</f>
        <v>Europe</v>
      </c>
      <c r="D36" s="1" t="str">
        <f>VLOOKUP(B36, Stats!$A$2:$B$33, 2,0)</f>
        <v>Asia</v>
      </c>
      <c r="E36" s="1">
        <f>VLOOKUP(A36,Stats!$A$2:$C$33, 3, 0)</f>
        <v>66</v>
      </c>
      <c r="F36" s="1">
        <f>VLOOKUP(B36,Stats!$A$2:$C$33, 3, 0)</f>
        <v>67</v>
      </c>
      <c r="G36" s="1">
        <f>ABS(F36-E36)</f>
        <v>1</v>
      </c>
      <c r="H36" s="1">
        <f>VLOOKUP(A36,Stats!$A$2:$E$33,4,0)</f>
        <v>1</v>
      </c>
      <c r="I36" s="1">
        <f>VLOOKUP(A36,Stats!$A$2:$E$33,5,0)</f>
        <v>1</v>
      </c>
      <c r="J36" s="1">
        <f>VLOOKUP(B36,Stats!$A$2:$E$33,4,0)</f>
        <v>1.7</v>
      </c>
      <c r="K36" s="1">
        <f>VLOOKUP(B36,Stats!$A$2:$E$33,5,0)</f>
        <v>1</v>
      </c>
      <c r="L36" s="1">
        <f>AVERAGE(H36,K36)</f>
        <v>1</v>
      </c>
      <c r="M36" s="1">
        <f>AVERAGE(I36,J36)</f>
        <v>1.35</v>
      </c>
      <c r="N36" s="1">
        <f>M36+L36</f>
        <v>2.35</v>
      </c>
    </row>
    <row r="37" spans="1:14">
      <c r="A37" s="4" t="s">
        <v>3</v>
      </c>
      <c r="B37" s="4" t="s">
        <v>1</v>
      </c>
      <c r="C37" s="1" t="str">
        <f>VLOOKUP(A37, Stats!$A$2:$B$33, 2,0)</f>
        <v>Asia</v>
      </c>
      <c r="D37" s="1" t="str">
        <f>VLOOKUP(B37, Stats!$A$2:$B$33, 2,0)</f>
        <v>Africa</v>
      </c>
      <c r="E37" s="1">
        <f>VLOOKUP(A37,Stats!$A$2:$C$33, 3, 0)</f>
        <v>67</v>
      </c>
      <c r="F37" s="1">
        <f>VLOOKUP(B37,Stats!$A$2:$C$33, 3, 0)</f>
        <v>46</v>
      </c>
      <c r="G37" s="1">
        <f>ABS(F37-E37)</f>
        <v>21</v>
      </c>
      <c r="H37" s="1">
        <f>VLOOKUP(A37,Stats!$A$2:$E$33,4,0)</f>
        <v>1.7</v>
      </c>
      <c r="I37" s="1">
        <f>VLOOKUP(A37,Stats!$A$2:$E$33,5,0)</f>
        <v>1</v>
      </c>
      <c r="J37" s="1">
        <f>VLOOKUP(B37,Stats!$A$2:$E$33,4,0)</f>
        <v>1.3</v>
      </c>
      <c r="K37" s="1">
        <f>VLOOKUP(B37,Stats!$A$2:$E$33,5,0)</f>
        <v>0.7</v>
      </c>
      <c r="L37" s="1">
        <f>AVERAGE(H37,K37)</f>
        <v>1.2</v>
      </c>
      <c r="M37" s="1">
        <f>AVERAGE(I37,J37)</f>
        <v>1.1499999999999999</v>
      </c>
      <c r="N37" s="1">
        <f>M37+L37</f>
        <v>2.3499999999999996</v>
      </c>
    </row>
    <row r="38" spans="1:14">
      <c r="A38" s="2" t="s">
        <v>37</v>
      </c>
      <c r="B38" s="2" t="s">
        <v>31</v>
      </c>
      <c r="C38" s="2" t="str">
        <f>VLOOKUP(A38, Stats!$A$2:$B$33, 2,0)</f>
        <v>South America</v>
      </c>
      <c r="D38" s="2" t="str">
        <f>VLOOKUP(B38, Stats!$A$2:$B$33, 2,0)</f>
        <v>Asia</v>
      </c>
      <c r="E38" s="2">
        <f>VLOOKUP(A38,Stats!$A$2:$C$33, 3, 0)</f>
        <v>16</v>
      </c>
      <c r="F38" s="2">
        <f>VLOOKUP(B38,Stats!$A$2:$C$33, 3, 0)</f>
        <v>60</v>
      </c>
      <c r="G38" s="2">
        <f>ABS(F38-E38)</f>
        <v>44</v>
      </c>
      <c r="H38" s="1">
        <f>VLOOKUP(A38,Stats!$A$2:$E$33,4,0)</f>
        <v>1.2</v>
      </c>
      <c r="I38" s="1">
        <f>VLOOKUP(A38,Stats!$A$2:$E$33,5,0)</f>
        <v>1</v>
      </c>
      <c r="J38" s="1">
        <f>VLOOKUP(B38,Stats!$A$2:$E$33,4,0)</f>
        <v>1.7</v>
      </c>
      <c r="K38" s="1">
        <f>VLOOKUP(B38,Stats!$A$2:$E$33,5,0)</f>
        <v>0.7</v>
      </c>
      <c r="L38" s="1">
        <f>AVERAGE(H38,K38)</f>
        <v>0.95</v>
      </c>
      <c r="M38" s="1">
        <f>AVERAGE(I38,J38)</f>
        <v>1.35</v>
      </c>
      <c r="N38" s="1">
        <f>M38+L38</f>
        <v>2.2999999999999998</v>
      </c>
    </row>
    <row r="39" spans="1:14">
      <c r="A39" s="4" t="s">
        <v>30</v>
      </c>
      <c r="B39" s="4" t="s">
        <v>27</v>
      </c>
      <c r="C39" s="1" t="str">
        <f>VLOOKUP(A39, Stats!$A$2:$B$33, 2,0)</f>
        <v>Africa</v>
      </c>
      <c r="D39" s="1" t="str">
        <f>VLOOKUP(B39, Stats!$A$2:$B$33, 2,0)</f>
        <v>Europe</v>
      </c>
      <c r="E39" s="1">
        <f>VLOOKUP(A39,Stats!$A$2:$C$33, 3, 0)</f>
        <v>14</v>
      </c>
      <c r="F39" s="1">
        <f>VLOOKUP(B39,Stats!$A$2:$C$33, 3, 0)</f>
        <v>13</v>
      </c>
      <c r="G39" s="1">
        <f>ABS(F39-E39)</f>
        <v>1</v>
      </c>
      <c r="H39" s="1">
        <f>VLOOKUP(A39,Stats!$A$2:$E$33,4,0)</f>
        <v>1.8</v>
      </c>
      <c r="I39" s="1">
        <f>VLOOKUP(A39,Stats!$A$2:$E$33,5,0)</f>
        <v>0.7</v>
      </c>
      <c r="J39" s="1">
        <f>VLOOKUP(B39,Stats!$A$2:$E$33,4,0)</f>
        <v>1.8</v>
      </c>
      <c r="K39" s="1">
        <f>VLOOKUP(B39,Stats!$A$2:$E$33,5,0)</f>
        <v>0.3</v>
      </c>
      <c r="L39" s="1">
        <f>AVERAGE(H39,K39)</f>
        <v>1.05</v>
      </c>
      <c r="M39" s="1">
        <f>AVERAGE(I39,J39)</f>
        <v>1.25</v>
      </c>
      <c r="N39" s="1">
        <f>M39+L39</f>
        <v>2.2999999999999998</v>
      </c>
    </row>
    <row r="40" spans="1:14">
      <c r="A40" s="2" t="s">
        <v>31</v>
      </c>
      <c r="B40" s="2" t="s">
        <v>32</v>
      </c>
      <c r="C40" s="2" t="str">
        <f>VLOOKUP(A40, Stats!$A$2:$B$33, 2,0)</f>
        <v>Asia</v>
      </c>
      <c r="D40" s="2" t="str">
        <f>VLOOKUP(B40, Stats!$A$2:$B$33, 2,0)</f>
        <v>Africa</v>
      </c>
      <c r="E40" s="2">
        <f>VLOOKUP(A40,Stats!$A$2:$C$33, 3, 0)</f>
        <v>60</v>
      </c>
      <c r="F40" s="2">
        <f>VLOOKUP(B40,Stats!$A$2:$C$33, 3, 0)</f>
        <v>28</v>
      </c>
      <c r="G40" s="2">
        <f>ABS(F40-E40)</f>
        <v>32</v>
      </c>
      <c r="H40" s="1">
        <f>VLOOKUP(A40,Stats!$A$2:$E$33,4,0)</f>
        <v>1.7</v>
      </c>
      <c r="I40" s="1">
        <f>VLOOKUP(A40,Stats!$A$2:$E$33,5,0)</f>
        <v>0.7</v>
      </c>
      <c r="J40" s="1">
        <f>VLOOKUP(B40,Stats!$A$2:$E$33,4,0)</f>
        <v>1.6</v>
      </c>
      <c r="K40" s="1">
        <f>VLOOKUP(B40,Stats!$A$2:$E$33,5,0)</f>
        <v>0.5</v>
      </c>
      <c r="L40" s="1">
        <f>AVERAGE(H40,K40)</f>
        <v>1.1000000000000001</v>
      </c>
      <c r="M40" s="1">
        <f>AVERAGE(I40,J40)</f>
        <v>1.1499999999999999</v>
      </c>
      <c r="N40" s="1">
        <f>M40+L40</f>
        <v>2.25</v>
      </c>
    </row>
    <row r="41" spans="1:14">
      <c r="A41" s="2" t="s">
        <v>22</v>
      </c>
      <c r="B41" s="2" t="s">
        <v>20</v>
      </c>
      <c r="C41" s="2" t="str">
        <f>VLOOKUP(A41, Stats!$A$2:$B$33, 2,0)</f>
        <v>Asia</v>
      </c>
      <c r="D41" s="2" t="str">
        <f>VLOOKUP(B41, Stats!$A$2:$B$33, 2,0)</f>
        <v>Central America</v>
      </c>
      <c r="E41" s="2">
        <f>VLOOKUP(A41,Stats!$A$2:$C$33, 3, 0)</f>
        <v>61</v>
      </c>
      <c r="F41" s="2">
        <f>VLOOKUP(B41,Stats!$A$2:$C$33, 3, 0)</f>
        <v>15</v>
      </c>
      <c r="G41" s="2">
        <f>ABS(F41-E41)</f>
        <v>46</v>
      </c>
      <c r="H41" s="1">
        <f>VLOOKUP(A41,Stats!$A$2:$E$33,4,0)</f>
        <v>1.1000000000000001</v>
      </c>
      <c r="I41" s="1">
        <f>VLOOKUP(A41,Stats!$A$2:$E$33,5,0)</f>
        <v>1</v>
      </c>
      <c r="J41" s="1">
        <f>VLOOKUP(B41,Stats!$A$2:$E$33,4,0)</f>
        <v>1.6</v>
      </c>
      <c r="K41" s="1">
        <f>VLOOKUP(B41,Stats!$A$2:$E$33,5,0)</f>
        <v>0.7</v>
      </c>
      <c r="L41" s="1">
        <f>AVERAGE(H41,K41)</f>
        <v>0.9</v>
      </c>
      <c r="M41" s="1">
        <f>AVERAGE(I41,J41)</f>
        <v>1.3</v>
      </c>
      <c r="N41" s="1">
        <f>M41+L41</f>
        <v>2.2000000000000002</v>
      </c>
    </row>
    <row r="42" spans="1:14">
      <c r="A42" s="2" t="s">
        <v>29</v>
      </c>
      <c r="B42" s="2" t="s">
        <v>30</v>
      </c>
      <c r="C42" s="2" t="str">
        <f>VLOOKUP(A42, Stats!$A$2:$B$33, 2,0)</f>
        <v>Central America</v>
      </c>
      <c r="D42" s="2" t="str">
        <f>VLOOKUP(B42, Stats!$A$2:$B$33, 2,0)</f>
        <v>Africa</v>
      </c>
      <c r="E42" s="2">
        <f>VLOOKUP(A42,Stats!$A$2:$C$33, 3, 0)</f>
        <v>55</v>
      </c>
      <c r="F42" s="2">
        <f>VLOOKUP(B42,Stats!$A$2:$C$33, 3, 0)</f>
        <v>14</v>
      </c>
      <c r="G42" s="2">
        <f>ABS(F42-E42)</f>
        <v>41</v>
      </c>
      <c r="H42" s="1">
        <f>VLOOKUP(A42,Stats!$A$2:$E$33,4,0)</f>
        <v>0.9</v>
      </c>
      <c r="I42" s="1">
        <f>VLOOKUP(A42,Stats!$A$2:$E$33,5,0)</f>
        <v>1</v>
      </c>
      <c r="J42" s="1">
        <f>VLOOKUP(B42,Stats!$A$2:$E$33,4,0)</f>
        <v>1.8</v>
      </c>
      <c r="K42" s="1">
        <f>VLOOKUP(B42,Stats!$A$2:$E$33,5,0)</f>
        <v>0.7</v>
      </c>
      <c r="L42" s="1">
        <f>AVERAGE(H42,K42)</f>
        <v>0.8</v>
      </c>
      <c r="M42" s="1">
        <f>AVERAGE(I42,J42)</f>
        <v>1.4</v>
      </c>
      <c r="N42" s="1">
        <f>M42+L42</f>
        <v>2.2000000000000002</v>
      </c>
    </row>
    <row r="43" spans="1:14">
      <c r="A43" s="2" t="s">
        <v>32</v>
      </c>
      <c r="B43" s="2" t="s">
        <v>37</v>
      </c>
      <c r="C43" s="2" t="str">
        <f>VLOOKUP(A43, Stats!$A$2:$B$33, 2,0)</f>
        <v>Africa</v>
      </c>
      <c r="D43" s="2" t="str">
        <f>VLOOKUP(B43, Stats!$A$2:$B$33, 2,0)</f>
        <v>South America</v>
      </c>
      <c r="E43" s="2">
        <f>VLOOKUP(A43,Stats!$A$2:$C$33, 3, 0)</f>
        <v>28</v>
      </c>
      <c r="F43" s="2">
        <f>VLOOKUP(B43,Stats!$A$2:$C$33, 3, 0)</f>
        <v>16</v>
      </c>
      <c r="G43" s="2">
        <f>ABS(F43-E43)</f>
        <v>12</v>
      </c>
      <c r="H43" s="1">
        <f>VLOOKUP(A43,Stats!$A$2:$E$33,4,0)</f>
        <v>1.6</v>
      </c>
      <c r="I43" s="1">
        <f>VLOOKUP(A43,Stats!$A$2:$E$33,5,0)</f>
        <v>0.5</v>
      </c>
      <c r="J43" s="1">
        <f>VLOOKUP(B43,Stats!$A$2:$E$33,4,0)</f>
        <v>1.2</v>
      </c>
      <c r="K43" s="1">
        <f>VLOOKUP(B43,Stats!$A$2:$E$33,5,0)</f>
        <v>1</v>
      </c>
      <c r="L43" s="1">
        <f>AVERAGE(H43,K43)</f>
        <v>1.3</v>
      </c>
      <c r="M43" s="1">
        <f>AVERAGE(I43,J43)</f>
        <v>0.85</v>
      </c>
      <c r="N43" s="1">
        <f>M43+L43</f>
        <v>2.15</v>
      </c>
    </row>
    <row r="44" spans="1:14">
      <c r="A44" s="4" t="s">
        <v>36</v>
      </c>
      <c r="B44" s="4" t="s">
        <v>13</v>
      </c>
      <c r="C44" s="1" t="str">
        <f>VLOOKUP(A44, Stats!$A$2:$B$33, 2,0)</f>
        <v>South America</v>
      </c>
      <c r="D44" s="1" t="str">
        <f>VLOOKUP(B44, Stats!$A$2:$B$33, 2,0)</f>
        <v>Europe</v>
      </c>
      <c r="E44" s="1">
        <f>VLOOKUP(A44,Stats!$A$2:$C$33, 3, 0)</f>
        <v>5</v>
      </c>
      <c r="F44" s="1">
        <f>VLOOKUP(B44,Stats!$A$2:$C$33, 3, 0)</f>
        <v>22</v>
      </c>
      <c r="G44" s="1">
        <f>ABS(F44-E44)</f>
        <v>17</v>
      </c>
      <c r="H44" s="1">
        <f>VLOOKUP(A44,Stats!$A$2:$E$33,4,0)</f>
        <v>1</v>
      </c>
      <c r="I44" s="1">
        <f>VLOOKUP(A44,Stats!$A$2:$E$33,5,0)</f>
        <v>0.9</v>
      </c>
      <c r="J44" s="1">
        <f>VLOOKUP(B44,Stats!$A$2:$E$33,4,0)</f>
        <v>1.6</v>
      </c>
      <c r="K44" s="1">
        <f>VLOOKUP(B44,Stats!$A$2:$E$33,5,0)</f>
        <v>0.7</v>
      </c>
      <c r="L44" s="1">
        <f>AVERAGE(H44,K44)</f>
        <v>0.85</v>
      </c>
      <c r="M44" s="1">
        <f>AVERAGE(I44,J44)</f>
        <v>1.25</v>
      </c>
      <c r="N44" s="1">
        <f>M44+L44</f>
        <v>2.1</v>
      </c>
    </row>
    <row r="45" spans="1:14">
      <c r="A45" s="4" t="s">
        <v>13</v>
      </c>
      <c r="B45" s="4" t="s">
        <v>12</v>
      </c>
      <c r="C45" s="1" t="str">
        <f>VLOOKUP(A45, Stats!$A$2:$B$33, 2,0)</f>
        <v>Europe</v>
      </c>
      <c r="D45" s="1" t="str">
        <f>VLOOKUP(B45, Stats!$A$2:$B$33, 2,0)</f>
        <v>Europe</v>
      </c>
      <c r="E45" s="1">
        <f>VLOOKUP(A45,Stats!$A$2:$C$33, 3, 0)</f>
        <v>22</v>
      </c>
      <c r="F45" s="1">
        <f>VLOOKUP(B45,Stats!$A$2:$C$33, 3, 0)</f>
        <v>18</v>
      </c>
      <c r="G45" s="1">
        <f>ABS(F45-E45)</f>
        <v>4</v>
      </c>
      <c r="H45" s="1">
        <f>VLOOKUP(A45,Stats!$A$2:$E$33,4,0)</f>
        <v>1.6</v>
      </c>
      <c r="I45" s="1">
        <f>VLOOKUP(A45,Stats!$A$2:$E$33,5,0)</f>
        <v>0.7</v>
      </c>
      <c r="J45" s="1">
        <f>VLOOKUP(B45,Stats!$A$2:$E$33,4,0)</f>
        <v>1.5</v>
      </c>
      <c r="K45" s="1">
        <f>VLOOKUP(B45,Stats!$A$2:$E$33,5,0)</f>
        <v>0.4</v>
      </c>
      <c r="L45" s="1">
        <f>AVERAGE(H45,K45)</f>
        <v>1</v>
      </c>
      <c r="M45" s="1">
        <f>AVERAGE(I45,J45)</f>
        <v>1.1000000000000001</v>
      </c>
      <c r="N45" s="1">
        <f>M45+L45</f>
        <v>2.1</v>
      </c>
    </row>
    <row r="46" spans="1:14">
      <c r="A46" s="2" t="s">
        <v>27</v>
      </c>
      <c r="B46" s="2" t="s">
        <v>29</v>
      </c>
      <c r="C46" s="2" t="str">
        <f>VLOOKUP(A46, Stats!$A$2:$B$33, 2,0)</f>
        <v>Europe</v>
      </c>
      <c r="D46" s="2" t="str">
        <f>VLOOKUP(B46, Stats!$A$2:$B$33, 2,0)</f>
        <v>Central America</v>
      </c>
      <c r="E46" s="2">
        <f>VLOOKUP(A46,Stats!$A$2:$C$33, 3, 0)</f>
        <v>13</v>
      </c>
      <c r="F46" s="2">
        <f>VLOOKUP(B46,Stats!$A$2:$C$33, 3, 0)</f>
        <v>55</v>
      </c>
      <c r="G46" s="2">
        <f>ABS(F46-E46)</f>
        <v>42</v>
      </c>
      <c r="H46" s="1">
        <f>VLOOKUP(A46,Stats!$A$2:$E$33,4,0)</f>
        <v>1.8</v>
      </c>
      <c r="I46" s="1">
        <f>VLOOKUP(A46,Stats!$A$2:$E$33,5,0)</f>
        <v>0.3</v>
      </c>
      <c r="J46" s="1">
        <f>VLOOKUP(B46,Stats!$A$2:$E$33,4,0)</f>
        <v>0.9</v>
      </c>
      <c r="K46" s="1">
        <f>VLOOKUP(B46,Stats!$A$2:$E$33,5,0)</f>
        <v>1</v>
      </c>
      <c r="L46" s="1">
        <f>AVERAGE(H46,K46)</f>
        <v>1.4</v>
      </c>
      <c r="M46" s="1">
        <f>AVERAGE(I46,J46)</f>
        <v>0.6</v>
      </c>
      <c r="N46" s="1">
        <f>M46+L46</f>
        <v>2</v>
      </c>
    </row>
    <row r="47" spans="1:14">
      <c r="A47" s="4" t="s">
        <v>0</v>
      </c>
      <c r="B47" s="4" t="s">
        <v>1</v>
      </c>
      <c r="C47" s="1" t="str">
        <f>VLOOKUP(A47, Stats!$A$2:$B$33, 2,0)</f>
        <v>Europe</v>
      </c>
      <c r="D47" s="1" t="str">
        <f>VLOOKUP(B47, Stats!$A$2:$B$33, 2,0)</f>
        <v>Africa</v>
      </c>
      <c r="E47" s="1">
        <f>VLOOKUP(A47,Stats!$A$2:$C$33, 3, 0)</f>
        <v>66</v>
      </c>
      <c r="F47" s="1">
        <f>VLOOKUP(B47,Stats!$A$2:$C$33, 3, 0)</f>
        <v>46</v>
      </c>
      <c r="G47" s="1">
        <f>ABS(F47-E47)</f>
        <v>20</v>
      </c>
      <c r="H47" s="1">
        <f>VLOOKUP(A47,Stats!$A$2:$E$33,4,0)</f>
        <v>1</v>
      </c>
      <c r="I47" s="1">
        <f>VLOOKUP(A47,Stats!$A$2:$E$33,5,0)</f>
        <v>1</v>
      </c>
      <c r="J47" s="1">
        <f>VLOOKUP(B47,Stats!$A$2:$E$33,4,0)</f>
        <v>1.3</v>
      </c>
      <c r="K47" s="1">
        <f>VLOOKUP(B47,Stats!$A$2:$E$33,5,0)</f>
        <v>0.7</v>
      </c>
      <c r="L47" s="1">
        <f>AVERAGE(H47,K47)</f>
        <v>0.85</v>
      </c>
      <c r="M47" s="1">
        <f>AVERAGE(I47,J47)</f>
        <v>1.1499999999999999</v>
      </c>
      <c r="N47" s="1">
        <f>M47+L47</f>
        <v>2</v>
      </c>
    </row>
    <row r="48" spans="1:14">
      <c r="A48" s="4" t="s">
        <v>36</v>
      </c>
      <c r="B48" s="4" t="s">
        <v>12</v>
      </c>
      <c r="C48" s="1" t="str">
        <f>VLOOKUP(A48, Stats!$A$2:$B$33, 2,0)</f>
        <v>South America</v>
      </c>
      <c r="D48" s="1" t="str">
        <f>VLOOKUP(B48, Stats!$A$2:$B$33, 2,0)</f>
        <v>Europe</v>
      </c>
      <c r="E48" s="1">
        <f>VLOOKUP(A48,Stats!$A$2:$C$33, 3, 0)</f>
        <v>5</v>
      </c>
      <c r="F48" s="1">
        <f>VLOOKUP(B48,Stats!$A$2:$C$33, 3, 0)</f>
        <v>18</v>
      </c>
      <c r="G48" s="1">
        <f>ABS(F48-E48)</f>
        <v>13</v>
      </c>
      <c r="H48" s="1">
        <f>VLOOKUP(A48,Stats!$A$2:$E$33,4,0)</f>
        <v>1</v>
      </c>
      <c r="I48" s="1">
        <f>VLOOKUP(A48,Stats!$A$2:$E$33,5,0)</f>
        <v>0.9</v>
      </c>
      <c r="J48" s="1">
        <f>VLOOKUP(B48,Stats!$A$2:$E$33,4,0)</f>
        <v>1.5</v>
      </c>
      <c r="K48" s="1">
        <f>VLOOKUP(B48,Stats!$A$2:$E$33,5,0)</f>
        <v>0.4</v>
      </c>
      <c r="L48" s="1">
        <f>AVERAGE(H48,K48)</f>
        <v>0.7</v>
      </c>
      <c r="M48" s="1">
        <f>AVERAGE(I48,J48)</f>
        <v>1.2</v>
      </c>
      <c r="N48" s="1">
        <f>M48+L48</f>
        <v>1.9</v>
      </c>
    </row>
    <row r="49" spans="1:14">
      <c r="A49" s="4" t="s">
        <v>6</v>
      </c>
      <c r="B49" s="4" t="s">
        <v>7</v>
      </c>
      <c r="C49" s="1" t="str">
        <f>VLOOKUP(A49, Stats!$A$2:$B$33, 2,0)</f>
        <v>Africa</v>
      </c>
      <c r="D49" s="1" t="str">
        <f>VLOOKUP(B49, Stats!$A$2:$B$33, 2,0)</f>
        <v>Asia</v>
      </c>
      <c r="E49" s="1">
        <f>VLOOKUP(A49,Stats!$A$2:$C$33, 3, 0)</f>
        <v>42</v>
      </c>
      <c r="F49" s="1">
        <f>VLOOKUP(B49,Stats!$A$2:$C$33, 3, 0)</f>
        <v>38</v>
      </c>
      <c r="G49" s="1">
        <f>ABS(F49-E49)</f>
        <v>4</v>
      </c>
      <c r="H49" s="1">
        <f>VLOOKUP(A49,Stats!$A$2:$E$33,4,0)</f>
        <v>1.8</v>
      </c>
      <c r="I49" s="1">
        <f>VLOOKUP(A49,Stats!$A$2:$E$33,5,0)</f>
        <v>0</v>
      </c>
      <c r="J49" s="1">
        <f>VLOOKUP(B49,Stats!$A$2:$E$33,4,0)</f>
        <v>1</v>
      </c>
      <c r="K49" s="1">
        <f>VLOOKUP(B49,Stats!$A$2:$E$33,5,0)</f>
        <v>0.2</v>
      </c>
      <c r="L49" s="1">
        <f>AVERAGE(H49,K49)</f>
        <v>1</v>
      </c>
      <c r="M49" s="1">
        <f>AVERAGE(I49,J49)</f>
        <v>0.5</v>
      </c>
      <c r="N49" s="1">
        <f>M49+L49</f>
        <v>1.5</v>
      </c>
    </row>
  </sheetData>
  <autoFilter ref="A1:N49">
    <sortState ref="A2:N49">
      <sortCondition descending="1" ref="N1:N49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H21"/>
  <sheetViews>
    <sheetView workbookViewId="0">
      <selection activeCell="A4" sqref="A4:B8"/>
    </sheetView>
  </sheetViews>
  <sheetFormatPr defaultRowHeight="14.25"/>
  <cols>
    <col min="1" max="1" width="11" bestFit="1" customWidth="1"/>
    <col min="2" max="2" width="11.125" bestFit="1" customWidth="1"/>
    <col min="3" max="3" width="14.125" bestFit="1" customWidth="1"/>
  </cols>
  <sheetData>
    <row r="1" spans="1:8">
      <c r="A1" s="3" t="s">
        <v>34</v>
      </c>
      <c r="B1" s="3" t="s">
        <v>35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</row>
    <row r="2" spans="1:8" hidden="1">
      <c r="A2" s="1" t="s">
        <v>22</v>
      </c>
      <c r="B2" s="1" t="s">
        <v>19</v>
      </c>
      <c r="C2" s="1" t="s">
        <v>42</v>
      </c>
      <c r="D2" s="1" t="s">
        <v>39</v>
      </c>
      <c r="E2" s="1">
        <v>61</v>
      </c>
      <c r="F2" s="1">
        <v>1</v>
      </c>
      <c r="G2" s="1">
        <v>60</v>
      </c>
      <c r="H2" s="5">
        <v>2</v>
      </c>
    </row>
    <row r="3" spans="1:8" hidden="1">
      <c r="A3" s="1" t="s">
        <v>28</v>
      </c>
      <c r="B3" s="1" t="s">
        <v>29</v>
      </c>
      <c r="C3" s="1" t="s">
        <v>39</v>
      </c>
      <c r="D3" s="1" t="s">
        <v>43</v>
      </c>
      <c r="E3" s="1">
        <v>3</v>
      </c>
      <c r="F3" s="1">
        <v>55</v>
      </c>
      <c r="G3" s="1">
        <v>52</v>
      </c>
      <c r="H3" s="5">
        <v>1</v>
      </c>
    </row>
    <row r="4" spans="1:8">
      <c r="A4" s="1" t="s">
        <v>2</v>
      </c>
      <c r="B4" s="1" t="s">
        <v>3</v>
      </c>
      <c r="C4" s="1" t="s">
        <v>41</v>
      </c>
      <c r="D4" s="1" t="s">
        <v>42</v>
      </c>
      <c r="E4" s="1">
        <v>17</v>
      </c>
      <c r="F4" s="1">
        <v>67</v>
      </c>
      <c r="G4" s="1">
        <v>50</v>
      </c>
      <c r="H4" s="5">
        <v>1</v>
      </c>
    </row>
    <row r="5" spans="1:8" hidden="1">
      <c r="A5" s="1" t="s">
        <v>31</v>
      </c>
      <c r="B5" s="1" t="s">
        <v>33</v>
      </c>
      <c r="C5" s="1" t="s">
        <v>42</v>
      </c>
      <c r="D5" s="1" t="s">
        <v>39</v>
      </c>
      <c r="E5" s="1">
        <v>60</v>
      </c>
      <c r="F5" s="1">
        <v>10</v>
      </c>
      <c r="G5" s="1">
        <v>50</v>
      </c>
      <c r="H5" s="5">
        <v>2</v>
      </c>
    </row>
    <row r="6" spans="1:8" hidden="1">
      <c r="A6" s="1" t="s">
        <v>2</v>
      </c>
      <c r="B6" s="1" t="s">
        <v>0</v>
      </c>
      <c r="C6" s="1" t="s">
        <v>41</v>
      </c>
      <c r="D6" s="1" t="s">
        <v>39</v>
      </c>
      <c r="E6" s="1">
        <v>17</v>
      </c>
      <c r="F6" s="1">
        <v>66</v>
      </c>
      <c r="G6" s="1">
        <v>49</v>
      </c>
      <c r="H6" s="5">
        <v>1</v>
      </c>
    </row>
    <row r="7" spans="1:8" hidden="1">
      <c r="A7" s="1" t="s">
        <v>22</v>
      </c>
      <c r="B7" s="1" t="s">
        <v>20</v>
      </c>
      <c r="C7" s="1" t="s">
        <v>42</v>
      </c>
      <c r="D7" s="1" t="s">
        <v>43</v>
      </c>
      <c r="E7" s="1">
        <v>61</v>
      </c>
      <c r="F7" s="1">
        <v>15</v>
      </c>
      <c r="G7" s="1">
        <v>46</v>
      </c>
      <c r="H7" s="5">
        <v>2</v>
      </c>
    </row>
    <row r="8" spans="1:8">
      <c r="A8" s="1" t="s">
        <v>37</v>
      </c>
      <c r="B8" s="1" t="s">
        <v>31</v>
      </c>
      <c r="C8" s="1" t="s">
        <v>41</v>
      </c>
      <c r="D8" s="1" t="s">
        <v>42</v>
      </c>
      <c r="E8" s="1">
        <v>16</v>
      </c>
      <c r="F8" s="1">
        <v>60</v>
      </c>
      <c r="G8" s="1">
        <v>44</v>
      </c>
      <c r="H8" s="5">
        <v>1</v>
      </c>
    </row>
    <row r="9" spans="1:8" hidden="1">
      <c r="A9" s="1" t="s">
        <v>27</v>
      </c>
      <c r="B9" s="1" t="s">
        <v>29</v>
      </c>
      <c r="C9" s="1" t="s">
        <v>39</v>
      </c>
      <c r="D9" s="1" t="s">
        <v>43</v>
      </c>
      <c r="E9" s="1">
        <v>13</v>
      </c>
      <c r="F9" s="1">
        <v>55</v>
      </c>
      <c r="G9" s="1">
        <v>42</v>
      </c>
      <c r="H9" s="5">
        <v>1</v>
      </c>
    </row>
    <row r="10" spans="1:8" hidden="1">
      <c r="A10" s="1" t="s">
        <v>14</v>
      </c>
      <c r="B10" s="1" t="s">
        <v>36</v>
      </c>
      <c r="C10" s="1" t="s">
        <v>40</v>
      </c>
      <c r="D10" s="1" t="s">
        <v>41</v>
      </c>
      <c r="E10" s="1">
        <v>47</v>
      </c>
      <c r="F10" s="1">
        <v>5</v>
      </c>
      <c r="G10" s="1">
        <v>42</v>
      </c>
      <c r="H10" s="5">
        <v>2</v>
      </c>
    </row>
    <row r="11" spans="1:8" hidden="1">
      <c r="A11" s="1" t="s">
        <v>29</v>
      </c>
      <c r="B11" s="1" t="s">
        <v>30</v>
      </c>
      <c r="C11" s="1" t="s">
        <v>43</v>
      </c>
      <c r="D11" s="1" t="s">
        <v>40</v>
      </c>
      <c r="E11" s="1">
        <v>55</v>
      </c>
      <c r="F11" s="1">
        <v>14</v>
      </c>
      <c r="G11" s="1">
        <v>41</v>
      </c>
      <c r="H11" s="5">
        <v>2</v>
      </c>
    </row>
    <row r="12" spans="1:8" hidden="1">
      <c r="A12" s="1" t="s">
        <v>21</v>
      </c>
      <c r="B12" s="1" t="s">
        <v>22</v>
      </c>
      <c r="C12" s="1" t="s">
        <v>39</v>
      </c>
      <c r="D12" s="1" t="s">
        <v>42</v>
      </c>
      <c r="E12" s="1">
        <v>23</v>
      </c>
      <c r="F12" s="1">
        <v>61</v>
      </c>
      <c r="G12" s="1">
        <v>38</v>
      </c>
      <c r="H12" s="5">
        <v>1</v>
      </c>
    </row>
    <row r="13" spans="1:8" hidden="1">
      <c r="A13" s="1" t="s">
        <v>5</v>
      </c>
      <c r="B13" s="1" t="s">
        <v>6</v>
      </c>
      <c r="C13" s="1" t="s">
        <v>39</v>
      </c>
      <c r="D13" s="1" t="s">
        <v>40</v>
      </c>
      <c r="E13" s="1">
        <v>4</v>
      </c>
      <c r="F13" s="1">
        <v>42</v>
      </c>
      <c r="G13" s="1">
        <v>38</v>
      </c>
      <c r="H13" s="5">
        <v>1</v>
      </c>
    </row>
    <row r="14" spans="1:8" hidden="1">
      <c r="A14" s="1" t="s">
        <v>7</v>
      </c>
      <c r="B14" s="1" t="s">
        <v>5</v>
      </c>
      <c r="C14" s="1" t="s">
        <v>42</v>
      </c>
      <c r="D14" s="1" t="s">
        <v>39</v>
      </c>
      <c r="E14" s="1">
        <v>38</v>
      </c>
      <c r="F14" s="1">
        <v>4</v>
      </c>
      <c r="G14" s="1">
        <v>34</v>
      </c>
      <c r="H14" s="5">
        <v>2</v>
      </c>
    </row>
    <row r="15" spans="1:8" hidden="1">
      <c r="A15" s="1" t="s">
        <v>4</v>
      </c>
      <c r="B15" s="1" t="s">
        <v>6</v>
      </c>
      <c r="C15" s="1" t="s">
        <v>39</v>
      </c>
      <c r="D15" s="1" t="s">
        <v>40</v>
      </c>
      <c r="E15" s="1">
        <v>8</v>
      </c>
      <c r="F15" s="1">
        <v>42</v>
      </c>
      <c r="G15" s="1">
        <v>34</v>
      </c>
      <c r="H15" s="5">
        <v>1</v>
      </c>
    </row>
    <row r="16" spans="1:8" hidden="1">
      <c r="A16" s="1" t="s">
        <v>8</v>
      </c>
      <c r="B16" s="1" t="s">
        <v>11</v>
      </c>
      <c r="C16" s="1" t="s">
        <v>39</v>
      </c>
      <c r="D16" s="1" t="s">
        <v>42</v>
      </c>
      <c r="E16" s="1">
        <v>7</v>
      </c>
      <c r="F16" s="1">
        <v>40</v>
      </c>
      <c r="G16" s="1">
        <v>33</v>
      </c>
      <c r="H16" s="5">
        <v>1</v>
      </c>
    </row>
    <row r="17" spans="1:8" hidden="1">
      <c r="A17" s="1" t="s">
        <v>26</v>
      </c>
      <c r="B17" s="1" t="s">
        <v>23</v>
      </c>
      <c r="C17" s="1" t="s">
        <v>39</v>
      </c>
      <c r="D17" s="1" t="s">
        <v>41</v>
      </c>
      <c r="E17" s="1">
        <v>35</v>
      </c>
      <c r="F17" s="1">
        <v>2</v>
      </c>
      <c r="G17" s="1">
        <v>33</v>
      </c>
      <c r="H17" s="5">
        <v>2</v>
      </c>
    </row>
    <row r="18" spans="1:8" hidden="1">
      <c r="A18" s="1" t="s">
        <v>31</v>
      </c>
      <c r="B18" s="1" t="s">
        <v>32</v>
      </c>
      <c r="C18" s="1" t="s">
        <v>42</v>
      </c>
      <c r="D18" s="1" t="s">
        <v>40</v>
      </c>
      <c r="E18" s="1">
        <v>60</v>
      </c>
      <c r="F18" s="1">
        <v>28</v>
      </c>
      <c r="G18" s="1">
        <v>32</v>
      </c>
      <c r="H18" s="5">
        <v>2</v>
      </c>
    </row>
    <row r="19" spans="1:8" hidden="1">
      <c r="A19" s="1" t="s">
        <v>7</v>
      </c>
      <c r="B19" s="1" t="s">
        <v>4</v>
      </c>
      <c r="C19" s="1" t="s">
        <v>42</v>
      </c>
      <c r="D19" s="1" t="s">
        <v>39</v>
      </c>
      <c r="E19" s="1">
        <v>38</v>
      </c>
      <c r="F19" s="1">
        <v>8</v>
      </c>
      <c r="G19" s="1">
        <v>30</v>
      </c>
      <c r="H19" s="5">
        <v>2</v>
      </c>
    </row>
    <row r="20" spans="1:8" hidden="1">
      <c r="A20" s="1" t="s">
        <v>2</v>
      </c>
      <c r="B20" s="1" t="s">
        <v>1</v>
      </c>
      <c r="C20" s="1" t="s">
        <v>41</v>
      </c>
      <c r="D20" s="1" t="s">
        <v>40</v>
      </c>
      <c r="E20" s="1">
        <v>17</v>
      </c>
      <c r="F20" s="1">
        <v>46</v>
      </c>
      <c r="G20" s="1">
        <v>29</v>
      </c>
      <c r="H20" s="5">
        <v>1</v>
      </c>
    </row>
    <row r="21" spans="1:8" hidden="1">
      <c r="A21" s="1" t="s">
        <v>32</v>
      </c>
      <c r="B21" s="1" t="s">
        <v>37</v>
      </c>
      <c r="C21" s="1" t="s">
        <v>40</v>
      </c>
      <c r="D21" s="1" t="s">
        <v>41</v>
      </c>
      <c r="E21" s="1">
        <v>28</v>
      </c>
      <c r="F21" s="1">
        <v>16</v>
      </c>
      <c r="G21" s="1">
        <v>12</v>
      </c>
      <c r="H21" s="5">
        <v>2</v>
      </c>
    </row>
  </sheetData>
  <autoFilter ref="A1:H21">
    <filterColumn colId="2">
      <filters>
        <filter val="South America"/>
      </filters>
    </filterColumn>
    <filterColumn colId="3">
      <filters>
        <filter val="Asi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G7" sqref="G7"/>
    </sheetView>
  </sheetViews>
  <sheetFormatPr defaultRowHeight="14.25"/>
  <cols>
    <col min="2" max="2" width="11.125" bestFit="1" customWidth="1"/>
  </cols>
  <sheetData>
    <row r="1" spans="1:3">
      <c r="A1" s="6" t="s">
        <v>34</v>
      </c>
      <c r="B1" s="6" t="s">
        <v>35</v>
      </c>
      <c r="C1" s="6" t="s">
        <v>49</v>
      </c>
    </row>
    <row r="2" spans="1:3">
      <c r="A2" s="1" t="s">
        <v>2</v>
      </c>
      <c r="B2" s="1" t="s">
        <v>1</v>
      </c>
      <c r="C2" s="1">
        <v>1</v>
      </c>
    </row>
    <row r="3" spans="1:3">
      <c r="A3" s="1" t="s">
        <v>14</v>
      </c>
      <c r="B3" s="1" t="s">
        <v>36</v>
      </c>
      <c r="C3" s="1">
        <v>2</v>
      </c>
    </row>
    <row r="4" spans="1:3">
      <c r="A4" s="1" t="s">
        <v>2</v>
      </c>
      <c r="B4" s="1" t="s">
        <v>3</v>
      </c>
      <c r="C4" s="1">
        <v>1</v>
      </c>
    </row>
    <row r="5" spans="1:3">
      <c r="A5" s="1" t="s">
        <v>37</v>
      </c>
      <c r="B5" s="1" t="s">
        <v>31</v>
      </c>
      <c r="C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Stats</vt:lpstr>
      <vt:lpstr>Matches</vt:lpstr>
      <vt:lpstr>Optional Bets</vt:lpstr>
      <vt:lpstr>Gold Bets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2018-06-02T20:07:45Z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6bb6f102-300a-4762-866a-2a094baaa185</vt:lpwstr>
  </property>
</Properties>
</file>