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120" windowWidth="19125" windowHeight="11760" activeTab="8"/>
  </bookViews>
  <sheets>
    <sheet name="Group Stage" sheetId="1" r:id="rId1"/>
    <sheet name="Last 16" sheetId="3" r:id="rId2"/>
    <sheet name="Quarter Final" sheetId="4" r:id="rId3"/>
    <sheet name="Semi Final" sheetId="5" r:id="rId4"/>
    <sheet name="Belgium" sheetId="6" r:id="rId5"/>
    <sheet name="France" sheetId="7" r:id="rId6"/>
    <sheet name="England" sheetId="8" r:id="rId7"/>
    <sheet name="Croatia" sheetId="9" r:id="rId8"/>
    <sheet name="Final" sheetId="10" r:id="rId9"/>
  </sheets>
  <definedNames>
    <definedName name="_xlnm._FilterDatabase" localSheetId="0" hidden="1">'Group Stage'!$J$1:$P$34</definedName>
  </definedNames>
  <calcPr calcId="125725"/>
</workbook>
</file>

<file path=xl/calcChain.xml><?xml version="1.0" encoding="utf-8"?>
<calcChain xmlns="http://schemas.openxmlformats.org/spreadsheetml/2006/main">
  <c r="V12" i="10"/>
  <c r="V13"/>
  <c r="V14"/>
  <c r="V15"/>
  <c r="V16"/>
  <c r="V17"/>
  <c r="V11"/>
  <c r="U12"/>
  <c r="U13"/>
  <c r="U14"/>
  <c r="U15"/>
  <c r="U16"/>
  <c r="U17"/>
  <c r="U11"/>
  <c r="T12"/>
  <c r="T13"/>
  <c r="T14"/>
  <c r="T15"/>
  <c r="T16"/>
  <c r="T17"/>
  <c r="T11"/>
  <c r="Q2"/>
  <c r="P2"/>
  <c r="M15"/>
  <c r="M8"/>
  <c r="L15"/>
  <c r="K15"/>
  <c r="L8"/>
  <c r="K8"/>
  <c r="H15"/>
  <c r="G15"/>
  <c r="C15"/>
  <c r="F15"/>
  <c r="D15"/>
  <c r="E15"/>
  <c r="B15"/>
  <c r="H8"/>
  <c r="G8"/>
  <c r="C8"/>
  <c r="F8"/>
  <c r="D8"/>
  <c r="E8"/>
  <c r="B8"/>
  <c r="W21" i="5"/>
  <c r="W8"/>
  <c r="W9"/>
  <c r="W10"/>
  <c r="W11"/>
  <c r="W12"/>
  <c r="W13"/>
  <c r="W14"/>
  <c r="W15"/>
  <c r="W16"/>
  <c r="W17"/>
  <c r="W18"/>
  <c r="W19"/>
  <c r="W20"/>
  <c r="W7"/>
  <c r="V8"/>
  <c r="V9"/>
  <c r="V10"/>
  <c r="V11"/>
  <c r="V12"/>
  <c r="V13"/>
  <c r="V14"/>
  <c r="V15"/>
  <c r="V16"/>
  <c r="V17"/>
  <c r="V18"/>
  <c r="V19"/>
  <c r="V20"/>
  <c r="V7"/>
  <c r="U20"/>
  <c r="U8"/>
  <c r="U9"/>
  <c r="U10"/>
  <c r="U11"/>
  <c r="U12"/>
  <c r="U13"/>
  <c r="U14"/>
  <c r="U15"/>
  <c r="U16"/>
  <c r="U17"/>
  <c r="U18"/>
  <c r="U19"/>
  <c r="U7"/>
  <c r="B28" i="8"/>
  <c r="B28" i="9"/>
  <c r="C28" i="7"/>
  <c r="B28" i="6"/>
  <c r="J2" i="1"/>
  <c r="K2"/>
  <c r="P2"/>
  <c r="L48"/>
  <c r="M48"/>
  <c r="N48"/>
  <c r="O48"/>
  <c r="P48"/>
  <c r="L47"/>
  <c r="M47"/>
  <c r="N47"/>
  <c r="O47"/>
  <c r="P47"/>
  <c r="L46"/>
  <c r="M46"/>
  <c r="N46"/>
  <c r="O46"/>
  <c r="P46"/>
  <c r="L45"/>
  <c r="M45"/>
  <c r="N45"/>
  <c r="O45"/>
  <c r="P45"/>
  <c r="L60"/>
  <c r="M60"/>
  <c r="N60"/>
  <c r="O60"/>
  <c r="P60"/>
  <c r="L59"/>
  <c r="M59"/>
  <c r="N59"/>
  <c r="O59"/>
  <c r="P59" s="1"/>
  <c r="L58"/>
  <c r="M58"/>
  <c r="N58"/>
  <c r="O58"/>
  <c r="P58" s="1"/>
  <c r="L57"/>
  <c r="M57"/>
  <c r="N57"/>
  <c r="O57"/>
  <c r="P57" s="1"/>
  <c r="Q3" i="5"/>
  <c r="P3"/>
  <c r="Q2"/>
  <c r="P2"/>
  <c r="M25"/>
  <c r="M19"/>
  <c r="M13"/>
  <c r="M7"/>
  <c r="L19"/>
  <c r="K25"/>
  <c r="L25"/>
  <c r="K19"/>
  <c r="L13"/>
  <c r="K13"/>
  <c r="L7"/>
  <c r="K7"/>
  <c r="H25"/>
  <c r="G25"/>
  <c r="F25"/>
  <c r="D25"/>
  <c r="C25"/>
  <c r="E25"/>
  <c r="B25"/>
  <c r="H19"/>
  <c r="G19"/>
  <c r="C19"/>
  <c r="F19"/>
  <c r="D19"/>
  <c r="E19"/>
  <c r="B19"/>
  <c r="H13"/>
  <c r="G13"/>
  <c r="F13"/>
  <c r="D13"/>
  <c r="C13"/>
  <c r="E13"/>
  <c r="B13"/>
  <c r="H7"/>
  <c r="G7"/>
  <c r="F7"/>
  <c r="D7"/>
  <c r="C7"/>
  <c r="E7"/>
  <c r="B7"/>
  <c r="P4" i="4"/>
  <c r="O4"/>
  <c r="P2"/>
  <c r="O2"/>
  <c r="P3"/>
  <c r="O3"/>
  <c r="P5"/>
  <c r="O5"/>
  <c r="L56" i="1"/>
  <c r="M56"/>
  <c r="N56"/>
  <c r="O56"/>
  <c r="P56" s="1"/>
  <c r="L55"/>
  <c r="M55"/>
  <c r="N55"/>
  <c r="O55"/>
  <c r="P55"/>
  <c r="C41" i="4"/>
  <c r="D41"/>
  <c r="E41"/>
  <c r="L41" s="1"/>
  <c r="F41"/>
  <c r="G41"/>
  <c r="H41"/>
  <c r="B41"/>
  <c r="C36"/>
  <c r="D36"/>
  <c r="E36"/>
  <c r="L36" s="1"/>
  <c r="F36"/>
  <c r="G36"/>
  <c r="H36"/>
  <c r="B36"/>
  <c r="K36" s="1"/>
  <c r="C31"/>
  <c r="D31"/>
  <c r="E31"/>
  <c r="L31" s="1"/>
  <c r="F31"/>
  <c r="G31"/>
  <c r="H31"/>
  <c r="B31"/>
  <c r="K31" s="1"/>
  <c r="C26"/>
  <c r="D26"/>
  <c r="E26"/>
  <c r="F26"/>
  <c r="G26"/>
  <c r="H26"/>
  <c r="B26"/>
  <c r="C21"/>
  <c r="D21"/>
  <c r="E21"/>
  <c r="L21" s="1"/>
  <c r="F21"/>
  <c r="G21"/>
  <c r="H21"/>
  <c r="B21"/>
  <c r="K21" s="1"/>
  <c r="C16"/>
  <c r="D16"/>
  <c r="E16"/>
  <c r="L16" s="1"/>
  <c r="F16"/>
  <c r="G16"/>
  <c r="H16"/>
  <c r="B16"/>
  <c r="K16" s="1"/>
  <c r="C11"/>
  <c r="D11"/>
  <c r="E11"/>
  <c r="L11" s="1"/>
  <c r="F11"/>
  <c r="G11"/>
  <c r="H11"/>
  <c r="B11"/>
  <c r="K11" s="1"/>
  <c r="C6"/>
  <c r="D6"/>
  <c r="E6"/>
  <c r="L6" s="1"/>
  <c r="F6"/>
  <c r="G6"/>
  <c r="H6"/>
  <c r="B6"/>
  <c r="L54" i="1"/>
  <c r="M54"/>
  <c r="N54"/>
  <c r="O54"/>
  <c r="P54" s="1"/>
  <c r="L53"/>
  <c r="M53"/>
  <c r="N53"/>
  <c r="O53"/>
  <c r="P53" s="1"/>
  <c r="L52"/>
  <c r="M52"/>
  <c r="N52"/>
  <c r="O52"/>
  <c r="P52"/>
  <c r="L51"/>
  <c r="M51"/>
  <c r="N51"/>
  <c r="O51"/>
  <c r="P51"/>
  <c r="L50"/>
  <c r="M50"/>
  <c r="N50"/>
  <c r="O50"/>
  <c r="P50" s="1"/>
  <c r="L49"/>
  <c r="M49"/>
  <c r="N49"/>
  <c r="O49"/>
  <c r="P49" s="1"/>
  <c r="L44"/>
  <c r="M44"/>
  <c r="N44"/>
  <c r="O44"/>
  <c r="P44"/>
  <c r="L43"/>
  <c r="M43"/>
  <c r="N43"/>
  <c r="O43"/>
  <c r="P43"/>
  <c r="L42"/>
  <c r="M42"/>
  <c r="N42"/>
  <c r="O42"/>
  <c r="P42" s="1"/>
  <c r="L41"/>
  <c r="M41"/>
  <c r="N41"/>
  <c r="O41"/>
  <c r="P41" s="1"/>
  <c r="L40"/>
  <c r="M40"/>
  <c r="N40"/>
  <c r="O40"/>
  <c r="P40"/>
  <c r="L39"/>
  <c r="M39"/>
  <c r="N39"/>
  <c r="O39"/>
  <c r="P39"/>
  <c r="L38"/>
  <c r="M38"/>
  <c r="N38"/>
  <c r="O38"/>
  <c r="P38" s="1"/>
  <c r="L37"/>
  <c r="M37"/>
  <c r="N37"/>
  <c r="O37"/>
  <c r="P37" s="1"/>
  <c r="L36"/>
  <c r="M36"/>
  <c r="N36"/>
  <c r="O36"/>
  <c r="P36"/>
  <c r="L35"/>
  <c r="M35"/>
  <c r="N35"/>
  <c r="O35"/>
  <c r="P35"/>
  <c r="L34"/>
  <c r="M34"/>
  <c r="N34"/>
  <c r="O34"/>
  <c r="P34" s="1"/>
  <c r="L33"/>
  <c r="M33"/>
  <c r="N33"/>
  <c r="O33"/>
  <c r="P33" s="1"/>
  <c r="L32"/>
  <c r="M32"/>
  <c r="N32"/>
  <c r="O32"/>
  <c r="P32" s="1"/>
  <c r="L31"/>
  <c r="M31"/>
  <c r="N31"/>
  <c r="O31"/>
  <c r="P31" s="1"/>
  <c r="L30"/>
  <c r="M30"/>
  <c r="N30"/>
  <c r="O30"/>
  <c r="P30" s="1"/>
  <c r="L29"/>
  <c r="M29"/>
  <c r="N29"/>
  <c r="O29"/>
  <c r="P29" s="1"/>
  <c r="L28"/>
  <c r="M28"/>
  <c r="N28"/>
  <c r="O28"/>
  <c r="P28" s="1"/>
  <c r="L27"/>
  <c r="M27"/>
  <c r="N27"/>
  <c r="O27"/>
  <c r="P27" s="1"/>
  <c r="L26"/>
  <c r="M26"/>
  <c r="N26"/>
  <c r="O26"/>
  <c r="P26" s="1"/>
  <c r="O4"/>
  <c r="P4" s="1"/>
  <c r="O5"/>
  <c r="O6"/>
  <c r="P6" s="1"/>
  <c r="O7"/>
  <c r="P7" s="1"/>
  <c r="O8"/>
  <c r="P8" s="1"/>
  <c r="O9"/>
  <c r="P9" s="1"/>
  <c r="O10"/>
  <c r="P10" s="1"/>
  <c r="O11"/>
  <c r="P11" s="1"/>
  <c r="O12"/>
  <c r="P12" s="1"/>
  <c r="O13"/>
  <c r="P13" s="1"/>
  <c r="O14"/>
  <c r="P14" s="1"/>
  <c r="O15"/>
  <c r="P15" s="1"/>
  <c r="O16"/>
  <c r="P16" s="1"/>
  <c r="O17"/>
  <c r="P17" s="1"/>
  <c r="O18"/>
  <c r="P18" s="1"/>
  <c r="O19"/>
  <c r="P19" s="1"/>
  <c r="O20"/>
  <c r="P20" s="1"/>
  <c r="O21"/>
  <c r="P21" s="1"/>
  <c r="O22"/>
  <c r="P22" s="1"/>
  <c r="O23"/>
  <c r="P23" s="1"/>
  <c r="O24"/>
  <c r="P24" s="1"/>
  <c r="O25"/>
  <c r="P25" s="1"/>
  <c r="O3"/>
  <c r="P3" s="1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3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3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3"/>
  <c r="C129"/>
  <c r="D129"/>
  <c r="E129"/>
  <c r="F129"/>
  <c r="G129"/>
  <c r="H129"/>
  <c r="B129"/>
  <c r="C125"/>
  <c r="D125"/>
  <c r="E125"/>
  <c r="F125"/>
  <c r="G125"/>
  <c r="H125"/>
  <c r="B125"/>
  <c r="C121"/>
  <c r="D121"/>
  <c r="E121"/>
  <c r="F121"/>
  <c r="G121"/>
  <c r="H121"/>
  <c r="B121"/>
  <c r="H117"/>
  <c r="C117"/>
  <c r="D117"/>
  <c r="E117"/>
  <c r="F117"/>
  <c r="G117"/>
  <c r="B117"/>
  <c r="C113"/>
  <c r="D113"/>
  <c r="E113"/>
  <c r="F113"/>
  <c r="G113"/>
  <c r="H113"/>
  <c r="B113"/>
  <c r="C109"/>
  <c r="D109"/>
  <c r="E109"/>
  <c r="F109"/>
  <c r="G109"/>
  <c r="H109"/>
  <c r="B109"/>
  <c r="C105"/>
  <c r="D105"/>
  <c r="E105"/>
  <c r="F105"/>
  <c r="G105"/>
  <c r="H105"/>
  <c r="B105"/>
  <c r="C101"/>
  <c r="D101"/>
  <c r="E101"/>
  <c r="F101"/>
  <c r="G101"/>
  <c r="H101"/>
  <c r="B101"/>
  <c r="C97"/>
  <c r="D97"/>
  <c r="E97"/>
  <c r="F97"/>
  <c r="G97"/>
  <c r="H97"/>
  <c r="B97"/>
  <c r="C93"/>
  <c r="D93"/>
  <c r="E93"/>
  <c r="F93"/>
  <c r="G93"/>
  <c r="H93"/>
  <c r="B93"/>
  <c r="C89"/>
  <c r="D89"/>
  <c r="E89"/>
  <c r="F89"/>
  <c r="G89"/>
  <c r="H89"/>
  <c r="B89"/>
  <c r="C85"/>
  <c r="D85"/>
  <c r="E85"/>
  <c r="F85"/>
  <c r="G85"/>
  <c r="H85"/>
  <c r="B85"/>
  <c r="H73"/>
  <c r="C73"/>
  <c r="D73"/>
  <c r="E73"/>
  <c r="F73"/>
  <c r="G73"/>
  <c r="B73"/>
  <c r="C69"/>
  <c r="D69"/>
  <c r="E69"/>
  <c r="F69"/>
  <c r="G69"/>
  <c r="H69"/>
  <c r="B69"/>
  <c r="C81"/>
  <c r="D81"/>
  <c r="E81"/>
  <c r="F81"/>
  <c r="G81"/>
  <c r="H81"/>
  <c r="B81"/>
  <c r="C77"/>
  <c r="D77"/>
  <c r="E77"/>
  <c r="F77"/>
  <c r="G77"/>
  <c r="H77"/>
  <c r="B77"/>
  <c r="C65"/>
  <c r="D65"/>
  <c r="E65"/>
  <c r="F65"/>
  <c r="G65"/>
  <c r="H65"/>
  <c r="B65"/>
  <c r="C61"/>
  <c r="D61"/>
  <c r="E61"/>
  <c r="F61"/>
  <c r="G61"/>
  <c r="H61"/>
  <c r="B61"/>
  <c r="C57"/>
  <c r="D57"/>
  <c r="E57"/>
  <c r="F57"/>
  <c r="G57"/>
  <c r="H57"/>
  <c r="B57"/>
  <c r="C53"/>
  <c r="D53"/>
  <c r="E53"/>
  <c r="F53"/>
  <c r="G53"/>
  <c r="H53"/>
  <c r="B53"/>
  <c r="H45"/>
  <c r="C45"/>
  <c r="D45"/>
  <c r="E45"/>
  <c r="F45"/>
  <c r="G45"/>
  <c r="B45"/>
  <c r="C41"/>
  <c r="D41"/>
  <c r="E41"/>
  <c r="F41"/>
  <c r="G41"/>
  <c r="H41"/>
  <c r="B41"/>
  <c r="C49"/>
  <c r="D49"/>
  <c r="E49"/>
  <c r="F49"/>
  <c r="G49"/>
  <c r="H49"/>
  <c r="B49"/>
  <c r="C37"/>
  <c r="D37"/>
  <c r="E37"/>
  <c r="F37"/>
  <c r="G37"/>
  <c r="H37"/>
  <c r="B37"/>
  <c r="C33"/>
  <c r="D33"/>
  <c r="E33"/>
  <c r="F33"/>
  <c r="G33"/>
  <c r="H33"/>
  <c r="B33"/>
  <c r="H29"/>
  <c r="C29"/>
  <c r="D29"/>
  <c r="E29"/>
  <c r="F29"/>
  <c r="G29"/>
  <c r="B29"/>
  <c r="C25"/>
  <c r="D25"/>
  <c r="E25"/>
  <c r="F25"/>
  <c r="G25"/>
  <c r="H25"/>
  <c r="B25"/>
  <c r="C21"/>
  <c r="D21"/>
  <c r="E21"/>
  <c r="F21"/>
  <c r="G21"/>
  <c r="H21"/>
  <c r="B21"/>
  <c r="C17"/>
  <c r="D17"/>
  <c r="E17"/>
  <c r="F17"/>
  <c r="G17"/>
  <c r="H17"/>
  <c r="B17"/>
  <c r="H13"/>
  <c r="G13"/>
  <c r="F13"/>
  <c r="E13"/>
  <c r="D13"/>
  <c r="C13"/>
  <c r="B13"/>
  <c r="B9"/>
  <c r="C9"/>
  <c r="D9"/>
  <c r="E9"/>
  <c r="F9"/>
  <c r="G9"/>
  <c r="H9"/>
  <c r="C5"/>
  <c r="D5"/>
  <c r="E5"/>
  <c r="F5"/>
  <c r="G5"/>
  <c r="H5"/>
  <c r="B5"/>
  <c r="Q4" i="4" l="1"/>
  <c r="Q2"/>
  <c r="Q5"/>
  <c r="Q3"/>
  <c r="K41"/>
  <c r="K6"/>
  <c r="K26"/>
  <c r="L26"/>
  <c r="M26"/>
  <c r="M16"/>
  <c r="M36"/>
  <c r="M21"/>
  <c r="M11"/>
  <c r="M6"/>
  <c r="M41"/>
  <c r="M31"/>
  <c r="N2" i="1"/>
  <c r="M2"/>
  <c r="O2"/>
  <c r="P5"/>
  <c r="L2"/>
</calcChain>
</file>

<file path=xl/sharedStrings.xml><?xml version="1.0" encoding="utf-8"?>
<sst xmlns="http://schemas.openxmlformats.org/spreadsheetml/2006/main" count="234" uniqueCount="85">
  <si>
    <t>Russia</t>
  </si>
  <si>
    <t>Goals</t>
  </si>
  <si>
    <t>Possession</t>
  </si>
  <si>
    <t>ShotsOnTarget</t>
  </si>
  <si>
    <t>Egypt</t>
  </si>
  <si>
    <t>GoalsConceded</t>
  </si>
  <si>
    <t>ShotsAgainst</t>
  </si>
  <si>
    <t>Corners</t>
  </si>
  <si>
    <t>Ofssides</t>
  </si>
  <si>
    <t>Uruguay</t>
  </si>
  <si>
    <t>Saudi Arabia</t>
  </si>
  <si>
    <t>Spain</t>
  </si>
  <si>
    <t>Portugal</t>
  </si>
  <si>
    <t>Morroco</t>
  </si>
  <si>
    <t>Iran</t>
  </si>
  <si>
    <t>France</t>
  </si>
  <si>
    <t>Peru</t>
  </si>
  <si>
    <t>Denmark</t>
  </si>
  <si>
    <t>Australia</t>
  </si>
  <si>
    <t>Argentina</t>
  </si>
  <si>
    <t>Iceland</t>
  </si>
  <si>
    <t>Croatia</t>
  </si>
  <si>
    <t>Nigeria</t>
  </si>
  <si>
    <t>Germany</t>
  </si>
  <si>
    <t>Mexico</t>
  </si>
  <si>
    <t>Sweden</t>
  </si>
  <si>
    <t>S. Korea</t>
  </si>
  <si>
    <t>Brazil</t>
  </si>
  <si>
    <t>Switzerland</t>
  </si>
  <si>
    <t>Serbia</t>
  </si>
  <si>
    <t>Costa Rica</t>
  </si>
  <si>
    <t>England</t>
  </si>
  <si>
    <t>Tunisia</t>
  </si>
  <si>
    <t>Belgium</t>
  </si>
  <si>
    <t>Panama</t>
  </si>
  <si>
    <t>Colombia</t>
  </si>
  <si>
    <t>Japan</t>
  </si>
  <si>
    <t>Poland</t>
  </si>
  <si>
    <t>Senegal</t>
  </si>
  <si>
    <t>First Half</t>
  </si>
  <si>
    <t>Second Half</t>
  </si>
  <si>
    <t>Equal</t>
  </si>
  <si>
    <t>First</t>
  </si>
  <si>
    <t>Second</t>
  </si>
  <si>
    <t>Total</t>
  </si>
  <si>
    <t>Over 2.5</t>
  </si>
  <si>
    <t>AVXG</t>
  </si>
  <si>
    <t>AVXGA</t>
  </si>
  <si>
    <t>Strength</t>
  </si>
  <si>
    <t>XGDIFF</t>
  </si>
  <si>
    <t>XGADIFF</t>
  </si>
  <si>
    <t>ExpectedGoals</t>
  </si>
  <si>
    <t>ExpectedConceded</t>
  </si>
  <si>
    <t>RUSCRO</t>
  </si>
  <si>
    <t>FRAURU</t>
  </si>
  <si>
    <t>BRABEL</t>
  </si>
  <si>
    <t>ENGSWE</t>
  </si>
  <si>
    <t>Diff</t>
  </si>
  <si>
    <t>BELFRA</t>
  </si>
  <si>
    <t>CROENG</t>
  </si>
  <si>
    <t>Scored</t>
  </si>
  <si>
    <t>Conceded</t>
  </si>
  <si>
    <t>Free-kick Scored</t>
  </si>
  <si>
    <t>Penalty Scored</t>
  </si>
  <si>
    <t>First Half Scored</t>
  </si>
  <si>
    <t>Second Half Scored</t>
  </si>
  <si>
    <t>Free-kick Conceded</t>
  </si>
  <si>
    <t>Penalty Conceded</t>
  </si>
  <si>
    <t>First Half Conceded</t>
  </si>
  <si>
    <t>Second Half Conceded</t>
  </si>
  <si>
    <t>Headers</t>
  </si>
  <si>
    <t>Headers Conceded</t>
  </si>
  <si>
    <t>GK</t>
  </si>
  <si>
    <t>Netherlands</t>
  </si>
  <si>
    <t>Sapin</t>
  </si>
  <si>
    <t>Italy</t>
  </si>
  <si>
    <t>Turkey</t>
  </si>
  <si>
    <t>Bulgaria</t>
  </si>
  <si>
    <t>Year</t>
  </si>
  <si>
    <t>Winner</t>
  </si>
  <si>
    <t>Team2</t>
  </si>
  <si>
    <t>Winner Score</t>
  </si>
  <si>
    <t>Team2 Score</t>
  </si>
  <si>
    <t>Distance</t>
  </si>
  <si>
    <t>FRACRO</t>
  </si>
</sst>
</file>

<file path=xl/styles.xml><?xml version="1.0" encoding="utf-8"?>
<styleSheet xmlns="http://schemas.openxmlformats.org/spreadsheetml/2006/main">
  <numFmts count="1">
    <numFmt numFmtId="167" formatCode="0.0"/>
  </numFmts>
  <fonts count="2">
    <font>
      <sz val="11"/>
      <color theme="1"/>
      <name val="Arial"/>
      <family val="2"/>
      <charset val="177"/>
      <scheme val="minor"/>
    </font>
    <font>
      <b/>
      <sz val="11"/>
      <color theme="1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78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2" borderId="1" xfId="0" applyFont="1" applyFill="1" applyBorder="1"/>
    <xf numFmtId="0" fontId="0" fillId="3" borderId="1" xfId="0" applyFill="1" applyBorder="1"/>
    <xf numFmtId="0" fontId="0" fillId="4" borderId="1" xfId="0" applyFill="1" applyBorder="1"/>
    <xf numFmtId="0" fontId="1" fillId="5" borderId="1" xfId="0" applyFont="1" applyFill="1" applyBorder="1"/>
    <xf numFmtId="0" fontId="1" fillId="0" borderId="1" xfId="0" applyFont="1" applyFill="1" applyBorder="1"/>
    <xf numFmtId="0" fontId="1" fillId="5" borderId="0" xfId="0" applyFont="1" applyFill="1"/>
    <xf numFmtId="0" fontId="1" fillId="0" borderId="3" xfId="0" applyFont="1" applyFill="1" applyBorder="1"/>
    <xf numFmtId="0" fontId="1" fillId="2" borderId="3" xfId="0" applyFont="1" applyFill="1" applyBorder="1"/>
    <xf numFmtId="0" fontId="1" fillId="5" borderId="4" xfId="0" applyFont="1" applyFill="1" applyBorder="1"/>
    <xf numFmtId="0" fontId="0" fillId="0" borderId="4" xfId="0" applyBorder="1"/>
    <xf numFmtId="0" fontId="1" fillId="5" borderId="5" xfId="0" applyFont="1" applyFill="1" applyBorder="1"/>
    <xf numFmtId="0" fontId="0" fillId="0" borderId="6" xfId="0" applyBorder="1"/>
    <xf numFmtId="0" fontId="0" fillId="0" borderId="7" xfId="0" applyBorder="1"/>
    <xf numFmtId="0" fontId="1" fillId="5" borderId="8" xfId="0" applyFont="1" applyFill="1" applyBorder="1"/>
    <xf numFmtId="0" fontId="0" fillId="0" borderId="9" xfId="0" applyBorder="1"/>
    <xf numFmtId="0" fontId="1" fillId="6" borderId="10" xfId="0" applyFont="1" applyFill="1" applyBorder="1"/>
    <xf numFmtId="0" fontId="1" fillId="6" borderId="1" xfId="0" applyFont="1" applyFill="1" applyBorder="1"/>
    <xf numFmtId="0" fontId="0" fillId="6" borderId="1" xfId="0" applyFill="1" applyBorder="1"/>
    <xf numFmtId="0" fontId="1" fillId="6" borderId="3" xfId="0" applyFont="1" applyFill="1" applyBorder="1"/>
    <xf numFmtId="0" fontId="0" fillId="0" borderId="3" xfId="0" applyBorder="1"/>
    <xf numFmtId="0" fontId="1" fillId="5" borderId="13" xfId="0" applyFont="1" applyFill="1" applyBorder="1"/>
    <xf numFmtId="0" fontId="0" fillId="0" borderId="14" xfId="0" applyBorder="1"/>
    <xf numFmtId="0" fontId="1" fillId="2" borderId="15" xfId="0" applyFont="1" applyFill="1" applyBorder="1"/>
    <xf numFmtId="0" fontId="1" fillId="0" borderId="0" xfId="0" applyFont="1"/>
    <xf numFmtId="0" fontId="1" fillId="6" borderId="16" xfId="0" applyFont="1" applyFill="1" applyBorder="1"/>
    <xf numFmtId="0" fontId="1" fillId="6" borderId="17" xfId="0" applyFont="1" applyFill="1" applyBorder="1"/>
    <xf numFmtId="0" fontId="1" fillId="6" borderId="18" xfId="0" applyFont="1" applyFill="1" applyBorder="1"/>
    <xf numFmtId="167" fontId="1" fillId="6" borderId="11" xfId="0" applyNumberFormat="1" applyFont="1" applyFill="1" applyBorder="1"/>
    <xf numFmtId="167" fontId="1" fillId="6" borderId="12" xfId="0" applyNumberFormat="1" applyFont="1" applyFill="1" applyBorder="1"/>
    <xf numFmtId="0" fontId="1" fillId="5" borderId="20" xfId="0" applyFont="1" applyFill="1" applyBorder="1"/>
    <xf numFmtId="0" fontId="1" fillId="2" borderId="21" xfId="0" applyFont="1" applyFill="1" applyBorder="1"/>
    <xf numFmtId="0" fontId="0" fillId="0" borderId="22" xfId="0" applyBorder="1"/>
    <xf numFmtId="0" fontId="0" fillId="0" borderId="23" xfId="0" applyBorder="1"/>
    <xf numFmtId="0" fontId="0" fillId="0" borderId="0" xfId="0" applyBorder="1"/>
    <xf numFmtId="0" fontId="0" fillId="0" borderId="24" xfId="0" applyBorder="1"/>
    <xf numFmtId="0" fontId="1" fillId="6" borderId="27" xfId="0" applyFont="1" applyFill="1" applyBorder="1"/>
    <xf numFmtId="167" fontId="1" fillId="6" borderId="28" xfId="0" applyNumberFormat="1" applyFont="1" applyFill="1" applyBorder="1"/>
    <xf numFmtId="0" fontId="1" fillId="6" borderId="29" xfId="0" applyFont="1" applyFill="1" applyBorder="1"/>
    <xf numFmtId="167" fontId="1" fillId="6" borderId="27" xfId="0" applyNumberFormat="1" applyFont="1" applyFill="1" applyBorder="1"/>
    <xf numFmtId="0" fontId="1" fillId="5" borderId="19" xfId="0" applyFont="1" applyFill="1" applyBorder="1"/>
    <xf numFmtId="0" fontId="1" fillId="5" borderId="30" xfId="0" applyFont="1" applyFill="1" applyBorder="1"/>
    <xf numFmtId="0" fontId="1" fillId="5" borderId="31" xfId="0" applyFont="1" applyFill="1" applyBorder="1"/>
    <xf numFmtId="0" fontId="0" fillId="0" borderId="5" xfId="0" applyBorder="1"/>
    <xf numFmtId="0" fontId="0" fillId="0" borderId="8" xfId="0" applyBorder="1"/>
    <xf numFmtId="0" fontId="0" fillId="0" borderId="20" xfId="0" applyBorder="1"/>
    <xf numFmtId="167" fontId="1" fillId="6" borderId="17" xfId="0" applyNumberFormat="1" applyFont="1" applyFill="1" applyBorder="1"/>
    <xf numFmtId="0" fontId="0" fillId="0" borderId="32" xfId="0" applyBorder="1"/>
    <xf numFmtId="0" fontId="1" fillId="5" borderId="33" xfId="0" applyFont="1" applyFill="1" applyBorder="1"/>
    <xf numFmtId="0" fontId="0" fillId="0" borderId="21" xfId="0" applyBorder="1"/>
    <xf numFmtId="0" fontId="0" fillId="0" borderId="33" xfId="0" applyBorder="1"/>
    <xf numFmtId="167" fontId="1" fillId="6" borderId="34" xfId="0" applyNumberFormat="1" applyFont="1" applyFill="1" applyBorder="1"/>
    <xf numFmtId="0" fontId="1" fillId="2" borderId="32" xfId="0" applyFont="1" applyFill="1" applyBorder="1"/>
    <xf numFmtId="0" fontId="0" fillId="0" borderId="35" xfId="0" applyBorder="1"/>
    <xf numFmtId="0" fontId="0" fillId="0" borderId="36" xfId="0" applyBorder="1"/>
    <xf numFmtId="0" fontId="0" fillId="0" borderId="15" xfId="0" applyBorder="1"/>
    <xf numFmtId="0" fontId="1" fillId="2" borderId="37" xfId="0" applyFont="1" applyFill="1" applyBorder="1"/>
    <xf numFmtId="0" fontId="1" fillId="2" borderId="38" xfId="0" applyFont="1" applyFill="1" applyBorder="1"/>
    <xf numFmtId="0" fontId="1" fillId="2" borderId="39" xfId="0" applyFont="1" applyFill="1" applyBorder="1"/>
    <xf numFmtId="0" fontId="0" fillId="0" borderId="40" xfId="0" applyBorder="1"/>
    <xf numFmtId="0" fontId="0" fillId="0" borderId="41" xfId="0" applyBorder="1"/>
    <xf numFmtId="0" fontId="1" fillId="0" borderId="41" xfId="0" applyFont="1" applyBorder="1"/>
    <xf numFmtId="0" fontId="1" fillId="0" borderId="22" xfId="0" applyFont="1" applyBorder="1"/>
    <xf numFmtId="0" fontId="1" fillId="0" borderId="23" xfId="0" applyFont="1" applyBorder="1"/>
    <xf numFmtId="0" fontId="1" fillId="0" borderId="42" xfId="0" applyFont="1" applyBorder="1"/>
    <xf numFmtId="0" fontId="1" fillId="0" borderId="25" xfId="0" applyFont="1" applyBorder="1"/>
    <xf numFmtId="0" fontId="1" fillId="0" borderId="26" xfId="0" applyFont="1" applyBorder="1"/>
    <xf numFmtId="0" fontId="1" fillId="6" borderId="2" xfId="0" applyFont="1" applyFill="1" applyBorder="1"/>
    <xf numFmtId="0" fontId="1" fillId="6" borderId="43" xfId="0" applyFont="1" applyFill="1" applyBorder="1"/>
    <xf numFmtId="167" fontId="1" fillId="6" borderId="44" xfId="0" applyNumberFormat="1" applyFont="1" applyFill="1" applyBorder="1"/>
    <xf numFmtId="167" fontId="1" fillId="6" borderId="45" xfId="0" applyNumberFormat="1" applyFont="1" applyFill="1" applyBorder="1"/>
    <xf numFmtId="0" fontId="1" fillId="6" borderId="42" xfId="0" applyFont="1" applyFill="1" applyBorder="1"/>
    <xf numFmtId="167" fontId="1" fillId="6" borderId="43" xfId="0" applyNumberFormat="1" applyFont="1" applyFill="1" applyBorder="1"/>
    <xf numFmtId="0" fontId="1" fillId="5" borderId="46" xfId="0" applyFont="1" applyFill="1" applyBorder="1"/>
    <xf numFmtId="0" fontId="1" fillId="5" borderId="0" xfId="0" applyFont="1" applyFill="1" applyBorder="1"/>
    <xf numFmtId="0" fontId="0" fillId="0" borderId="46" xfId="0" applyBorder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129"/>
  <sheetViews>
    <sheetView topLeftCell="E1" workbookViewId="0">
      <pane ySplit="1" topLeftCell="A2" activePane="bottomLeft" state="frozen"/>
      <selection pane="bottomLeft" activeCell="N2" sqref="N2"/>
    </sheetView>
  </sheetViews>
  <sheetFormatPr defaultRowHeight="15"/>
  <cols>
    <col min="1" max="1" width="11.875" style="8" bestFit="1" customWidth="1"/>
    <col min="3" max="3" width="11.125" bestFit="1" customWidth="1"/>
    <col min="4" max="4" width="14.625" bestFit="1" customWidth="1"/>
    <col min="5" max="5" width="15.25" bestFit="1" customWidth="1"/>
    <col min="6" max="6" width="12.5" bestFit="1" customWidth="1"/>
    <col min="11" max="11" width="11.625" bestFit="1" customWidth="1"/>
  </cols>
  <sheetData>
    <row r="1" spans="1:16" ht="15.75" thickBot="1">
      <c r="A1" s="9"/>
      <c r="B1" s="10" t="s">
        <v>1</v>
      </c>
      <c r="C1" s="10" t="s">
        <v>2</v>
      </c>
      <c r="D1" s="10" t="s">
        <v>3</v>
      </c>
      <c r="E1" s="10" t="s">
        <v>5</v>
      </c>
      <c r="F1" s="10" t="s">
        <v>6</v>
      </c>
      <c r="G1" s="10" t="s">
        <v>7</v>
      </c>
      <c r="H1" s="10" t="s">
        <v>8</v>
      </c>
      <c r="J1" s="25" t="s">
        <v>39</v>
      </c>
      <c r="K1" s="25" t="s">
        <v>40</v>
      </c>
      <c r="L1" s="25" t="s">
        <v>41</v>
      </c>
      <c r="M1" s="25" t="s">
        <v>42</v>
      </c>
      <c r="N1" s="25" t="s">
        <v>43</v>
      </c>
      <c r="O1" s="25" t="s">
        <v>44</v>
      </c>
      <c r="P1" s="25" t="s">
        <v>45</v>
      </c>
    </row>
    <row r="2" spans="1:16" ht="15.75" thickBot="1">
      <c r="A2" s="13" t="s">
        <v>0</v>
      </c>
      <c r="B2" s="14">
        <v>5</v>
      </c>
      <c r="C2" s="14">
        <v>41</v>
      </c>
      <c r="D2" s="14">
        <v>7</v>
      </c>
      <c r="E2" s="14">
        <v>0</v>
      </c>
      <c r="F2" s="14">
        <v>0</v>
      </c>
      <c r="G2" s="14">
        <v>6</v>
      </c>
      <c r="H2" s="15">
        <v>3</v>
      </c>
      <c r="J2" s="27">
        <f>SUM(J3:J64)</f>
        <v>60</v>
      </c>
      <c r="K2" s="28">
        <f>SUM(K3:K60)</f>
        <v>90</v>
      </c>
      <c r="L2" s="28">
        <f>AVERAGE(L3:L60)</f>
        <v>0.20689655172413793</v>
      </c>
      <c r="M2" s="28">
        <f>AVERAGE(M3:M60)</f>
        <v>0.25862068965517243</v>
      </c>
      <c r="N2" s="29">
        <f>AVERAGE(N3:N60)</f>
        <v>0.53448275862068961</v>
      </c>
      <c r="O2" s="28">
        <f>SUM(O3:O60)</f>
        <v>150</v>
      </c>
      <c r="P2" s="29">
        <f>AVERAGE(P3:P64)</f>
        <v>0.46551724137931033</v>
      </c>
    </row>
    <row r="3" spans="1:16">
      <c r="A3" s="16"/>
      <c r="B3" s="1">
        <v>3</v>
      </c>
      <c r="C3" s="1">
        <v>48</v>
      </c>
      <c r="D3" s="1">
        <v>4</v>
      </c>
      <c r="E3" s="1">
        <v>1</v>
      </c>
      <c r="F3" s="1">
        <v>1</v>
      </c>
      <c r="G3" s="1">
        <v>7</v>
      </c>
      <c r="H3" s="17">
        <v>0</v>
      </c>
      <c r="J3">
        <v>2</v>
      </c>
      <c r="K3">
        <v>3</v>
      </c>
      <c r="L3">
        <f>IF(K3=J3,1, 0)</f>
        <v>0</v>
      </c>
      <c r="M3">
        <f>IF(J3&gt;K3,1, 0)</f>
        <v>0</v>
      </c>
      <c r="N3">
        <f>IF(K3&gt;J3, 1, 0)</f>
        <v>1</v>
      </c>
      <c r="O3">
        <f>SUM(J3:K3)</f>
        <v>5</v>
      </c>
      <c r="P3">
        <f>IF(O3&gt;2.5, 1, 0)</f>
        <v>1</v>
      </c>
    </row>
    <row r="4" spans="1:16">
      <c r="A4" s="16"/>
      <c r="B4" s="1">
        <v>0</v>
      </c>
      <c r="C4" s="1">
        <v>44</v>
      </c>
      <c r="D4" s="1">
        <v>1</v>
      </c>
      <c r="E4" s="1">
        <v>3</v>
      </c>
      <c r="F4" s="1">
        <v>6</v>
      </c>
      <c r="G4" s="1">
        <v>2</v>
      </c>
      <c r="H4" s="17">
        <v>2</v>
      </c>
      <c r="J4">
        <v>0</v>
      </c>
      <c r="K4">
        <v>1</v>
      </c>
      <c r="L4">
        <f t="shared" ref="L4:L56" si="0">IF(K4=J4,1, 0)</f>
        <v>0</v>
      </c>
      <c r="M4">
        <f t="shared" ref="M4:M56" si="1">IF(J4&gt;K4,1, 0)</f>
        <v>0</v>
      </c>
      <c r="N4">
        <f t="shared" ref="N4:N56" si="2">IF(K4&gt;J4, 1, 0)</f>
        <v>1</v>
      </c>
      <c r="O4">
        <f t="shared" ref="O4:O56" si="3">SUM(J4:K4)</f>
        <v>1</v>
      </c>
      <c r="P4">
        <f t="shared" ref="P4:P56" si="4">IF(O4&gt;2.5, 1, 0)</f>
        <v>0</v>
      </c>
    </row>
    <row r="5" spans="1:16" ht="15.75" thickBot="1">
      <c r="A5" s="18"/>
      <c r="B5" s="30">
        <f>AVERAGE(B2:B4)</f>
        <v>2.6666666666666665</v>
      </c>
      <c r="C5" s="30">
        <f t="shared" ref="C5:H5" si="5">AVERAGE(C2:C4)</f>
        <v>44.333333333333336</v>
      </c>
      <c r="D5" s="30">
        <f t="shared" si="5"/>
        <v>4</v>
      </c>
      <c r="E5" s="30">
        <f t="shared" si="5"/>
        <v>1.3333333333333333</v>
      </c>
      <c r="F5" s="30">
        <f t="shared" si="5"/>
        <v>2.3333333333333335</v>
      </c>
      <c r="G5" s="30">
        <f t="shared" si="5"/>
        <v>5</v>
      </c>
      <c r="H5" s="31">
        <f t="shared" si="5"/>
        <v>1.6666666666666667</v>
      </c>
      <c r="J5">
        <v>0</v>
      </c>
      <c r="K5">
        <v>4</v>
      </c>
      <c r="L5">
        <f t="shared" si="0"/>
        <v>0</v>
      </c>
      <c r="M5">
        <f t="shared" si="1"/>
        <v>0</v>
      </c>
      <c r="N5">
        <f t="shared" si="2"/>
        <v>1</v>
      </c>
      <c r="O5">
        <f t="shared" si="3"/>
        <v>4</v>
      </c>
      <c r="P5">
        <f t="shared" si="4"/>
        <v>1</v>
      </c>
    </row>
    <row r="6" spans="1:16">
      <c r="A6" s="13" t="s">
        <v>4</v>
      </c>
      <c r="B6" s="14">
        <v>0</v>
      </c>
      <c r="C6" s="14">
        <v>43</v>
      </c>
      <c r="D6" s="14">
        <v>3</v>
      </c>
      <c r="E6" s="14">
        <v>1</v>
      </c>
      <c r="F6" s="14">
        <v>5</v>
      </c>
      <c r="G6" s="14">
        <v>0</v>
      </c>
      <c r="H6" s="15">
        <v>1</v>
      </c>
      <c r="J6">
        <v>1</v>
      </c>
      <c r="K6">
        <v>0</v>
      </c>
      <c r="L6">
        <f t="shared" si="0"/>
        <v>0</v>
      </c>
      <c r="M6">
        <f t="shared" si="1"/>
        <v>1</v>
      </c>
      <c r="N6">
        <f t="shared" si="2"/>
        <v>0</v>
      </c>
      <c r="O6">
        <f t="shared" si="3"/>
        <v>1</v>
      </c>
      <c r="P6">
        <f t="shared" si="4"/>
        <v>0</v>
      </c>
    </row>
    <row r="7" spans="1:16">
      <c r="A7" s="16"/>
      <c r="B7" s="1">
        <v>1</v>
      </c>
      <c r="C7" s="1">
        <v>52</v>
      </c>
      <c r="D7" s="1">
        <v>1</v>
      </c>
      <c r="E7" s="1">
        <v>3</v>
      </c>
      <c r="F7" s="1">
        <v>4</v>
      </c>
      <c r="G7" s="1">
        <v>4</v>
      </c>
      <c r="H7" s="17">
        <v>0</v>
      </c>
      <c r="J7">
        <v>0</v>
      </c>
      <c r="K7">
        <v>1</v>
      </c>
      <c r="L7">
        <f t="shared" si="0"/>
        <v>0</v>
      </c>
      <c r="M7">
        <f t="shared" si="1"/>
        <v>0</v>
      </c>
      <c r="N7">
        <f t="shared" si="2"/>
        <v>1</v>
      </c>
      <c r="O7">
        <f t="shared" si="3"/>
        <v>1</v>
      </c>
      <c r="P7">
        <f t="shared" si="4"/>
        <v>0</v>
      </c>
    </row>
    <row r="8" spans="1:16">
      <c r="A8" s="16"/>
      <c r="B8" s="1">
        <v>1</v>
      </c>
      <c r="C8" s="1">
        <v>48</v>
      </c>
      <c r="D8" s="1">
        <v>1</v>
      </c>
      <c r="E8" s="1">
        <v>2</v>
      </c>
      <c r="F8" s="1">
        <v>6</v>
      </c>
      <c r="G8" s="1">
        <v>2</v>
      </c>
      <c r="H8" s="17">
        <v>3</v>
      </c>
      <c r="J8">
        <v>3</v>
      </c>
      <c r="K8">
        <v>3</v>
      </c>
      <c r="L8">
        <f t="shared" si="0"/>
        <v>1</v>
      </c>
      <c r="M8">
        <f t="shared" si="1"/>
        <v>0</v>
      </c>
      <c r="N8">
        <f t="shared" si="2"/>
        <v>0</v>
      </c>
      <c r="O8">
        <f t="shared" si="3"/>
        <v>6</v>
      </c>
      <c r="P8">
        <f t="shared" si="4"/>
        <v>1</v>
      </c>
    </row>
    <row r="9" spans="1:16" ht="15.75" thickBot="1">
      <c r="A9" s="18"/>
      <c r="B9" s="30">
        <f>AVERAGE(B6:B8)</f>
        <v>0.66666666666666663</v>
      </c>
      <c r="C9" s="30">
        <f t="shared" ref="C9:H9" si="6">AVERAGE(C6:C8)</f>
        <v>47.666666666666664</v>
      </c>
      <c r="D9" s="30">
        <f t="shared" si="6"/>
        <v>1.6666666666666667</v>
      </c>
      <c r="E9" s="30">
        <f t="shared" si="6"/>
        <v>2</v>
      </c>
      <c r="F9" s="30">
        <f t="shared" si="6"/>
        <v>5</v>
      </c>
      <c r="G9" s="30">
        <f t="shared" si="6"/>
        <v>2</v>
      </c>
      <c r="H9" s="31">
        <f t="shared" si="6"/>
        <v>1.3333333333333333</v>
      </c>
      <c r="J9">
        <v>1</v>
      </c>
      <c r="K9">
        <v>0</v>
      </c>
      <c r="L9">
        <f t="shared" si="0"/>
        <v>0</v>
      </c>
      <c r="M9">
        <f t="shared" si="1"/>
        <v>1</v>
      </c>
      <c r="N9">
        <f t="shared" si="2"/>
        <v>0</v>
      </c>
      <c r="O9">
        <f t="shared" si="3"/>
        <v>1</v>
      </c>
      <c r="P9">
        <f t="shared" si="4"/>
        <v>0</v>
      </c>
    </row>
    <row r="10" spans="1:16">
      <c r="A10" s="13" t="s">
        <v>9</v>
      </c>
      <c r="B10" s="14">
        <v>1</v>
      </c>
      <c r="C10" s="14">
        <v>55</v>
      </c>
      <c r="D10" s="14">
        <v>5</v>
      </c>
      <c r="E10" s="14">
        <v>0</v>
      </c>
      <c r="F10" s="14">
        <v>3</v>
      </c>
      <c r="G10" s="14">
        <v>5</v>
      </c>
      <c r="H10" s="15">
        <v>1</v>
      </c>
      <c r="J10">
        <v>0</v>
      </c>
      <c r="K10">
        <v>1</v>
      </c>
      <c r="L10">
        <f t="shared" si="0"/>
        <v>0</v>
      </c>
      <c r="M10">
        <f t="shared" si="1"/>
        <v>0</v>
      </c>
      <c r="N10">
        <f t="shared" si="2"/>
        <v>1</v>
      </c>
      <c r="O10">
        <f t="shared" si="3"/>
        <v>1</v>
      </c>
      <c r="P10">
        <f t="shared" si="4"/>
        <v>0</v>
      </c>
    </row>
    <row r="11" spans="1:16">
      <c r="A11" s="16"/>
      <c r="B11" s="1">
        <v>1</v>
      </c>
      <c r="C11" s="1">
        <v>49</v>
      </c>
      <c r="D11" s="1">
        <v>4</v>
      </c>
      <c r="E11" s="1">
        <v>0</v>
      </c>
      <c r="F11" s="1">
        <v>3</v>
      </c>
      <c r="G11" s="1">
        <v>3</v>
      </c>
      <c r="H11" s="17">
        <v>1</v>
      </c>
      <c r="J11">
        <v>0</v>
      </c>
      <c r="K11">
        <v>3</v>
      </c>
      <c r="L11">
        <f t="shared" si="0"/>
        <v>0</v>
      </c>
      <c r="M11">
        <f t="shared" si="1"/>
        <v>0</v>
      </c>
      <c r="N11">
        <f t="shared" si="2"/>
        <v>1</v>
      </c>
      <c r="O11">
        <f t="shared" si="3"/>
        <v>3</v>
      </c>
      <c r="P11">
        <f t="shared" si="4"/>
        <v>1</v>
      </c>
    </row>
    <row r="12" spans="1:16">
      <c r="A12" s="16"/>
      <c r="B12" s="1">
        <v>3</v>
      </c>
      <c r="C12" s="1">
        <v>56</v>
      </c>
      <c r="D12" s="1">
        <v>6</v>
      </c>
      <c r="E12" s="1">
        <v>0</v>
      </c>
      <c r="F12" s="1">
        <v>1</v>
      </c>
      <c r="G12" s="1">
        <v>4</v>
      </c>
      <c r="H12" s="17">
        <v>0</v>
      </c>
      <c r="J12">
        <v>0</v>
      </c>
      <c r="K12">
        <v>1</v>
      </c>
      <c r="L12">
        <f t="shared" si="0"/>
        <v>0</v>
      </c>
      <c r="M12">
        <f t="shared" si="1"/>
        <v>0</v>
      </c>
      <c r="N12">
        <f t="shared" si="2"/>
        <v>1</v>
      </c>
      <c r="O12">
        <f t="shared" si="3"/>
        <v>1</v>
      </c>
      <c r="P12">
        <f t="shared" si="4"/>
        <v>0</v>
      </c>
    </row>
    <row r="13" spans="1:16" ht="15.75" thickBot="1">
      <c r="A13" s="18"/>
      <c r="B13" s="30">
        <f>AVERAGE(B10:B12)</f>
        <v>1.6666666666666667</v>
      </c>
      <c r="C13" s="30">
        <f t="shared" ref="C13:H13" si="7">AVERAGE(C10:C12)</f>
        <v>53.333333333333336</v>
      </c>
      <c r="D13" s="30">
        <f t="shared" si="7"/>
        <v>5</v>
      </c>
      <c r="E13" s="30">
        <f t="shared" si="7"/>
        <v>0</v>
      </c>
      <c r="F13" s="30">
        <f t="shared" si="7"/>
        <v>2.3333333333333335</v>
      </c>
      <c r="G13" s="30">
        <f t="shared" si="7"/>
        <v>4</v>
      </c>
      <c r="H13" s="31">
        <f t="shared" si="7"/>
        <v>0.66666666666666663</v>
      </c>
      <c r="J13">
        <v>2</v>
      </c>
      <c r="K13">
        <v>0</v>
      </c>
      <c r="L13">
        <f t="shared" si="0"/>
        <v>0</v>
      </c>
      <c r="M13">
        <f t="shared" si="1"/>
        <v>1</v>
      </c>
      <c r="N13">
        <f t="shared" si="2"/>
        <v>0</v>
      </c>
      <c r="O13">
        <f t="shared" si="3"/>
        <v>2</v>
      </c>
      <c r="P13">
        <f t="shared" si="4"/>
        <v>0</v>
      </c>
    </row>
    <row r="14" spans="1:16">
      <c r="A14" s="13" t="s">
        <v>10</v>
      </c>
      <c r="B14" s="14">
        <v>0</v>
      </c>
      <c r="C14" s="14">
        <v>59</v>
      </c>
      <c r="D14" s="14">
        <v>0</v>
      </c>
      <c r="E14" s="14">
        <v>5</v>
      </c>
      <c r="F14" s="14">
        <v>7</v>
      </c>
      <c r="G14" s="14">
        <v>2</v>
      </c>
      <c r="H14" s="15">
        <v>1</v>
      </c>
      <c r="J14">
        <v>1</v>
      </c>
      <c r="K14">
        <v>0</v>
      </c>
      <c r="L14">
        <f t="shared" si="0"/>
        <v>0</v>
      </c>
      <c r="M14">
        <f t="shared" si="1"/>
        <v>1</v>
      </c>
      <c r="N14">
        <f t="shared" si="2"/>
        <v>0</v>
      </c>
      <c r="O14">
        <f t="shared" si="3"/>
        <v>1</v>
      </c>
      <c r="P14">
        <f t="shared" si="4"/>
        <v>0</v>
      </c>
    </row>
    <row r="15" spans="1:16">
      <c r="A15" s="16"/>
      <c r="B15" s="1">
        <v>0</v>
      </c>
      <c r="C15" s="1">
        <v>51</v>
      </c>
      <c r="D15" s="1">
        <v>3</v>
      </c>
      <c r="E15" s="1">
        <v>1</v>
      </c>
      <c r="F15" s="1">
        <v>4</v>
      </c>
      <c r="G15" s="1">
        <v>4</v>
      </c>
      <c r="H15" s="17">
        <v>2</v>
      </c>
      <c r="J15">
        <v>2</v>
      </c>
      <c r="K15">
        <v>0</v>
      </c>
      <c r="L15">
        <f t="shared" si="0"/>
        <v>0</v>
      </c>
      <c r="M15">
        <f t="shared" si="1"/>
        <v>1</v>
      </c>
      <c r="N15">
        <f t="shared" si="2"/>
        <v>0</v>
      </c>
      <c r="O15">
        <f t="shared" si="3"/>
        <v>2</v>
      </c>
      <c r="P15">
        <f t="shared" si="4"/>
        <v>0</v>
      </c>
    </row>
    <row r="16" spans="1:16">
      <c r="A16" s="16"/>
      <c r="B16" s="1">
        <v>2</v>
      </c>
      <c r="C16" s="1">
        <v>62</v>
      </c>
      <c r="D16" s="1">
        <v>6</v>
      </c>
      <c r="E16" s="1">
        <v>1</v>
      </c>
      <c r="F16" s="1">
        <v>1</v>
      </c>
      <c r="G16" s="1">
        <v>7</v>
      </c>
      <c r="H16" s="17">
        <v>1</v>
      </c>
      <c r="J16">
        <v>1</v>
      </c>
      <c r="K16">
        <v>1</v>
      </c>
      <c r="L16">
        <f t="shared" si="0"/>
        <v>1</v>
      </c>
      <c r="M16">
        <f t="shared" si="1"/>
        <v>0</v>
      </c>
      <c r="N16">
        <f t="shared" si="2"/>
        <v>0</v>
      </c>
      <c r="O16">
        <f t="shared" si="3"/>
        <v>2</v>
      </c>
      <c r="P16">
        <f t="shared" si="4"/>
        <v>0</v>
      </c>
    </row>
    <row r="17" spans="1:16" ht="15.75" thickBot="1">
      <c r="A17" s="18"/>
      <c r="B17" s="30">
        <f>AVERAGE(B14:B16)</f>
        <v>0.66666666666666663</v>
      </c>
      <c r="C17" s="30">
        <f t="shared" ref="C17:H17" si="8">AVERAGE(C14:C16)</f>
        <v>57.333333333333336</v>
      </c>
      <c r="D17" s="30">
        <f t="shared" si="8"/>
        <v>3</v>
      </c>
      <c r="E17" s="30">
        <f t="shared" si="8"/>
        <v>2.3333333333333335</v>
      </c>
      <c r="F17" s="30">
        <f t="shared" si="8"/>
        <v>4</v>
      </c>
      <c r="G17" s="30">
        <f t="shared" si="8"/>
        <v>4.333333333333333</v>
      </c>
      <c r="H17" s="31">
        <f t="shared" si="8"/>
        <v>1.3333333333333333</v>
      </c>
      <c r="J17">
        <v>0</v>
      </c>
      <c r="K17">
        <v>3</v>
      </c>
      <c r="L17">
        <f t="shared" si="0"/>
        <v>0</v>
      </c>
      <c r="M17">
        <f t="shared" si="1"/>
        <v>0</v>
      </c>
      <c r="N17">
        <f t="shared" si="2"/>
        <v>1</v>
      </c>
      <c r="O17">
        <f t="shared" si="3"/>
        <v>3</v>
      </c>
      <c r="P17">
        <f t="shared" si="4"/>
        <v>1</v>
      </c>
    </row>
    <row r="18" spans="1:16">
      <c r="A18" s="13" t="s">
        <v>11</v>
      </c>
      <c r="B18" s="14">
        <v>3</v>
      </c>
      <c r="C18" s="14">
        <v>63</v>
      </c>
      <c r="D18" s="14">
        <v>5</v>
      </c>
      <c r="E18" s="14">
        <v>3</v>
      </c>
      <c r="F18" s="14">
        <v>3</v>
      </c>
      <c r="G18" s="14">
        <v>5</v>
      </c>
      <c r="H18" s="15">
        <v>3</v>
      </c>
      <c r="J18">
        <v>0</v>
      </c>
      <c r="K18">
        <v>1</v>
      </c>
      <c r="L18">
        <f t="shared" si="0"/>
        <v>0</v>
      </c>
      <c r="M18">
        <f t="shared" si="1"/>
        <v>0</v>
      </c>
      <c r="N18">
        <f t="shared" si="2"/>
        <v>1</v>
      </c>
      <c r="O18">
        <f t="shared" si="3"/>
        <v>1</v>
      </c>
      <c r="P18">
        <f t="shared" si="4"/>
        <v>0</v>
      </c>
    </row>
    <row r="19" spans="1:16">
      <c r="A19" s="16"/>
      <c r="B19" s="1">
        <v>1</v>
      </c>
      <c r="C19" s="1">
        <v>72</v>
      </c>
      <c r="D19" s="1">
        <v>5</v>
      </c>
      <c r="E19" s="1">
        <v>0</v>
      </c>
      <c r="F19" s="1">
        <v>1</v>
      </c>
      <c r="G19" s="1">
        <v>6</v>
      </c>
      <c r="H19" s="17">
        <v>1</v>
      </c>
      <c r="J19">
        <v>1</v>
      </c>
      <c r="K19">
        <v>1</v>
      </c>
      <c r="L19">
        <f t="shared" si="0"/>
        <v>1</v>
      </c>
      <c r="M19">
        <f t="shared" si="1"/>
        <v>0</v>
      </c>
      <c r="N19">
        <f t="shared" si="2"/>
        <v>0</v>
      </c>
      <c r="O19">
        <f t="shared" si="3"/>
        <v>2</v>
      </c>
      <c r="P19">
        <f t="shared" si="4"/>
        <v>0</v>
      </c>
    </row>
    <row r="20" spans="1:16">
      <c r="A20" s="16"/>
      <c r="B20" s="1">
        <v>2</v>
      </c>
      <c r="C20" s="1">
        <v>68</v>
      </c>
      <c r="D20" s="1">
        <v>4</v>
      </c>
      <c r="E20" s="1">
        <v>2</v>
      </c>
      <c r="F20" s="1">
        <v>3</v>
      </c>
      <c r="G20" s="1">
        <v>7</v>
      </c>
      <c r="H20" s="17">
        <v>1</v>
      </c>
      <c r="J20">
        <v>1</v>
      </c>
      <c r="K20">
        <v>0</v>
      </c>
      <c r="L20">
        <f t="shared" si="0"/>
        <v>0</v>
      </c>
      <c r="M20">
        <f t="shared" si="1"/>
        <v>1</v>
      </c>
      <c r="N20">
        <f t="shared" si="2"/>
        <v>0</v>
      </c>
      <c r="O20">
        <f t="shared" si="3"/>
        <v>1</v>
      </c>
      <c r="P20">
        <f t="shared" si="4"/>
        <v>0</v>
      </c>
    </row>
    <row r="21" spans="1:16" ht="15.75" thickBot="1">
      <c r="A21" s="18"/>
      <c r="B21" s="30">
        <f>AVERAGE(B18:B20)</f>
        <v>2</v>
      </c>
      <c r="C21" s="30">
        <f t="shared" ref="C21:H21" si="9">AVERAGE(C18:C20)</f>
        <v>67.666666666666671</v>
      </c>
      <c r="D21" s="30">
        <f t="shared" si="9"/>
        <v>4.666666666666667</v>
      </c>
      <c r="E21" s="30">
        <f t="shared" si="9"/>
        <v>1.6666666666666667</v>
      </c>
      <c r="F21" s="30">
        <f t="shared" si="9"/>
        <v>2.3333333333333335</v>
      </c>
      <c r="G21" s="30">
        <f t="shared" si="9"/>
        <v>6</v>
      </c>
      <c r="H21" s="31">
        <f t="shared" si="9"/>
        <v>1.6666666666666667</v>
      </c>
      <c r="J21">
        <v>0</v>
      </c>
      <c r="K21">
        <v>1</v>
      </c>
      <c r="L21">
        <f t="shared" si="0"/>
        <v>0</v>
      </c>
      <c r="M21">
        <f t="shared" si="1"/>
        <v>0</v>
      </c>
      <c r="N21">
        <f t="shared" si="2"/>
        <v>1</v>
      </c>
      <c r="O21">
        <f t="shared" si="3"/>
        <v>1</v>
      </c>
      <c r="P21">
        <f t="shared" si="4"/>
        <v>0</v>
      </c>
    </row>
    <row r="22" spans="1:16">
      <c r="A22" s="13" t="s">
        <v>12</v>
      </c>
      <c r="B22" s="14">
        <v>3</v>
      </c>
      <c r="C22" s="14">
        <v>37</v>
      </c>
      <c r="D22" s="14">
        <v>3</v>
      </c>
      <c r="E22" s="14">
        <v>3</v>
      </c>
      <c r="F22" s="14">
        <v>5</v>
      </c>
      <c r="G22" s="14">
        <v>4</v>
      </c>
      <c r="H22" s="15">
        <v>1</v>
      </c>
      <c r="J22">
        <v>0</v>
      </c>
      <c r="K22">
        <v>3</v>
      </c>
      <c r="L22">
        <f t="shared" si="0"/>
        <v>0</v>
      </c>
      <c r="M22">
        <f t="shared" si="1"/>
        <v>0</v>
      </c>
      <c r="N22">
        <f t="shared" si="2"/>
        <v>1</v>
      </c>
      <c r="O22">
        <f t="shared" si="3"/>
        <v>3</v>
      </c>
      <c r="P22">
        <f t="shared" si="4"/>
        <v>1</v>
      </c>
    </row>
    <row r="23" spans="1:16">
      <c r="A23" s="16"/>
      <c r="B23" s="1">
        <v>1</v>
      </c>
      <c r="C23" s="1">
        <v>47</v>
      </c>
      <c r="D23" s="1">
        <v>2</v>
      </c>
      <c r="E23" s="1">
        <v>0</v>
      </c>
      <c r="F23" s="1">
        <v>4</v>
      </c>
      <c r="G23" s="1">
        <v>5</v>
      </c>
      <c r="H23" s="17">
        <v>1</v>
      </c>
      <c r="J23">
        <v>2</v>
      </c>
      <c r="K23">
        <v>1</v>
      </c>
      <c r="L23">
        <f t="shared" si="0"/>
        <v>0</v>
      </c>
      <c r="M23">
        <f t="shared" si="1"/>
        <v>1</v>
      </c>
      <c r="N23">
        <f t="shared" si="2"/>
        <v>0</v>
      </c>
      <c r="O23">
        <f t="shared" si="3"/>
        <v>3</v>
      </c>
      <c r="P23">
        <f t="shared" si="4"/>
        <v>1</v>
      </c>
    </row>
    <row r="24" spans="1:16">
      <c r="A24" s="16"/>
      <c r="B24" s="1">
        <v>1</v>
      </c>
      <c r="C24" s="1">
        <v>67</v>
      </c>
      <c r="D24" s="1">
        <v>4</v>
      </c>
      <c r="E24" s="1">
        <v>1</v>
      </c>
      <c r="F24" s="1">
        <v>2</v>
      </c>
      <c r="G24" s="1">
        <v>5</v>
      </c>
      <c r="H24" s="17">
        <v>1</v>
      </c>
      <c r="J24">
        <v>2</v>
      </c>
      <c r="K24">
        <v>1</v>
      </c>
      <c r="L24">
        <f t="shared" si="0"/>
        <v>0</v>
      </c>
      <c r="M24">
        <f t="shared" si="1"/>
        <v>1</v>
      </c>
      <c r="N24">
        <f t="shared" si="2"/>
        <v>0</v>
      </c>
      <c r="O24">
        <f t="shared" si="3"/>
        <v>3</v>
      </c>
      <c r="P24">
        <f t="shared" si="4"/>
        <v>1</v>
      </c>
    </row>
    <row r="25" spans="1:16" ht="15.75" thickBot="1">
      <c r="A25" s="18"/>
      <c r="B25" s="30">
        <f>AVERAGE(B22:B24)</f>
        <v>1.6666666666666667</v>
      </c>
      <c r="C25" s="30">
        <f t="shared" ref="C25:H25" si="10">AVERAGE(C22:C24)</f>
        <v>50.333333333333336</v>
      </c>
      <c r="D25" s="30">
        <f t="shared" si="10"/>
        <v>3</v>
      </c>
      <c r="E25" s="30">
        <f t="shared" si="10"/>
        <v>1.3333333333333333</v>
      </c>
      <c r="F25" s="30">
        <f t="shared" si="10"/>
        <v>3.6666666666666665</v>
      </c>
      <c r="G25" s="30">
        <f t="shared" si="10"/>
        <v>4.666666666666667</v>
      </c>
      <c r="H25" s="31">
        <f t="shared" si="10"/>
        <v>1</v>
      </c>
      <c r="J25">
        <v>1</v>
      </c>
      <c r="K25">
        <v>2</v>
      </c>
      <c r="L25">
        <f t="shared" si="0"/>
        <v>0</v>
      </c>
      <c r="M25">
        <f t="shared" si="1"/>
        <v>0</v>
      </c>
      <c r="N25">
        <f t="shared" si="2"/>
        <v>1</v>
      </c>
      <c r="O25">
        <f t="shared" si="3"/>
        <v>3</v>
      </c>
      <c r="P25">
        <f t="shared" si="4"/>
        <v>1</v>
      </c>
    </row>
    <row r="26" spans="1:16">
      <c r="A26" s="11" t="s">
        <v>13</v>
      </c>
      <c r="B26" s="12">
        <v>0</v>
      </c>
      <c r="C26" s="12">
        <v>64</v>
      </c>
      <c r="D26" s="12">
        <v>3</v>
      </c>
      <c r="E26" s="12">
        <v>1</v>
      </c>
      <c r="F26" s="12">
        <v>2</v>
      </c>
      <c r="G26" s="12">
        <v>5</v>
      </c>
      <c r="H26" s="12">
        <v>0</v>
      </c>
      <c r="J26">
        <v>0</v>
      </c>
      <c r="K26">
        <v>2</v>
      </c>
      <c r="L26">
        <f t="shared" si="0"/>
        <v>0</v>
      </c>
      <c r="M26">
        <f t="shared" si="1"/>
        <v>0</v>
      </c>
      <c r="N26">
        <f t="shared" si="2"/>
        <v>1</v>
      </c>
      <c r="O26">
        <f t="shared" si="3"/>
        <v>2</v>
      </c>
      <c r="P26">
        <f t="shared" si="4"/>
        <v>0</v>
      </c>
    </row>
    <row r="27" spans="1:16">
      <c r="A27" s="6"/>
      <c r="B27" s="1">
        <v>0</v>
      </c>
      <c r="C27" s="1">
        <v>53</v>
      </c>
      <c r="D27" s="1">
        <v>4</v>
      </c>
      <c r="E27" s="1">
        <v>1</v>
      </c>
      <c r="F27" s="1">
        <v>2</v>
      </c>
      <c r="G27" s="1">
        <v>7</v>
      </c>
      <c r="H27" s="1">
        <v>1</v>
      </c>
      <c r="J27">
        <v>0</v>
      </c>
      <c r="K27">
        <v>2</v>
      </c>
      <c r="L27">
        <f t="shared" si="0"/>
        <v>0</v>
      </c>
      <c r="M27">
        <f t="shared" si="1"/>
        <v>0</v>
      </c>
      <c r="N27">
        <f t="shared" si="2"/>
        <v>1</v>
      </c>
      <c r="O27">
        <f t="shared" si="3"/>
        <v>2</v>
      </c>
      <c r="P27">
        <f t="shared" si="4"/>
        <v>0</v>
      </c>
    </row>
    <row r="28" spans="1:16">
      <c r="A28" s="6"/>
      <c r="B28" s="1">
        <v>2</v>
      </c>
      <c r="C28" s="1">
        <v>32</v>
      </c>
      <c r="D28" s="1">
        <v>3</v>
      </c>
      <c r="E28" s="1">
        <v>2</v>
      </c>
      <c r="F28" s="1">
        <v>4</v>
      </c>
      <c r="G28" s="1">
        <v>1</v>
      </c>
      <c r="H28" s="1">
        <v>1</v>
      </c>
      <c r="J28">
        <v>1</v>
      </c>
      <c r="K28">
        <v>2</v>
      </c>
      <c r="L28">
        <f t="shared" si="0"/>
        <v>0</v>
      </c>
      <c r="M28">
        <f t="shared" si="1"/>
        <v>0</v>
      </c>
      <c r="N28">
        <f t="shared" si="2"/>
        <v>1</v>
      </c>
      <c r="O28">
        <f t="shared" si="3"/>
        <v>3</v>
      </c>
      <c r="P28">
        <f t="shared" si="4"/>
        <v>1</v>
      </c>
    </row>
    <row r="29" spans="1:16" ht="15.75" thickBot="1">
      <c r="A29" s="21"/>
      <c r="B29" s="30">
        <f>AVERAGE(B26:B28)</f>
        <v>0.66666666666666663</v>
      </c>
      <c r="C29" s="30">
        <f t="shared" ref="C29:H29" si="11">AVERAGE(C26:C28)</f>
        <v>49.666666666666664</v>
      </c>
      <c r="D29" s="30">
        <f t="shared" si="11"/>
        <v>3.3333333333333335</v>
      </c>
      <c r="E29" s="30">
        <f t="shared" si="11"/>
        <v>1.3333333333333333</v>
      </c>
      <c r="F29" s="30">
        <f t="shared" si="11"/>
        <v>2.6666666666666665</v>
      </c>
      <c r="G29" s="30">
        <f t="shared" si="11"/>
        <v>4.333333333333333</v>
      </c>
      <c r="H29" s="31">
        <f t="shared" si="11"/>
        <v>0.66666666666666663</v>
      </c>
      <c r="J29">
        <v>4</v>
      </c>
      <c r="K29">
        <v>3</v>
      </c>
      <c r="L29">
        <f t="shared" si="0"/>
        <v>0</v>
      </c>
      <c r="M29">
        <f t="shared" si="1"/>
        <v>1</v>
      </c>
      <c r="N29">
        <f t="shared" si="2"/>
        <v>0</v>
      </c>
      <c r="O29">
        <f t="shared" si="3"/>
        <v>7</v>
      </c>
      <c r="P29">
        <f t="shared" si="4"/>
        <v>1</v>
      </c>
    </row>
    <row r="30" spans="1:16">
      <c r="A30" s="13" t="s">
        <v>14</v>
      </c>
      <c r="B30" s="14">
        <v>1</v>
      </c>
      <c r="C30" s="14">
        <v>36</v>
      </c>
      <c r="D30" s="14">
        <v>2</v>
      </c>
      <c r="E30" s="14">
        <v>0</v>
      </c>
      <c r="F30" s="14">
        <v>3</v>
      </c>
      <c r="G30" s="14">
        <v>2</v>
      </c>
      <c r="H30" s="15">
        <v>0</v>
      </c>
      <c r="J30">
        <v>1</v>
      </c>
      <c r="K30">
        <v>2</v>
      </c>
      <c r="L30">
        <f t="shared" si="0"/>
        <v>0</v>
      </c>
      <c r="M30">
        <f t="shared" si="1"/>
        <v>0</v>
      </c>
      <c r="N30">
        <f t="shared" si="2"/>
        <v>1</v>
      </c>
      <c r="O30">
        <f t="shared" si="3"/>
        <v>3</v>
      </c>
      <c r="P30">
        <f t="shared" si="4"/>
        <v>1</v>
      </c>
    </row>
    <row r="31" spans="1:16">
      <c r="A31" s="16"/>
      <c r="B31" s="1">
        <v>0</v>
      </c>
      <c r="C31" s="1">
        <v>28</v>
      </c>
      <c r="D31" s="1">
        <v>1</v>
      </c>
      <c r="E31" s="1">
        <v>1</v>
      </c>
      <c r="F31" s="1">
        <v>5</v>
      </c>
      <c r="G31" s="1">
        <v>2</v>
      </c>
      <c r="H31" s="17">
        <v>2</v>
      </c>
      <c r="J31">
        <v>1</v>
      </c>
      <c r="K31">
        <v>2</v>
      </c>
      <c r="L31">
        <f t="shared" si="0"/>
        <v>0</v>
      </c>
      <c r="M31">
        <f t="shared" si="1"/>
        <v>0</v>
      </c>
      <c r="N31">
        <f t="shared" si="2"/>
        <v>1</v>
      </c>
      <c r="O31">
        <f t="shared" si="3"/>
        <v>3</v>
      </c>
      <c r="P31">
        <f t="shared" si="4"/>
        <v>1</v>
      </c>
    </row>
    <row r="32" spans="1:16">
      <c r="A32" s="16"/>
      <c r="B32" s="1">
        <v>1</v>
      </c>
      <c r="C32" s="1">
        <v>33</v>
      </c>
      <c r="D32" s="1">
        <v>2</v>
      </c>
      <c r="E32" s="1">
        <v>1</v>
      </c>
      <c r="F32" s="1">
        <v>4</v>
      </c>
      <c r="G32" s="1">
        <v>1</v>
      </c>
      <c r="H32" s="17">
        <v>1</v>
      </c>
      <c r="J32">
        <v>5</v>
      </c>
      <c r="K32">
        <v>2</v>
      </c>
      <c r="L32">
        <f t="shared" si="0"/>
        <v>0</v>
      </c>
      <c r="M32">
        <f t="shared" si="1"/>
        <v>1</v>
      </c>
      <c r="N32">
        <f t="shared" si="2"/>
        <v>0</v>
      </c>
      <c r="O32">
        <f t="shared" si="3"/>
        <v>7</v>
      </c>
      <c r="P32">
        <f t="shared" si="4"/>
        <v>1</v>
      </c>
    </row>
    <row r="33" spans="1:16" ht="15.75" thickBot="1">
      <c r="A33" s="18"/>
      <c r="B33" s="30">
        <f>AVERAGE(B30:B32)</f>
        <v>0.66666666666666663</v>
      </c>
      <c r="C33" s="30">
        <f t="shared" ref="C33:H33" si="12">AVERAGE(C30:C32)</f>
        <v>32.333333333333336</v>
      </c>
      <c r="D33" s="30">
        <f t="shared" si="12"/>
        <v>1.6666666666666667</v>
      </c>
      <c r="E33" s="30">
        <f t="shared" si="12"/>
        <v>0.66666666666666663</v>
      </c>
      <c r="F33" s="30">
        <f t="shared" si="12"/>
        <v>4</v>
      </c>
      <c r="G33" s="30">
        <f t="shared" si="12"/>
        <v>1.6666666666666667</v>
      </c>
      <c r="H33" s="31">
        <f t="shared" si="12"/>
        <v>1</v>
      </c>
      <c r="J33">
        <v>2</v>
      </c>
      <c r="K33">
        <v>2</v>
      </c>
      <c r="L33">
        <f t="shared" si="0"/>
        <v>1</v>
      </c>
      <c r="M33">
        <f t="shared" si="1"/>
        <v>0</v>
      </c>
      <c r="N33">
        <f t="shared" si="2"/>
        <v>0</v>
      </c>
      <c r="O33">
        <f t="shared" si="3"/>
        <v>4</v>
      </c>
      <c r="P33">
        <f t="shared" si="4"/>
        <v>1</v>
      </c>
    </row>
    <row r="34" spans="1:16">
      <c r="A34" s="13" t="s">
        <v>15</v>
      </c>
      <c r="B34" s="14">
        <v>2</v>
      </c>
      <c r="C34" s="14">
        <v>56</v>
      </c>
      <c r="D34" s="14">
        <v>5</v>
      </c>
      <c r="E34" s="14">
        <v>1</v>
      </c>
      <c r="F34" s="14">
        <v>1</v>
      </c>
      <c r="G34" s="14">
        <v>5</v>
      </c>
      <c r="H34" s="15">
        <v>0</v>
      </c>
      <c r="J34">
        <v>1</v>
      </c>
      <c r="K34">
        <v>2</v>
      </c>
      <c r="L34">
        <f t="shared" si="0"/>
        <v>0</v>
      </c>
      <c r="M34">
        <f t="shared" si="1"/>
        <v>0</v>
      </c>
      <c r="N34">
        <f t="shared" si="2"/>
        <v>1</v>
      </c>
      <c r="O34">
        <f t="shared" si="3"/>
        <v>3</v>
      </c>
      <c r="P34">
        <f t="shared" si="4"/>
        <v>1</v>
      </c>
    </row>
    <row r="35" spans="1:16">
      <c r="A35" s="16"/>
      <c r="B35" s="1">
        <v>1</v>
      </c>
      <c r="C35" s="1">
        <v>44</v>
      </c>
      <c r="D35" s="1">
        <v>4</v>
      </c>
      <c r="E35" s="1">
        <v>0</v>
      </c>
      <c r="F35" s="1">
        <v>2</v>
      </c>
      <c r="G35" s="1">
        <v>5</v>
      </c>
      <c r="H35" s="17">
        <v>0</v>
      </c>
      <c r="J35">
        <v>2</v>
      </c>
      <c r="K35">
        <v>1</v>
      </c>
      <c r="L35">
        <f t="shared" si="0"/>
        <v>0</v>
      </c>
      <c r="M35">
        <f t="shared" si="1"/>
        <v>1</v>
      </c>
      <c r="N35">
        <f t="shared" si="2"/>
        <v>0</v>
      </c>
      <c r="O35">
        <f t="shared" si="3"/>
        <v>3</v>
      </c>
      <c r="P35">
        <f t="shared" si="4"/>
        <v>1</v>
      </c>
    </row>
    <row r="36" spans="1:16">
      <c r="A36" s="16"/>
      <c r="B36" s="1">
        <v>0</v>
      </c>
      <c r="C36" s="1">
        <v>61</v>
      </c>
      <c r="D36" s="1">
        <v>4</v>
      </c>
      <c r="E36" s="1">
        <v>0</v>
      </c>
      <c r="F36" s="1">
        <v>1</v>
      </c>
      <c r="G36" s="1">
        <v>2</v>
      </c>
      <c r="H36" s="17">
        <v>1</v>
      </c>
      <c r="J36">
        <v>2</v>
      </c>
      <c r="K36">
        <v>1</v>
      </c>
      <c r="L36">
        <f t="shared" si="0"/>
        <v>0</v>
      </c>
      <c r="M36">
        <f t="shared" si="1"/>
        <v>1</v>
      </c>
      <c r="N36">
        <f t="shared" si="2"/>
        <v>0</v>
      </c>
      <c r="O36">
        <f t="shared" si="3"/>
        <v>3</v>
      </c>
      <c r="P36">
        <f t="shared" si="4"/>
        <v>1</v>
      </c>
    </row>
    <row r="37" spans="1:16" ht="15.75" thickBot="1">
      <c r="A37" s="18"/>
      <c r="B37" s="30">
        <f>AVERAGE(B34:B36)</f>
        <v>1</v>
      </c>
      <c r="C37" s="30">
        <f t="shared" ref="C37:H37" si="13">AVERAGE(C34:C36)</f>
        <v>53.666666666666664</v>
      </c>
      <c r="D37" s="30">
        <f t="shared" si="13"/>
        <v>4.333333333333333</v>
      </c>
      <c r="E37" s="30">
        <f t="shared" si="13"/>
        <v>0.33333333333333331</v>
      </c>
      <c r="F37" s="30">
        <f t="shared" si="13"/>
        <v>1.3333333333333333</v>
      </c>
      <c r="G37" s="30">
        <f t="shared" si="13"/>
        <v>4</v>
      </c>
      <c r="H37" s="31">
        <f t="shared" si="13"/>
        <v>0.33333333333333331</v>
      </c>
      <c r="J37">
        <v>2</v>
      </c>
      <c r="K37">
        <v>2</v>
      </c>
      <c r="L37">
        <f t="shared" si="0"/>
        <v>1</v>
      </c>
      <c r="M37">
        <f t="shared" si="1"/>
        <v>0</v>
      </c>
      <c r="N37">
        <f t="shared" si="2"/>
        <v>0</v>
      </c>
      <c r="O37">
        <f t="shared" si="3"/>
        <v>4</v>
      </c>
      <c r="P37">
        <f t="shared" si="4"/>
        <v>1</v>
      </c>
    </row>
    <row r="38" spans="1:16">
      <c r="A38" s="13" t="s">
        <v>16</v>
      </c>
      <c r="B38" s="14">
        <v>0</v>
      </c>
      <c r="C38" s="14">
        <v>52</v>
      </c>
      <c r="D38" s="14">
        <v>6</v>
      </c>
      <c r="E38" s="14">
        <v>1</v>
      </c>
      <c r="F38" s="14">
        <v>3</v>
      </c>
      <c r="G38" s="14">
        <v>3</v>
      </c>
      <c r="H38" s="15">
        <v>5</v>
      </c>
      <c r="J38">
        <v>1</v>
      </c>
      <c r="K38">
        <v>1</v>
      </c>
      <c r="L38">
        <f t="shared" si="0"/>
        <v>1</v>
      </c>
      <c r="M38">
        <f t="shared" si="1"/>
        <v>0</v>
      </c>
      <c r="N38">
        <f t="shared" si="2"/>
        <v>0</v>
      </c>
      <c r="O38">
        <f t="shared" si="3"/>
        <v>2</v>
      </c>
      <c r="P38">
        <f t="shared" si="4"/>
        <v>0</v>
      </c>
    </row>
    <row r="39" spans="1:16">
      <c r="A39" s="16"/>
      <c r="B39" s="1">
        <v>0</v>
      </c>
      <c r="C39" s="1">
        <v>56</v>
      </c>
      <c r="D39" s="1">
        <v>2</v>
      </c>
      <c r="E39" s="1">
        <v>1</v>
      </c>
      <c r="F39" s="1">
        <v>4</v>
      </c>
      <c r="G39" s="1">
        <v>3</v>
      </c>
      <c r="H39" s="17">
        <v>1</v>
      </c>
      <c r="J39">
        <v>0</v>
      </c>
      <c r="K39">
        <v>0</v>
      </c>
      <c r="L39">
        <f t="shared" si="0"/>
        <v>1</v>
      </c>
      <c r="M39">
        <f t="shared" si="1"/>
        <v>0</v>
      </c>
      <c r="N39">
        <f t="shared" si="2"/>
        <v>0</v>
      </c>
      <c r="O39">
        <f t="shared" si="3"/>
        <v>0</v>
      </c>
      <c r="P39">
        <f t="shared" si="4"/>
        <v>0</v>
      </c>
    </row>
    <row r="40" spans="1:16">
      <c r="A40" s="16"/>
      <c r="B40" s="1">
        <v>2</v>
      </c>
      <c r="C40" s="1">
        <v>47</v>
      </c>
      <c r="D40" s="1">
        <v>3</v>
      </c>
      <c r="E40" s="1">
        <v>0</v>
      </c>
      <c r="F40" s="1">
        <v>2</v>
      </c>
      <c r="G40" s="1">
        <v>3</v>
      </c>
      <c r="H40" s="17">
        <v>1</v>
      </c>
      <c r="J40">
        <v>1</v>
      </c>
      <c r="K40">
        <v>1</v>
      </c>
      <c r="L40">
        <f t="shared" si="0"/>
        <v>1</v>
      </c>
      <c r="M40">
        <f t="shared" si="1"/>
        <v>0</v>
      </c>
      <c r="N40">
        <f t="shared" si="2"/>
        <v>0</v>
      </c>
      <c r="O40">
        <f t="shared" si="3"/>
        <v>2</v>
      </c>
      <c r="P40">
        <f t="shared" si="4"/>
        <v>0</v>
      </c>
    </row>
    <row r="41" spans="1:16" ht="15.75" thickBot="1">
      <c r="A41" s="18"/>
      <c r="B41" s="30">
        <f>AVERAGE(B38:B40)</f>
        <v>0.66666666666666663</v>
      </c>
      <c r="C41" s="30">
        <f t="shared" ref="C41:H41" si="14">AVERAGE(C38:C40)</f>
        <v>51.666666666666664</v>
      </c>
      <c r="D41" s="30">
        <f t="shared" si="14"/>
        <v>3.6666666666666665</v>
      </c>
      <c r="E41" s="30">
        <f t="shared" si="14"/>
        <v>0.66666666666666663</v>
      </c>
      <c r="F41" s="30">
        <f t="shared" si="14"/>
        <v>3</v>
      </c>
      <c r="G41" s="30">
        <f t="shared" si="14"/>
        <v>3</v>
      </c>
      <c r="H41" s="31">
        <f t="shared" si="14"/>
        <v>2.3333333333333335</v>
      </c>
      <c r="J41">
        <v>1</v>
      </c>
      <c r="K41">
        <v>2</v>
      </c>
      <c r="L41">
        <f t="shared" si="0"/>
        <v>0</v>
      </c>
      <c r="M41">
        <f t="shared" si="1"/>
        <v>0</v>
      </c>
      <c r="N41">
        <f t="shared" si="2"/>
        <v>1</v>
      </c>
      <c r="O41">
        <f t="shared" si="3"/>
        <v>3</v>
      </c>
      <c r="P41">
        <f t="shared" si="4"/>
        <v>1</v>
      </c>
    </row>
    <row r="42" spans="1:16">
      <c r="A42" s="13" t="s">
        <v>17</v>
      </c>
      <c r="B42" s="14">
        <v>1</v>
      </c>
      <c r="C42" s="14">
        <v>48</v>
      </c>
      <c r="D42" s="14">
        <v>3</v>
      </c>
      <c r="E42" s="14">
        <v>0</v>
      </c>
      <c r="F42" s="14">
        <v>6</v>
      </c>
      <c r="G42" s="14">
        <v>7</v>
      </c>
      <c r="H42" s="15">
        <v>3</v>
      </c>
      <c r="J42">
        <v>1</v>
      </c>
      <c r="K42">
        <v>2</v>
      </c>
      <c r="L42">
        <f t="shared" si="0"/>
        <v>0</v>
      </c>
      <c r="M42">
        <f t="shared" si="1"/>
        <v>0</v>
      </c>
      <c r="N42">
        <f t="shared" si="2"/>
        <v>1</v>
      </c>
      <c r="O42">
        <f t="shared" si="3"/>
        <v>3</v>
      </c>
      <c r="P42">
        <f t="shared" si="4"/>
        <v>1</v>
      </c>
    </row>
    <row r="43" spans="1:16">
      <c r="A43" s="16"/>
      <c r="B43" s="1">
        <v>1</v>
      </c>
      <c r="C43" s="1">
        <v>49</v>
      </c>
      <c r="D43" s="1">
        <v>5</v>
      </c>
      <c r="E43" s="1">
        <v>1</v>
      </c>
      <c r="F43" s="1">
        <v>6</v>
      </c>
      <c r="G43" s="1">
        <v>3</v>
      </c>
      <c r="H43" s="17">
        <v>1</v>
      </c>
      <c r="J43">
        <v>1</v>
      </c>
      <c r="K43">
        <v>3</v>
      </c>
      <c r="L43">
        <f t="shared" si="0"/>
        <v>0</v>
      </c>
      <c r="M43">
        <f t="shared" si="1"/>
        <v>0</v>
      </c>
      <c r="N43">
        <f t="shared" si="2"/>
        <v>1</v>
      </c>
      <c r="O43">
        <f t="shared" si="3"/>
        <v>4</v>
      </c>
      <c r="P43">
        <f t="shared" si="4"/>
        <v>1</v>
      </c>
    </row>
    <row r="44" spans="1:16">
      <c r="A44" s="16"/>
      <c r="B44" s="1">
        <v>0</v>
      </c>
      <c r="C44" s="1">
        <v>39</v>
      </c>
      <c r="D44" s="1">
        <v>1</v>
      </c>
      <c r="E44" s="1">
        <v>0</v>
      </c>
      <c r="F44" s="1">
        <v>4</v>
      </c>
      <c r="G44" s="1">
        <v>4</v>
      </c>
      <c r="H44" s="17">
        <v>1</v>
      </c>
      <c r="J44">
        <v>1</v>
      </c>
      <c r="K44">
        <v>1</v>
      </c>
      <c r="L44">
        <f t="shared" si="0"/>
        <v>1</v>
      </c>
      <c r="M44">
        <f t="shared" si="1"/>
        <v>0</v>
      </c>
      <c r="N44">
        <f t="shared" si="2"/>
        <v>0</v>
      </c>
      <c r="O44">
        <f t="shared" si="3"/>
        <v>2</v>
      </c>
      <c r="P44">
        <f t="shared" si="4"/>
        <v>0</v>
      </c>
    </row>
    <row r="45" spans="1:16" ht="15.75" thickBot="1">
      <c r="A45" s="18"/>
      <c r="B45" s="30">
        <f>AVERAGE(B42:B44)</f>
        <v>0.66666666666666663</v>
      </c>
      <c r="C45" s="30">
        <f t="shared" ref="C45:H45" si="15">AVERAGE(C42:C44)</f>
        <v>45.333333333333336</v>
      </c>
      <c r="D45" s="30">
        <f t="shared" si="15"/>
        <v>3</v>
      </c>
      <c r="E45" s="30">
        <f t="shared" si="15"/>
        <v>0.33333333333333331</v>
      </c>
      <c r="F45" s="30">
        <f t="shared" si="15"/>
        <v>5.333333333333333</v>
      </c>
      <c r="G45" s="30">
        <f t="shared" si="15"/>
        <v>4.666666666666667</v>
      </c>
      <c r="H45" s="31">
        <f t="shared" si="15"/>
        <v>1.6666666666666667</v>
      </c>
      <c r="J45">
        <v>0</v>
      </c>
      <c r="K45">
        <v>1</v>
      </c>
      <c r="L45">
        <f t="shared" si="0"/>
        <v>0</v>
      </c>
      <c r="M45">
        <f t="shared" si="1"/>
        <v>0</v>
      </c>
      <c r="N45">
        <f t="shared" si="2"/>
        <v>1</v>
      </c>
      <c r="O45">
        <f t="shared" si="3"/>
        <v>1</v>
      </c>
      <c r="P45">
        <f t="shared" si="4"/>
        <v>0</v>
      </c>
    </row>
    <row r="46" spans="1:16">
      <c r="A46" s="13" t="s">
        <v>18</v>
      </c>
      <c r="B46" s="14">
        <v>1</v>
      </c>
      <c r="C46" s="14">
        <v>44</v>
      </c>
      <c r="D46" s="14">
        <v>1</v>
      </c>
      <c r="E46" s="14">
        <v>2</v>
      </c>
      <c r="F46" s="14">
        <v>5</v>
      </c>
      <c r="G46" s="14">
        <v>1</v>
      </c>
      <c r="H46" s="15">
        <v>0</v>
      </c>
      <c r="J46">
        <v>0</v>
      </c>
      <c r="K46">
        <v>1</v>
      </c>
      <c r="L46">
        <f t="shared" si="0"/>
        <v>0</v>
      </c>
      <c r="M46">
        <f t="shared" si="1"/>
        <v>0</v>
      </c>
      <c r="N46">
        <f t="shared" si="2"/>
        <v>1</v>
      </c>
      <c r="O46">
        <f t="shared" si="3"/>
        <v>1</v>
      </c>
      <c r="P46">
        <f t="shared" si="4"/>
        <v>0</v>
      </c>
    </row>
    <row r="47" spans="1:16">
      <c r="A47" s="16"/>
      <c r="B47" s="1">
        <v>1</v>
      </c>
      <c r="C47" s="1">
        <v>51</v>
      </c>
      <c r="D47" s="1">
        <v>6</v>
      </c>
      <c r="E47" s="1">
        <v>1</v>
      </c>
      <c r="F47" s="1">
        <v>5</v>
      </c>
      <c r="G47" s="1">
        <v>5</v>
      </c>
      <c r="H47" s="17">
        <v>0</v>
      </c>
      <c r="J47">
        <v>0</v>
      </c>
      <c r="K47">
        <v>1</v>
      </c>
      <c r="L47">
        <f t="shared" si="0"/>
        <v>0</v>
      </c>
      <c r="M47">
        <f t="shared" si="1"/>
        <v>0</v>
      </c>
      <c r="N47">
        <f t="shared" si="2"/>
        <v>1</v>
      </c>
      <c r="O47">
        <f t="shared" si="3"/>
        <v>1</v>
      </c>
      <c r="P47">
        <f t="shared" si="4"/>
        <v>0</v>
      </c>
    </row>
    <row r="48" spans="1:16">
      <c r="A48" s="16"/>
      <c r="B48" s="1">
        <v>0</v>
      </c>
      <c r="C48" s="1">
        <v>53</v>
      </c>
      <c r="D48" s="1">
        <v>2</v>
      </c>
      <c r="E48" s="1">
        <v>2</v>
      </c>
      <c r="F48" s="1">
        <v>3</v>
      </c>
      <c r="G48" s="1">
        <v>8</v>
      </c>
      <c r="H48" s="17">
        <v>3</v>
      </c>
      <c r="J48">
        <v>1</v>
      </c>
      <c r="K48">
        <v>2</v>
      </c>
      <c r="L48">
        <f t="shared" si="0"/>
        <v>0</v>
      </c>
      <c r="M48">
        <f t="shared" si="1"/>
        <v>0</v>
      </c>
      <c r="N48">
        <f t="shared" si="2"/>
        <v>1</v>
      </c>
      <c r="O48">
        <f t="shared" si="3"/>
        <v>3</v>
      </c>
      <c r="P48">
        <f t="shared" si="4"/>
        <v>1</v>
      </c>
    </row>
    <row r="49" spans="1:16" ht="15.75" thickBot="1">
      <c r="A49" s="18"/>
      <c r="B49" s="30">
        <f>AVERAGE(B46:B48)</f>
        <v>0.66666666666666663</v>
      </c>
      <c r="C49" s="30">
        <f t="shared" ref="C49:H49" si="16">AVERAGE(C46:C48)</f>
        <v>49.333333333333336</v>
      </c>
      <c r="D49" s="30">
        <f t="shared" si="16"/>
        <v>3</v>
      </c>
      <c r="E49" s="30">
        <f t="shared" si="16"/>
        <v>1.6666666666666667</v>
      </c>
      <c r="F49" s="30">
        <f t="shared" si="16"/>
        <v>4.333333333333333</v>
      </c>
      <c r="G49" s="30">
        <f t="shared" si="16"/>
        <v>4.666666666666667</v>
      </c>
      <c r="H49" s="31">
        <f t="shared" si="16"/>
        <v>1</v>
      </c>
      <c r="J49">
        <v>2</v>
      </c>
      <c r="K49">
        <v>5</v>
      </c>
      <c r="L49">
        <f>IF(K49=J49,1, 0)</f>
        <v>0</v>
      </c>
      <c r="M49">
        <f>IF(J49&gt;K49,1, 0)</f>
        <v>0</v>
      </c>
      <c r="N49">
        <f>IF(K49&gt;J49, 1, 0)</f>
        <v>1</v>
      </c>
      <c r="O49">
        <f>SUM(J49:K49)</f>
        <v>7</v>
      </c>
      <c r="P49">
        <f>IF(O49&gt;2.5, 1, 0)</f>
        <v>1</v>
      </c>
    </row>
    <row r="50" spans="1:16">
      <c r="A50" s="13" t="s">
        <v>19</v>
      </c>
      <c r="B50" s="14">
        <v>1</v>
      </c>
      <c r="C50" s="14">
        <v>72</v>
      </c>
      <c r="D50" s="14">
        <v>7</v>
      </c>
      <c r="E50" s="14">
        <v>1</v>
      </c>
      <c r="F50" s="14">
        <v>3</v>
      </c>
      <c r="G50" s="14">
        <v>10</v>
      </c>
      <c r="H50" s="15">
        <v>0</v>
      </c>
      <c r="J50">
        <v>1</v>
      </c>
      <c r="K50">
        <v>2</v>
      </c>
      <c r="L50">
        <f>IF(K50=J50,1, 0)</f>
        <v>0</v>
      </c>
      <c r="M50">
        <f>IF(J50&gt;K50,1, 0)</f>
        <v>0</v>
      </c>
      <c r="N50">
        <f>IF(K50&gt;J50, 1, 0)</f>
        <v>1</v>
      </c>
      <c r="O50">
        <f>SUM(J50:K50)</f>
        <v>3</v>
      </c>
      <c r="P50">
        <f>IF(O50&gt;2.5, 1, 0)</f>
        <v>1</v>
      </c>
    </row>
    <row r="51" spans="1:16">
      <c r="A51" s="16"/>
      <c r="B51" s="1">
        <v>0</v>
      </c>
      <c r="C51" s="1">
        <v>59</v>
      </c>
      <c r="D51" s="1">
        <v>3</v>
      </c>
      <c r="E51" s="1">
        <v>3</v>
      </c>
      <c r="F51" s="1">
        <v>6</v>
      </c>
      <c r="G51" s="1">
        <v>5</v>
      </c>
      <c r="H51" s="17">
        <v>3</v>
      </c>
      <c r="J51">
        <v>1</v>
      </c>
      <c r="K51">
        <v>1</v>
      </c>
      <c r="L51">
        <f>IF(K51=J51,1, 0)</f>
        <v>1</v>
      </c>
      <c r="M51">
        <f>IF(J51&gt;K51,1, 0)</f>
        <v>0</v>
      </c>
      <c r="N51">
        <f>IF(K51&gt;J51, 1, 0)</f>
        <v>0</v>
      </c>
      <c r="O51">
        <f>SUM(J51:K51)</f>
        <v>2</v>
      </c>
      <c r="P51">
        <f>IF(O51&gt;2.5, 1, 0)</f>
        <v>0</v>
      </c>
    </row>
    <row r="52" spans="1:16">
      <c r="A52" s="16"/>
      <c r="B52" s="1">
        <v>2</v>
      </c>
      <c r="C52" s="1">
        <v>65</v>
      </c>
      <c r="D52" s="1">
        <v>4</v>
      </c>
      <c r="E52" s="1">
        <v>1</v>
      </c>
      <c r="F52" s="1">
        <v>3</v>
      </c>
      <c r="G52" s="1">
        <v>5</v>
      </c>
      <c r="H52" s="17">
        <v>2</v>
      </c>
      <c r="J52">
        <v>2</v>
      </c>
      <c r="K52">
        <v>0</v>
      </c>
      <c r="L52">
        <f>IF(K52=J52,1, 0)</f>
        <v>0</v>
      </c>
      <c r="M52">
        <f>IF(J52&gt;K52,1, 0)</f>
        <v>1</v>
      </c>
      <c r="N52">
        <f>IF(K52&gt;J52, 1, 0)</f>
        <v>0</v>
      </c>
      <c r="O52">
        <f>SUM(J52:K52)</f>
        <v>2</v>
      </c>
      <c r="P52">
        <f>IF(O52&gt;2.5, 1, 0)</f>
        <v>0</v>
      </c>
    </row>
    <row r="53" spans="1:16" ht="15.75" thickBot="1">
      <c r="A53" s="18"/>
      <c r="B53" s="30">
        <f>AVERAGE(B50:B52)</f>
        <v>1</v>
      </c>
      <c r="C53" s="30">
        <f t="shared" ref="C53:H53" si="17">AVERAGE(C50:C52)</f>
        <v>65.333333333333329</v>
      </c>
      <c r="D53" s="30">
        <f t="shared" si="17"/>
        <v>4.666666666666667</v>
      </c>
      <c r="E53" s="30">
        <f t="shared" si="17"/>
        <v>1.6666666666666667</v>
      </c>
      <c r="F53" s="30">
        <f t="shared" si="17"/>
        <v>4</v>
      </c>
      <c r="G53" s="30">
        <f t="shared" si="17"/>
        <v>6.666666666666667</v>
      </c>
      <c r="H53" s="31">
        <f t="shared" si="17"/>
        <v>1.6666666666666667</v>
      </c>
      <c r="J53">
        <v>0</v>
      </c>
      <c r="K53">
        <v>2</v>
      </c>
      <c r="L53">
        <f>IF(K53=J53,1, 0)</f>
        <v>0</v>
      </c>
      <c r="M53">
        <f>IF(J53&gt;K53,1, 0)</f>
        <v>0</v>
      </c>
      <c r="N53">
        <f>IF(K53&gt;J53, 1, 0)</f>
        <v>1</v>
      </c>
      <c r="O53">
        <f>SUM(J53:K53)</f>
        <v>2</v>
      </c>
      <c r="P53">
        <f>IF(O53&gt;2.5, 1, 0)</f>
        <v>0</v>
      </c>
    </row>
    <row r="54" spans="1:16">
      <c r="A54" s="13" t="s">
        <v>20</v>
      </c>
      <c r="B54" s="14">
        <v>1</v>
      </c>
      <c r="C54" s="14">
        <v>28</v>
      </c>
      <c r="D54" s="14">
        <v>3</v>
      </c>
      <c r="E54" s="14">
        <v>1</v>
      </c>
      <c r="F54" s="14">
        <v>7</v>
      </c>
      <c r="G54" s="14">
        <v>2</v>
      </c>
      <c r="H54" s="15">
        <v>0</v>
      </c>
      <c r="J54">
        <v>0</v>
      </c>
      <c r="K54">
        <v>5</v>
      </c>
      <c r="L54">
        <f>IF(K54=J54,1, 0)</f>
        <v>0</v>
      </c>
      <c r="M54">
        <f>IF(J54&gt;K54,1, 0)</f>
        <v>0</v>
      </c>
      <c r="N54">
        <f>IF(K54&gt;J54, 1, 0)</f>
        <v>1</v>
      </c>
      <c r="O54">
        <f>SUM(J54:K54)</f>
        <v>5</v>
      </c>
      <c r="P54">
        <f>IF(O54&gt;2.5, 1, 0)</f>
        <v>1</v>
      </c>
    </row>
    <row r="55" spans="1:16">
      <c r="A55" s="16"/>
      <c r="B55" s="1">
        <v>0</v>
      </c>
      <c r="C55" s="1">
        <v>43</v>
      </c>
      <c r="D55" s="1">
        <v>3</v>
      </c>
      <c r="E55" s="1">
        <v>2</v>
      </c>
      <c r="F55" s="1">
        <v>4</v>
      </c>
      <c r="G55" s="1">
        <v>5</v>
      </c>
      <c r="H55" s="17">
        <v>0</v>
      </c>
      <c r="J55">
        <v>0</v>
      </c>
      <c r="K55">
        <v>1</v>
      </c>
      <c r="L55">
        <f>IF(K55=J55,1, 0)</f>
        <v>0</v>
      </c>
      <c r="M55">
        <f>IF(J55&gt;K55,1, 0)</f>
        <v>0</v>
      </c>
      <c r="N55">
        <f>IF(K55&gt;J55, 1, 0)</f>
        <v>1</v>
      </c>
      <c r="O55">
        <f>SUM(J55:K55)</f>
        <v>1</v>
      </c>
      <c r="P55">
        <f>IF(O55&gt;2.5, 1, 0)</f>
        <v>0</v>
      </c>
    </row>
    <row r="56" spans="1:16">
      <c r="A56" s="16"/>
      <c r="B56" s="1">
        <v>1</v>
      </c>
      <c r="C56" s="1">
        <v>41</v>
      </c>
      <c r="D56" s="1">
        <v>6</v>
      </c>
      <c r="E56" s="1">
        <v>2</v>
      </c>
      <c r="F56" s="1">
        <v>2</v>
      </c>
      <c r="G56" s="1">
        <v>10</v>
      </c>
      <c r="H56" s="17">
        <v>1</v>
      </c>
      <c r="J56">
        <v>0</v>
      </c>
      <c r="K56">
        <v>2</v>
      </c>
      <c r="L56">
        <f>IF(K56=J56,1, 0)</f>
        <v>0</v>
      </c>
      <c r="M56">
        <f>IF(J56&gt;K56,1, 0)</f>
        <v>0</v>
      </c>
      <c r="N56">
        <f>IF(K56&gt;J56, 1, 0)</f>
        <v>1</v>
      </c>
      <c r="O56">
        <f>SUM(J56:K56)</f>
        <v>2</v>
      </c>
      <c r="P56">
        <f>IF(O56&gt;2.5, 1, 0)</f>
        <v>0</v>
      </c>
    </row>
    <row r="57" spans="1:16" ht="15.75" thickBot="1">
      <c r="A57" s="18"/>
      <c r="B57" s="30">
        <f>AVERAGE(B54:B56)</f>
        <v>0.66666666666666663</v>
      </c>
      <c r="C57" s="30">
        <f t="shared" ref="C57:H57" si="18">AVERAGE(C54:C56)</f>
        <v>37.333333333333336</v>
      </c>
      <c r="D57" s="30">
        <f t="shared" si="18"/>
        <v>4</v>
      </c>
      <c r="E57" s="30">
        <f t="shared" si="18"/>
        <v>1.6666666666666667</v>
      </c>
      <c r="F57" s="30">
        <f t="shared" si="18"/>
        <v>4.333333333333333</v>
      </c>
      <c r="G57" s="30">
        <f t="shared" si="18"/>
        <v>5.666666666666667</v>
      </c>
      <c r="H57" s="31">
        <f t="shared" si="18"/>
        <v>0.33333333333333331</v>
      </c>
      <c r="J57">
        <v>1</v>
      </c>
      <c r="K57">
        <v>1</v>
      </c>
      <c r="L57">
        <f>IF(K57=J57,1, 0)</f>
        <v>1</v>
      </c>
      <c r="M57">
        <f>IF(J57&gt;K57,1, 0)</f>
        <v>0</v>
      </c>
      <c r="N57">
        <f>IF(K57&gt;J57, 1, 0)</f>
        <v>0</v>
      </c>
      <c r="O57">
        <f>SUM(J57:K57)</f>
        <v>2</v>
      </c>
      <c r="P57">
        <f>IF(O57&gt;2.5, 1, 0)</f>
        <v>0</v>
      </c>
    </row>
    <row r="58" spans="1:16">
      <c r="A58" s="13" t="s">
        <v>21</v>
      </c>
      <c r="B58" s="14">
        <v>2</v>
      </c>
      <c r="C58" s="14">
        <v>54</v>
      </c>
      <c r="D58" s="14">
        <v>2</v>
      </c>
      <c r="E58" s="14">
        <v>0</v>
      </c>
      <c r="F58" s="14">
        <v>2</v>
      </c>
      <c r="G58" s="14">
        <v>6</v>
      </c>
      <c r="H58" s="15">
        <v>2</v>
      </c>
      <c r="J58">
        <v>2</v>
      </c>
      <c r="K58">
        <v>1</v>
      </c>
      <c r="L58">
        <f>IF(K58=J58,1, 0)</f>
        <v>0</v>
      </c>
      <c r="M58">
        <f>IF(J58&gt;K58,1, 0)</f>
        <v>1</v>
      </c>
      <c r="N58">
        <f>IF(K58&gt;J58, 1, 0)</f>
        <v>0</v>
      </c>
      <c r="O58">
        <f>SUM(J58:K58)</f>
        <v>3</v>
      </c>
      <c r="P58">
        <f>IF(O58&gt;2.5, 1, 0)</f>
        <v>1</v>
      </c>
    </row>
    <row r="59" spans="1:16">
      <c r="A59" s="16"/>
      <c r="B59" s="1">
        <v>3</v>
      </c>
      <c r="C59" s="1">
        <v>41</v>
      </c>
      <c r="D59" s="1">
        <v>6</v>
      </c>
      <c r="E59" s="1">
        <v>0</v>
      </c>
      <c r="F59" s="1">
        <v>3</v>
      </c>
      <c r="G59" s="1">
        <v>2</v>
      </c>
      <c r="H59" s="17">
        <v>3</v>
      </c>
      <c r="J59">
        <v>1</v>
      </c>
      <c r="K59">
        <v>1</v>
      </c>
      <c r="L59">
        <f>IF(K59=J59,1, 0)</f>
        <v>1</v>
      </c>
      <c r="M59">
        <f>IF(J59&gt;K59,1, 0)</f>
        <v>0</v>
      </c>
      <c r="N59">
        <f>IF(K59&gt;J59, 1, 0)</f>
        <v>0</v>
      </c>
      <c r="O59">
        <f>SUM(J59:K59)</f>
        <v>2</v>
      </c>
      <c r="P59">
        <f>IF(O59&gt;2.5, 1, 0)</f>
        <v>0</v>
      </c>
    </row>
    <row r="60" spans="1:16">
      <c r="A60" s="16"/>
      <c r="B60" s="1">
        <v>2</v>
      </c>
      <c r="C60" s="1">
        <v>59</v>
      </c>
      <c r="D60" s="1">
        <v>2</v>
      </c>
      <c r="E60" s="1">
        <v>1</v>
      </c>
      <c r="F60" s="1">
        <v>6</v>
      </c>
      <c r="G60" s="1">
        <v>5</v>
      </c>
      <c r="H60" s="17">
        <v>0</v>
      </c>
      <c r="J60">
        <v>2</v>
      </c>
      <c r="K60">
        <v>0</v>
      </c>
      <c r="L60">
        <f>IF(K60=J60,1, 0)</f>
        <v>0</v>
      </c>
      <c r="M60">
        <f>IF(J60&gt;K60,1, 0)</f>
        <v>1</v>
      </c>
      <c r="N60">
        <f>IF(K60&gt;J60, 1, 0)</f>
        <v>0</v>
      </c>
      <c r="O60">
        <f>SUM(J60:K60)</f>
        <v>2</v>
      </c>
      <c r="P60">
        <f>IF(O60&gt;2.5, 1, 0)</f>
        <v>0</v>
      </c>
    </row>
    <row r="61" spans="1:16" ht="15.75" thickBot="1">
      <c r="A61" s="18"/>
      <c r="B61" s="30">
        <f>AVERAGE(B58:B60)</f>
        <v>2.3333333333333335</v>
      </c>
      <c r="C61" s="30">
        <f t="shared" ref="C61:H61" si="19">AVERAGE(C58:C60)</f>
        <v>51.333333333333336</v>
      </c>
      <c r="D61" s="30">
        <f t="shared" si="19"/>
        <v>3.3333333333333335</v>
      </c>
      <c r="E61" s="30">
        <f t="shared" si="19"/>
        <v>0.33333333333333331</v>
      </c>
      <c r="F61" s="30">
        <f t="shared" si="19"/>
        <v>3.6666666666666665</v>
      </c>
      <c r="G61" s="30">
        <f t="shared" si="19"/>
        <v>4.333333333333333</v>
      </c>
      <c r="H61" s="31">
        <f t="shared" si="19"/>
        <v>1.6666666666666667</v>
      </c>
    </row>
    <row r="62" spans="1:16">
      <c r="A62" s="13" t="s">
        <v>22</v>
      </c>
      <c r="B62" s="14">
        <v>0</v>
      </c>
      <c r="C62" s="14">
        <v>46</v>
      </c>
      <c r="D62" s="14">
        <v>0</v>
      </c>
      <c r="E62" s="14">
        <v>2</v>
      </c>
      <c r="F62" s="14">
        <v>2</v>
      </c>
      <c r="G62" s="14">
        <v>5</v>
      </c>
      <c r="H62" s="15">
        <v>1</v>
      </c>
    </row>
    <row r="63" spans="1:16">
      <c r="A63" s="16"/>
      <c r="B63" s="1">
        <v>2</v>
      </c>
      <c r="C63" s="1">
        <v>57</v>
      </c>
      <c r="D63" s="1">
        <v>4</v>
      </c>
      <c r="E63" s="1">
        <v>0</v>
      </c>
      <c r="F63" s="1">
        <v>3</v>
      </c>
      <c r="G63" s="1">
        <v>6</v>
      </c>
      <c r="H63" s="17">
        <v>1</v>
      </c>
    </row>
    <row r="64" spans="1:16">
      <c r="A64" s="16"/>
      <c r="B64" s="1">
        <v>1</v>
      </c>
      <c r="C64" s="1">
        <v>35</v>
      </c>
      <c r="D64" s="1">
        <v>3</v>
      </c>
      <c r="E64" s="1">
        <v>2</v>
      </c>
      <c r="F64" s="1">
        <v>4</v>
      </c>
      <c r="G64" s="1">
        <v>3</v>
      </c>
      <c r="H64" s="17">
        <v>0</v>
      </c>
    </row>
    <row r="65" spans="1:8" ht="15.75" thickBot="1">
      <c r="A65" s="18"/>
      <c r="B65" s="30">
        <f>AVERAGE(B62:B64)</f>
        <v>1</v>
      </c>
      <c r="C65" s="30">
        <f t="shared" ref="C65:H65" si="20">AVERAGE(C62:C64)</f>
        <v>46</v>
      </c>
      <c r="D65" s="30">
        <f t="shared" si="20"/>
        <v>2.3333333333333335</v>
      </c>
      <c r="E65" s="30">
        <f t="shared" si="20"/>
        <v>1.3333333333333333</v>
      </c>
      <c r="F65" s="30">
        <f t="shared" si="20"/>
        <v>3</v>
      </c>
      <c r="G65" s="30">
        <f t="shared" si="20"/>
        <v>4.666666666666667</v>
      </c>
      <c r="H65" s="31">
        <f t="shared" si="20"/>
        <v>0.66666666666666663</v>
      </c>
    </row>
    <row r="66" spans="1:8">
      <c r="A66" s="13" t="s">
        <v>23</v>
      </c>
      <c r="B66" s="14">
        <v>0</v>
      </c>
      <c r="C66" s="14">
        <v>61</v>
      </c>
      <c r="D66" s="14">
        <v>9</v>
      </c>
      <c r="E66" s="14">
        <v>1</v>
      </c>
      <c r="F66" s="14">
        <v>4</v>
      </c>
      <c r="G66" s="14">
        <v>8</v>
      </c>
      <c r="H66" s="15">
        <v>1</v>
      </c>
    </row>
    <row r="67" spans="1:8">
      <c r="A67" s="23"/>
      <c r="B67" s="12">
        <v>2</v>
      </c>
      <c r="C67" s="12">
        <v>72</v>
      </c>
      <c r="D67" s="12">
        <v>6</v>
      </c>
      <c r="E67" s="12">
        <v>1</v>
      </c>
      <c r="F67" s="12">
        <v>6</v>
      </c>
      <c r="G67" s="12">
        <v>8</v>
      </c>
      <c r="H67" s="24">
        <v>5</v>
      </c>
    </row>
    <row r="68" spans="1:8">
      <c r="A68" s="16"/>
      <c r="B68" s="1">
        <v>0</v>
      </c>
      <c r="C68" s="1">
        <v>69</v>
      </c>
      <c r="D68" s="1">
        <v>6</v>
      </c>
      <c r="E68" s="1">
        <v>2</v>
      </c>
      <c r="F68" s="1">
        <v>5</v>
      </c>
      <c r="G68" s="1">
        <v>9</v>
      </c>
      <c r="H68" s="17">
        <v>1</v>
      </c>
    </row>
    <row r="69" spans="1:8" ht="15.75" thickBot="1">
      <c r="A69" s="18"/>
      <c r="B69" s="30">
        <f>AVERAGE(B66:B68)</f>
        <v>0.66666666666666663</v>
      </c>
      <c r="C69" s="30">
        <f t="shared" ref="C69:H69" si="21">AVERAGE(C66:C68)</f>
        <v>67.333333333333329</v>
      </c>
      <c r="D69" s="30">
        <f t="shared" si="21"/>
        <v>7</v>
      </c>
      <c r="E69" s="30">
        <f t="shared" si="21"/>
        <v>1.3333333333333333</v>
      </c>
      <c r="F69" s="30">
        <f t="shared" si="21"/>
        <v>5</v>
      </c>
      <c r="G69" s="30">
        <f t="shared" si="21"/>
        <v>8.3333333333333339</v>
      </c>
      <c r="H69" s="31">
        <f t="shared" si="21"/>
        <v>2.3333333333333335</v>
      </c>
    </row>
    <row r="70" spans="1:8">
      <c r="A70" s="13" t="s">
        <v>24</v>
      </c>
      <c r="B70" s="14">
        <v>1</v>
      </c>
      <c r="C70" s="14">
        <v>39</v>
      </c>
      <c r="D70" s="14">
        <v>4</v>
      </c>
      <c r="E70" s="14">
        <v>0</v>
      </c>
      <c r="F70" s="14">
        <v>9</v>
      </c>
      <c r="G70" s="14">
        <v>1</v>
      </c>
      <c r="H70" s="15">
        <v>1</v>
      </c>
    </row>
    <row r="71" spans="1:8">
      <c r="A71" s="16"/>
      <c r="B71" s="1">
        <v>2</v>
      </c>
      <c r="C71" s="1">
        <v>59</v>
      </c>
      <c r="D71" s="1">
        <v>5</v>
      </c>
      <c r="E71" s="1">
        <v>1</v>
      </c>
      <c r="F71" s="1">
        <v>6</v>
      </c>
      <c r="G71" s="1">
        <v>5</v>
      </c>
      <c r="H71" s="17">
        <v>0</v>
      </c>
    </row>
    <row r="72" spans="1:8">
      <c r="A72" s="16"/>
      <c r="B72" s="1">
        <v>0</v>
      </c>
      <c r="C72" s="1">
        <v>66</v>
      </c>
      <c r="D72" s="1">
        <v>3</v>
      </c>
      <c r="E72" s="1">
        <v>3</v>
      </c>
      <c r="F72" s="1">
        <v>5</v>
      </c>
      <c r="G72" s="1">
        <v>7</v>
      </c>
      <c r="H72" s="17">
        <v>2</v>
      </c>
    </row>
    <row r="73" spans="1:8" ht="15.75" thickBot="1">
      <c r="A73" s="18"/>
      <c r="B73" s="30">
        <f>AVERAGE(B70:B72)</f>
        <v>1</v>
      </c>
      <c r="C73" s="30">
        <f t="shared" ref="C73:H73" si="22">AVERAGE(C70:C72)</f>
        <v>54.666666666666664</v>
      </c>
      <c r="D73" s="30">
        <f t="shared" si="22"/>
        <v>4</v>
      </c>
      <c r="E73" s="30">
        <f t="shared" si="22"/>
        <v>1.3333333333333333</v>
      </c>
      <c r="F73" s="30">
        <f t="shared" si="22"/>
        <v>6.666666666666667</v>
      </c>
      <c r="G73" s="30">
        <f t="shared" si="22"/>
        <v>4.333333333333333</v>
      </c>
      <c r="H73" s="31">
        <f t="shared" si="22"/>
        <v>1</v>
      </c>
    </row>
    <row r="74" spans="1:8">
      <c r="A74" s="13" t="s">
        <v>25</v>
      </c>
      <c r="B74" s="14">
        <v>1</v>
      </c>
      <c r="C74" s="14">
        <v>52</v>
      </c>
      <c r="D74" s="14">
        <v>4</v>
      </c>
      <c r="E74" s="14">
        <v>0</v>
      </c>
      <c r="F74" s="14">
        <v>0</v>
      </c>
      <c r="G74" s="14">
        <v>6</v>
      </c>
      <c r="H74" s="15">
        <v>1</v>
      </c>
    </row>
    <row r="75" spans="1:8">
      <c r="A75" s="16"/>
      <c r="B75" s="1">
        <v>1</v>
      </c>
      <c r="C75" s="1">
        <v>28</v>
      </c>
      <c r="D75" s="1">
        <v>6</v>
      </c>
      <c r="E75" s="1">
        <v>2</v>
      </c>
      <c r="F75" s="1">
        <v>6</v>
      </c>
      <c r="G75" s="1">
        <v>3</v>
      </c>
      <c r="H75" s="17">
        <v>2</v>
      </c>
    </row>
    <row r="76" spans="1:8">
      <c r="A76" s="16"/>
      <c r="B76" s="1">
        <v>3</v>
      </c>
      <c r="C76" s="1">
        <v>34</v>
      </c>
      <c r="D76" s="1">
        <v>5</v>
      </c>
      <c r="E76" s="1">
        <v>0</v>
      </c>
      <c r="F76" s="1">
        <v>3</v>
      </c>
      <c r="G76" s="1">
        <v>3</v>
      </c>
      <c r="H76" s="17">
        <v>0</v>
      </c>
    </row>
    <row r="77" spans="1:8" ht="15.75" thickBot="1">
      <c r="A77" s="18"/>
      <c r="B77" s="30">
        <f>AVERAGE(B74:B76)</f>
        <v>1.6666666666666667</v>
      </c>
      <c r="C77" s="30">
        <f t="shared" ref="C77:H77" si="23">AVERAGE(C74:C76)</f>
        <v>38</v>
      </c>
      <c r="D77" s="30">
        <f t="shared" si="23"/>
        <v>5</v>
      </c>
      <c r="E77" s="30">
        <f t="shared" si="23"/>
        <v>0.66666666666666663</v>
      </c>
      <c r="F77" s="30">
        <f t="shared" si="23"/>
        <v>3</v>
      </c>
      <c r="G77" s="30">
        <f t="shared" si="23"/>
        <v>4</v>
      </c>
      <c r="H77" s="31">
        <f t="shared" si="23"/>
        <v>1</v>
      </c>
    </row>
    <row r="78" spans="1:8">
      <c r="A78" s="13" t="s">
        <v>26</v>
      </c>
      <c r="B78" s="14">
        <v>0</v>
      </c>
      <c r="C78" s="14">
        <v>48</v>
      </c>
      <c r="D78" s="14">
        <v>0</v>
      </c>
      <c r="E78" s="14">
        <v>1</v>
      </c>
      <c r="F78" s="14">
        <v>4</v>
      </c>
      <c r="G78" s="14">
        <v>5</v>
      </c>
      <c r="H78" s="15">
        <v>0</v>
      </c>
    </row>
    <row r="79" spans="1:8">
      <c r="A79" s="16"/>
      <c r="B79" s="1">
        <v>1</v>
      </c>
      <c r="C79" s="1">
        <v>41</v>
      </c>
      <c r="D79" s="1">
        <v>6</v>
      </c>
      <c r="E79" s="1">
        <v>2</v>
      </c>
      <c r="F79" s="1">
        <v>5</v>
      </c>
      <c r="G79" s="1">
        <v>7</v>
      </c>
      <c r="H79" s="17">
        <v>0</v>
      </c>
    </row>
    <row r="80" spans="1:8">
      <c r="A80" s="16"/>
      <c r="B80" s="1">
        <v>2</v>
      </c>
      <c r="C80" s="1">
        <v>31</v>
      </c>
      <c r="D80" s="1">
        <v>5</v>
      </c>
      <c r="E80" s="1">
        <v>0</v>
      </c>
      <c r="F80" s="1">
        <v>6</v>
      </c>
      <c r="G80" s="1">
        <v>3</v>
      </c>
      <c r="H80" s="17">
        <v>0</v>
      </c>
    </row>
    <row r="81" spans="1:8" ht="15.75" thickBot="1">
      <c r="A81" s="18"/>
      <c r="B81" s="30">
        <f>AVERAGE(B78:B80)</f>
        <v>1</v>
      </c>
      <c r="C81" s="30">
        <f t="shared" ref="C81:H81" si="24">AVERAGE(C78:C80)</f>
        <v>40</v>
      </c>
      <c r="D81" s="30">
        <f t="shared" si="24"/>
        <v>3.6666666666666665</v>
      </c>
      <c r="E81" s="30">
        <f t="shared" si="24"/>
        <v>1</v>
      </c>
      <c r="F81" s="30">
        <f t="shared" si="24"/>
        <v>5</v>
      </c>
      <c r="G81" s="30">
        <f t="shared" si="24"/>
        <v>5</v>
      </c>
      <c r="H81" s="31">
        <f t="shared" si="24"/>
        <v>0</v>
      </c>
    </row>
    <row r="82" spans="1:8">
      <c r="A82" s="13" t="s">
        <v>27</v>
      </c>
      <c r="B82" s="14">
        <v>1</v>
      </c>
      <c r="C82" s="14">
        <v>54</v>
      </c>
      <c r="D82" s="14">
        <v>4</v>
      </c>
      <c r="E82" s="14">
        <v>1</v>
      </c>
      <c r="F82" s="14">
        <v>2</v>
      </c>
      <c r="G82" s="14">
        <v>7</v>
      </c>
      <c r="H82" s="15">
        <v>1</v>
      </c>
    </row>
    <row r="83" spans="1:8">
      <c r="A83" s="23"/>
      <c r="B83" s="12">
        <v>2</v>
      </c>
      <c r="C83" s="12">
        <v>69</v>
      </c>
      <c r="D83" s="12">
        <v>10</v>
      </c>
      <c r="E83" s="12">
        <v>0</v>
      </c>
      <c r="F83" s="12">
        <v>0</v>
      </c>
      <c r="G83" s="12">
        <v>9</v>
      </c>
      <c r="H83" s="24">
        <v>3</v>
      </c>
    </row>
    <row r="84" spans="1:8">
      <c r="A84" s="16"/>
      <c r="B84" s="1">
        <v>2</v>
      </c>
      <c r="C84" s="1">
        <v>55</v>
      </c>
      <c r="D84" s="1">
        <v>6</v>
      </c>
      <c r="E84" s="1">
        <v>0</v>
      </c>
      <c r="F84" s="1">
        <v>1</v>
      </c>
      <c r="G84" s="1">
        <v>8</v>
      </c>
      <c r="H84" s="17">
        <v>4</v>
      </c>
    </row>
    <row r="85" spans="1:8" ht="15.75" thickBot="1">
      <c r="A85" s="18"/>
      <c r="B85" s="30">
        <f>AVERAGE(B82:B84)</f>
        <v>1.6666666666666667</v>
      </c>
      <c r="C85" s="30">
        <f t="shared" ref="C85:H85" si="25">AVERAGE(C82:C84)</f>
        <v>59.333333333333336</v>
      </c>
      <c r="D85" s="30">
        <f t="shared" si="25"/>
        <v>6.666666666666667</v>
      </c>
      <c r="E85" s="30">
        <f t="shared" si="25"/>
        <v>0.33333333333333331</v>
      </c>
      <c r="F85" s="30">
        <f t="shared" si="25"/>
        <v>1</v>
      </c>
      <c r="G85" s="30">
        <f t="shared" si="25"/>
        <v>8</v>
      </c>
      <c r="H85" s="31">
        <f t="shared" si="25"/>
        <v>2.6666666666666665</v>
      </c>
    </row>
    <row r="86" spans="1:8">
      <c r="A86" s="13" t="s">
        <v>28</v>
      </c>
      <c r="B86" s="14">
        <v>1</v>
      </c>
      <c r="C86" s="14">
        <v>46</v>
      </c>
      <c r="D86" s="14">
        <v>2</v>
      </c>
      <c r="E86" s="14">
        <v>1</v>
      </c>
      <c r="F86" s="14">
        <v>4</v>
      </c>
      <c r="G86" s="14">
        <v>2</v>
      </c>
      <c r="H86" s="15">
        <v>0</v>
      </c>
    </row>
    <row r="87" spans="1:8">
      <c r="A87" s="16"/>
      <c r="B87" s="1">
        <v>2</v>
      </c>
      <c r="C87" s="1">
        <v>58</v>
      </c>
      <c r="D87" s="1">
        <v>5</v>
      </c>
      <c r="E87" s="1">
        <v>1</v>
      </c>
      <c r="F87" s="1">
        <v>4</v>
      </c>
      <c r="G87" s="1">
        <v>7</v>
      </c>
      <c r="H87" s="17">
        <v>3</v>
      </c>
    </row>
    <row r="88" spans="1:8">
      <c r="A88" s="16"/>
      <c r="B88" s="1">
        <v>2</v>
      </c>
      <c r="C88" s="1">
        <v>60</v>
      </c>
      <c r="D88" s="1">
        <v>3</v>
      </c>
      <c r="E88" s="1">
        <v>2</v>
      </c>
      <c r="F88" s="1">
        <v>6</v>
      </c>
      <c r="G88" s="1">
        <v>6</v>
      </c>
      <c r="H88" s="17">
        <v>1</v>
      </c>
    </row>
    <row r="89" spans="1:8" ht="15.75" thickBot="1">
      <c r="A89" s="18"/>
      <c r="B89" s="30">
        <f>AVERAGE(B86:B88)</f>
        <v>1.6666666666666667</v>
      </c>
      <c r="C89" s="30">
        <f t="shared" ref="C89:H89" si="26">AVERAGE(C86:C88)</f>
        <v>54.666666666666664</v>
      </c>
      <c r="D89" s="30">
        <f t="shared" si="26"/>
        <v>3.3333333333333335</v>
      </c>
      <c r="E89" s="30">
        <f t="shared" si="26"/>
        <v>1.3333333333333333</v>
      </c>
      <c r="F89" s="30">
        <f t="shared" si="26"/>
        <v>4.666666666666667</v>
      </c>
      <c r="G89" s="30">
        <f t="shared" si="26"/>
        <v>5</v>
      </c>
      <c r="H89" s="31">
        <f t="shared" si="26"/>
        <v>1.3333333333333333</v>
      </c>
    </row>
    <row r="90" spans="1:8">
      <c r="A90" s="13" t="s">
        <v>29</v>
      </c>
      <c r="B90" s="14">
        <v>1</v>
      </c>
      <c r="C90" s="14">
        <v>47</v>
      </c>
      <c r="D90" s="14">
        <v>4</v>
      </c>
      <c r="E90" s="14">
        <v>0</v>
      </c>
      <c r="F90" s="14">
        <v>3</v>
      </c>
      <c r="G90" s="14">
        <v>4</v>
      </c>
      <c r="H90" s="15">
        <v>3</v>
      </c>
    </row>
    <row r="91" spans="1:8">
      <c r="A91" s="16"/>
      <c r="B91" s="1">
        <v>1</v>
      </c>
      <c r="C91" s="1">
        <v>42</v>
      </c>
      <c r="D91" s="1">
        <v>4</v>
      </c>
      <c r="E91" s="1">
        <v>2</v>
      </c>
      <c r="F91" s="1">
        <v>5</v>
      </c>
      <c r="G91" s="1">
        <v>3</v>
      </c>
      <c r="H91" s="17">
        <v>0</v>
      </c>
    </row>
    <row r="92" spans="1:8">
      <c r="A92" s="16"/>
      <c r="B92" s="1">
        <v>0</v>
      </c>
      <c r="C92" s="1">
        <v>45</v>
      </c>
      <c r="D92" s="1">
        <v>1</v>
      </c>
      <c r="E92" s="1">
        <v>2</v>
      </c>
      <c r="F92" s="1">
        <v>6</v>
      </c>
      <c r="G92" s="1">
        <v>5</v>
      </c>
      <c r="H92" s="17">
        <v>2</v>
      </c>
    </row>
    <row r="93" spans="1:8" ht="15.75" thickBot="1">
      <c r="A93" s="18"/>
      <c r="B93" s="30">
        <f>AVERAGE(B90:B92)</f>
        <v>0.66666666666666663</v>
      </c>
      <c r="C93" s="30">
        <f t="shared" ref="C93:H93" si="27">AVERAGE(C90:C92)</f>
        <v>44.666666666666664</v>
      </c>
      <c r="D93" s="30">
        <f t="shared" si="27"/>
        <v>3</v>
      </c>
      <c r="E93" s="30">
        <f t="shared" si="27"/>
        <v>1.3333333333333333</v>
      </c>
      <c r="F93" s="30">
        <f t="shared" si="27"/>
        <v>4.666666666666667</v>
      </c>
      <c r="G93" s="30">
        <f t="shared" si="27"/>
        <v>4</v>
      </c>
      <c r="H93" s="31">
        <f t="shared" si="27"/>
        <v>1.6666666666666667</v>
      </c>
    </row>
    <row r="94" spans="1:8">
      <c r="A94" s="13" t="s">
        <v>30</v>
      </c>
      <c r="B94" s="14">
        <v>0</v>
      </c>
      <c r="C94" s="14">
        <v>53</v>
      </c>
      <c r="D94" s="14">
        <v>3</v>
      </c>
      <c r="E94" s="14">
        <v>1</v>
      </c>
      <c r="F94" s="14">
        <v>4</v>
      </c>
      <c r="G94" s="14">
        <v>5</v>
      </c>
      <c r="H94" s="15">
        <v>1</v>
      </c>
    </row>
    <row r="95" spans="1:8">
      <c r="A95" s="16"/>
      <c r="B95" s="1">
        <v>0</v>
      </c>
      <c r="C95" s="1">
        <v>31</v>
      </c>
      <c r="D95" s="1">
        <v>0</v>
      </c>
      <c r="E95" s="1">
        <v>2</v>
      </c>
      <c r="F95" s="1">
        <v>10</v>
      </c>
      <c r="G95" s="1">
        <v>1</v>
      </c>
      <c r="H95" s="17">
        <v>3</v>
      </c>
    </row>
    <row r="96" spans="1:8">
      <c r="A96" s="16"/>
      <c r="B96" s="1">
        <v>2</v>
      </c>
      <c r="C96" s="1">
        <v>40</v>
      </c>
      <c r="D96" s="1">
        <v>6</v>
      </c>
      <c r="E96" s="1">
        <v>2</v>
      </c>
      <c r="F96" s="1">
        <v>3</v>
      </c>
      <c r="G96" s="1">
        <v>5</v>
      </c>
      <c r="H96" s="17">
        <v>1</v>
      </c>
    </row>
    <row r="97" spans="1:8" ht="15.75" thickBot="1">
      <c r="A97" s="18"/>
      <c r="B97" s="30">
        <f>AVERAGE(B94:B96)</f>
        <v>0.66666666666666663</v>
      </c>
      <c r="C97" s="30">
        <f t="shared" ref="C97:H97" si="28">AVERAGE(C94:C96)</f>
        <v>41.333333333333336</v>
      </c>
      <c r="D97" s="30">
        <f t="shared" si="28"/>
        <v>3</v>
      </c>
      <c r="E97" s="30">
        <f t="shared" si="28"/>
        <v>1.6666666666666667</v>
      </c>
      <c r="F97" s="30">
        <f t="shared" si="28"/>
        <v>5.666666666666667</v>
      </c>
      <c r="G97" s="30">
        <f t="shared" si="28"/>
        <v>3.6666666666666665</v>
      </c>
      <c r="H97" s="31">
        <f t="shared" si="28"/>
        <v>1.6666666666666667</v>
      </c>
    </row>
    <row r="98" spans="1:8">
      <c r="A98" s="13" t="s">
        <v>31</v>
      </c>
      <c r="B98" s="14">
        <v>2</v>
      </c>
      <c r="C98" s="14">
        <v>60</v>
      </c>
      <c r="D98" s="14">
        <v>9</v>
      </c>
      <c r="E98" s="14">
        <v>1</v>
      </c>
      <c r="F98" s="14">
        <v>1</v>
      </c>
      <c r="G98" s="14">
        <v>7</v>
      </c>
      <c r="H98" s="15">
        <v>3</v>
      </c>
    </row>
    <row r="99" spans="1:8">
      <c r="A99" s="16"/>
      <c r="B99" s="1">
        <v>6</v>
      </c>
      <c r="C99" s="1">
        <v>58</v>
      </c>
      <c r="D99" s="1">
        <v>7</v>
      </c>
      <c r="E99" s="1">
        <v>1</v>
      </c>
      <c r="F99" s="1">
        <v>2</v>
      </c>
      <c r="G99" s="1">
        <v>3</v>
      </c>
      <c r="H99" s="17">
        <v>3</v>
      </c>
    </row>
    <row r="100" spans="1:8">
      <c r="A100" s="16"/>
      <c r="B100" s="1">
        <v>0</v>
      </c>
      <c r="C100" s="1">
        <v>49</v>
      </c>
      <c r="D100" s="1">
        <v>1</v>
      </c>
      <c r="E100" s="1">
        <v>1</v>
      </c>
      <c r="F100" s="1">
        <v>4</v>
      </c>
      <c r="G100" s="1">
        <v>7</v>
      </c>
      <c r="H100" s="17">
        <v>3</v>
      </c>
    </row>
    <row r="101" spans="1:8" ht="15.75" thickBot="1">
      <c r="A101" s="18"/>
      <c r="B101" s="30">
        <f>AVERAGE(B98:B100)</f>
        <v>2.6666666666666665</v>
      </c>
      <c r="C101" s="30">
        <f t="shared" ref="C101:H101" si="29">AVERAGE(C98:C100)</f>
        <v>55.666666666666664</v>
      </c>
      <c r="D101" s="30">
        <f t="shared" si="29"/>
        <v>5.666666666666667</v>
      </c>
      <c r="E101" s="30">
        <f t="shared" si="29"/>
        <v>1</v>
      </c>
      <c r="F101" s="30">
        <f t="shared" si="29"/>
        <v>2.3333333333333335</v>
      </c>
      <c r="G101" s="30">
        <f t="shared" si="29"/>
        <v>5.666666666666667</v>
      </c>
      <c r="H101" s="31">
        <f t="shared" si="29"/>
        <v>3</v>
      </c>
    </row>
    <row r="102" spans="1:8">
      <c r="A102" s="13" t="s">
        <v>32</v>
      </c>
      <c r="B102" s="14">
        <v>1</v>
      </c>
      <c r="C102" s="14">
        <v>40</v>
      </c>
      <c r="D102" s="14">
        <v>1</v>
      </c>
      <c r="E102" s="14">
        <v>2</v>
      </c>
      <c r="F102" s="14">
        <v>9</v>
      </c>
      <c r="G102" s="14">
        <v>2</v>
      </c>
      <c r="H102" s="15">
        <v>2</v>
      </c>
    </row>
    <row r="103" spans="1:8">
      <c r="A103" s="16"/>
      <c r="B103" s="1">
        <v>2</v>
      </c>
      <c r="C103" s="1">
        <v>49</v>
      </c>
      <c r="D103" s="1">
        <v>6</v>
      </c>
      <c r="E103" s="1">
        <v>5</v>
      </c>
      <c r="F103" s="1">
        <v>12</v>
      </c>
      <c r="G103" s="1">
        <v>2</v>
      </c>
      <c r="H103" s="17">
        <v>3</v>
      </c>
    </row>
    <row r="104" spans="1:8">
      <c r="A104" s="16"/>
      <c r="B104" s="1">
        <v>2</v>
      </c>
      <c r="C104" s="1">
        <v>64</v>
      </c>
      <c r="D104" s="1">
        <v>7</v>
      </c>
      <c r="E104" s="1">
        <v>1</v>
      </c>
      <c r="F104" s="1">
        <v>5</v>
      </c>
      <c r="G104" s="1">
        <v>6</v>
      </c>
      <c r="H104" s="17">
        <v>1</v>
      </c>
    </row>
    <row r="105" spans="1:8" ht="15.75" thickBot="1">
      <c r="A105" s="18"/>
      <c r="B105" s="30">
        <f>AVERAGE(B102:B104)</f>
        <v>1.6666666666666667</v>
      </c>
      <c r="C105" s="30">
        <f t="shared" ref="C105:H105" si="30">AVERAGE(C102:C104)</f>
        <v>51</v>
      </c>
      <c r="D105" s="30">
        <f t="shared" si="30"/>
        <v>4.666666666666667</v>
      </c>
      <c r="E105" s="30">
        <f t="shared" si="30"/>
        <v>2.6666666666666665</v>
      </c>
      <c r="F105" s="30">
        <f t="shared" si="30"/>
        <v>8.6666666666666661</v>
      </c>
      <c r="G105" s="30">
        <f t="shared" si="30"/>
        <v>3.3333333333333335</v>
      </c>
      <c r="H105" s="31">
        <f t="shared" si="30"/>
        <v>2</v>
      </c>
    </row>
    <row r="106" spans="1:8">
      <c r="A106" s="13" t="s">
        <v>33</v>
      </c>
      <c r="B106" s="14">
        <v>3</v>
      </c>
      <c r="C106" s="14">
        <v>61</v>
      </c>
      <c r="D106" s="14">
        <v>6</v>
      </c>
      <c r="E106" s="14">
        <v>0</v>
      </c>
      <c r="F106" s="14">
        <v>4</v>
      </c>
      <c r="G106" s="14">
        <v>9</v>
      </c>
      <c r="H106" s="15">
        <v>1</v>
      </c>
    </row>
    <row r="107" spans="1:8">
      <c r="A107" s="16"/>
      <c r="B107" s="1">
        <v>5</v>
      </c>
      <c r="C107" s="1">
        <v>51</v>
      </c>
      <c r="D107" s="1">
        <v>12</v>
      </c>
      <c r="E107" s="1">
        <v>2</v>
      </c>
      <c r="F107" s="1">
        <v>6</v>
      </c>
      <c r="G107" s="1">
        <v>5</v>
      </c>
      <c r="H107" s="17">
        <v>3</v>
      </c>
    </row>
    <row r="108" spans="1:8">
      <c r="A108" s="16"/>
      <c r="B108" s="1">
        <v>1</v>
      </c>
      <c r="C108" s="1">
        <v>51</v>
      </c>
      <c r="D108" s="1">
        <v>4</v>
      </c>
      <c r="E108" s="1">
        <v>0</v>
      </c>
      <c r="F108" s="1">
        <v>1</v>
      </c>
      <c r="G108" s="1">
        <v>2</v>
      </c>
      <c r="H108" s="17">
        <v>1</v>
      </c>
    </row>
    <row r="109" spans="1:8" ht="15.75" thickBot="1">
      <c r="A109" s="18"/>
      <c r="B109" s="30">
        <f>AVERAGE(B106:B108)</f>
        <v>3</v>
      </c>
      <c r="C109" s="30">
        <f t="shared" ref="C109:H109" si="31">AVERAGE(C106:C108)</f>
        <v>54.333333333333336</v>
      </c>
      <c r="D109" s="30">
        <f t="shared" si="31"/>
        <v>7.333333333333333</v>
      </c>
      <c r="E109" s="30">
        <f t="shared" si="31"/>
        <v>0.66666666666666663</v>
      </c>
      <c r="F109" s="30">
        <f t="shared" si="31"/>
        <v>3.6666666666666665</v>
      </c>
      <c r="G109" s="30">
        <f t="shared" si="31"/>
        <v>5.333333333333333</v>
      </c>
      <c r="H109" s="31">
        <f t="shared" si="31"/>
        <v>1.6666666666666667</v>
      </c>
    </row>
    <row r="110" spans="1:8">
      <c r="A110" s="13" t="s">
        <v>34</v>
      </c>
      <c r="B110" s="14">
        <v>0</v>
      </c>
      <c r="C110" s="14">
        <v>39</v>
      </c>
      <c r="D110" s="14">
        <v>4</v>
      </c>
      <c r="E110" s="14">
        <v>3</v>
      </c>
      <c r="F110" s="14">
        <v>6</v>
      </c>
      <c r="G110" s="14">
        <v>3</v>
      </c>
      <c r="H110" s="15">
        <v>3</v>
      </c>
    </row>
    <row r="111" spans="1:8">
      <c r="A111" s="16"/>
      <c r="B111" s="1">
        <v>1</v>
      </c>
      <c r="C111" s="1">
        <v>42</v>
      </c>
      <c r="D111" s="1">
        <v>2</v>
      </c>
      <c r="E111" s="1">
        <v>6</v>
      </c>
      <c r="F111" s="1">
        <v>7</v>
      </c>
      <c r="G111" s="1">
        <v>2</v>
      </c>
      <c r="H111" s="17">
        <v>0</v>
      </c>
    </row>
    <row r="112" spans="1:8">
      <c r="A112" s="16"/>
      <c r="B112" s="1">
        <v>1</v>
      </c>
      <c r="C112" s="1">
        <v>36</v>
      </c>
      <c r="D112" s="1">
        <v>5</v>
      </c>
      <c r="E112" s="1">
        <v>2</v>
      </c>
      <c r="F112" s="1">
        <v>7</v>
      </c>
      <c r="G112" s="1">
        <v>0</v>
      </c>
      <c r="H112" s="17">
        <v>4</v>
      </c>
    </row>
    <row r="113" spans="1:8" ht="15.75" thickBot="1">
      <c r="A113" s="18"/>
      <c r="B113" s="30">
        <f>AVERAGE(B110:B112)</f>
        <v>0.66666666666666663</v>
      </c>
      <c r="C113" s="30">
        <f t="shared" ref="C113:H113" si="32">AVERAGE(C110:C112)</f>
        <v>39</v>
      </c>
      <c r="D113" s="30">
        <f t="shared" si="32"/>
        <v>3.6666666666666665</v>
      </c>
      <c r="E113" s="30">
        <f t="shared" si="32"/>
        <v>3.6666666666666665</v>
      </c>
      <c r="F113" s="30">
        <f t="shared" si="32"/>
        <v>6.666666666666667</v>
      </c>
      <c r="G113" s="30">
        <f t="shared" si="32"/>
        <v>1.6666666666666667</v>
      </c>
      <c r="H113" s="31">
        <f t="shared" si="32"/>
        <v>2.3333333333333335</v>
      </c>
    </row>
    <row r="114" spans="1:8">
      <c r="A114" s="11" t="s">
        <v>35</v>
      </c>
      <c r="B114" s="12">
        <v>1</v>
      </c>
      <c r="C114" s="12">
        <v>41</v>
      </c>
      <c r="D114" s="12">
        <v>3</v>
      </c>
      <c r="E114" s="12">
        <v>2</v>
      </c>
      <c r="F114" s="12">
        <v>6</v>
      </c>
      <c r="G114" s="12">
        <v>3</v>
      </c>
      <c r="H114" s="12">
        <v>2</v>
      </c>
    </row>
    <row r="115" spans="1:8">
      <c r="A115" s="6"/>
      <c r="B115" s="1">
        <v>3</v>
      </c>
      <c r="C115" s="1">
        <v>54</v>
      </c>
      <c r="D115" s="1">
        <v>4</v>
      </c>
      <c r="E115" s="1">
        <v>0</v>
      </c>
      <c r="F115" s="1">
        <v>3</v>
      </c>
      <c r="G115" s="1">
        <v>7</v>
      </c>
      <c r="H115" s="1">
        <v>1</v>
      </c>
    </row>
    <row r="116" spans="1:8">
      <c r="A116" s="6"/>
      <c r="B116" s="1">
        <v>1</v>
      </c>
      <c r="C116" s="1">
        <v>56</v>
      </c>
      <c r="D116" s="1">
        <v>2</v>
      </c>
      <c r="E116" s="1">
        <v>0</v>
      </c>
      <c r="F116" s="1">
        <v>3</v>
      </c>
      <c r="G116" s="1">
        <v>3</v>
      </c>
      <c r="H116" s="1">
        <v>3</v>
      </c>
    </row>
    <row r="117" spans="1:8" ht="15.75" thickBot="1">
      <c r="A117" s="21"/>
      <c r="B117" s="30">
        <f>AVERAGE(B114:B116)</f>
        <v>1.6666666666666667</v>
      </c>
      <c r="C117" s="30">
        <f t="shared" ref="C117:G117" si="33">AVERAGE(C114:C116)</f>
        <v>50.333333333333336</v>
      </c>
      <c r="D117" s="30">
        <f t="shared" si="33"/>
        <v>3</v>
      </c>
      <c r="E117" s="30">
        <f t="shared" si="33"/>
        <v>0.66666666666666663</v>
      </c>
      <c r="F117" s="30">
        <f t="shared" si="33"/>
        <v>4</v>
      </c>
      <c r="G117" s="30">
        <f t="shared" si="33"/>
        <v>4.333333333333333</v>
      </c>
      <c r="H117" s="31">
        <f>AVERAGE(H114:H116)</f>
        <v>2</v>
      </c>
    </row>
    <row r="118" spans="1:8">
      <c r="A118" s="13" t="s">
        <v>36</v>
      </c>
      <c r="B118" s="14">
        <v>2</v>
      </c>
      <c r="C118" s="14">
        <v>59</v>
      </c>
      <c r="D118" s="14">
        <v>6</v>
      </c>
      <c r="E118" s="14">
        <v>1</v>
      </c>
      <c r="F118" s="14">
        <v>3</v>
      </c>
      <c r="G118" s="14">
        <v>6</v>
      </c>
      <c r="H118" s="15">
        <v>1</v>
      </c>
    </row>
    <row r="119" spans="1:8">
      <c r="A119" s="16"/>
      <c r="B119" s="1">
        <v>2</v>
      </c>
      <c r="C119" s="1">
        <v>54</v>
      </c>
      <c r="D119" s="1">
        <v>3</v>
      </c>
      <c r="E119" s="1">
        <v>2</v>
      </c>
      <c r="F119" s="1">
        <v>7</v>
      </c>
      <c r="G119" s="1">
        <v>2</v>
      </c>
      <c r="H119" s="17">
        <v>2</v>
      </c>
    </row>
    <row r="120" spans="1:8">
      <c r="A120" s="16"/>
      <c r="B120" s="1">
        <v>0</v>
      </c>
      <c r="C120" s="1">
        <v>52</v>
      </c>
      <c r="D120" s="1">
        <v>3</v>
      </c>
      <c r="E120" s="1">
        <v>1</v>
      </c>
      <c r="F120" s="1">
        <v>2</v>
      </c>
      <c r="G120" s="1">
        <v>5</v>
      </c>
      <c r="H120" s="17">
        <v>1</v>
      </c>
    </row>
    <row r="121" spans="1:8" ht="15.75" thickBot="1">
      <c r="A121" s="18"/>
      <c r="B121" s="30">
        <f>AVERAGE(B118:B120)</f>
        <v>1.3333333333333333</v>
      </c>
      <c r="C121" s="30">
        <f t="shared" ref="C121:H121" si="34">AVERAGE(C118:C120)</f>
        <v>55</v>
      </c>
      <c r="D121" s="30">
        <f t="shared" si="34"/>
        <v>4</v>
      </c>
      <c r="E121" s="30">
        <f t="shared" si="34"/>
        <v>1.3333333333333333</v>
      </c>
      <c r="F121" s="30">
        <f t="shared" si="34"/>
        <v>4</v>
      </c>
      <c r="G121" s="30">
        <f t="shared" si="34"/>
        <v>4.333333333333333</v>
      </c>
      <c r="H121" s="31">
        <f t="shared" si="34"/>
        <v>1.3333333333333333</v>
      </c>
    </row>
    <row r="122" spans="1:8">
      <c r="A122" s="11" t="s">
        <v>37</v>
      </c>
      <c r="B122" s="12">
        <v>2</v>
      </c>
      <c r="C122" s="12">
        <v>59</v>
      </c>
      <c r="D122" s="12">
        <v>4</v>
      </c>
      <c r="E122" s="12">
        <v>1</v>
      </c>
      <c r="F122" s="12">
        <v>1</v>
      </c>
      <c r="G122" s="12">
        <v>3</v>
      </c>
      <c r="H122" s="12">
        <v>3</v>
      </c>
    </row>
    <row r="123" spans="1:8">
      <c r="A123" s="6"/>
      <c r="B123" s="1">
        <v>0</v>
      </c>
      <c r="C123" s="1">
        <v>46</v>
      </c>
      <c r="D123" s="1">
        <v>3</v>
      </c>
      <c r="E123" s="1">
        <v>3</v>
      </c>
      <c r="F123" s="1">
        <v>4</v>
      </c>
      <c r="G123" s="1">
        <v>5</v>
      </c>
      <c r="H123" s="1">
        <v>1</v>
      </c>
    </row>
    <row r="124" spans="1:8">
      <c r="A124" s="6"/>
      <c r="B124" s="1">
        <v>1</v>
      </c>
      <c r="C124" s="1">
        <v>48</v>
      </c>
      <c r="D124" s="1">
        <v>2</v>
      </c>
      <c r="E124" s="1">
        <v>0</v>
      </c>
      <c r="F124" s="1">
        <v>3</v>
      </c>
      <c r="G124" s="1">
        <v>7</v>
      </c>
      <c r="H124" s="1">
        <v>0</v>
      </c>
    </row>
    <row r="125" spans="1:8" ht="15.75" thickBot="1">
      <c r="A125" s="19"/>
      <c r="B125" s="30">
        <f>AVERAGE(B122:B124)</f>
        <v>1</v>
      </c>
      <c r="C125" s="30">
        <f t="shared" ref="C125:H125" si="35">AVERAGE(C122:C124)</f>
        <v>51</v>
      </c>
      <c r="D125" s="30">
        <f t="shared" si="35"/>
        <v>3</v>
      </c>
      <c r="E125" s="30">
        <f t="shared" si="35"/>
        <v>1.3333333333333333</v>
      </c>
      <c r="F125" s="30">
        <f t="shared" si="35"/>
        <v>2.6666666666666665</v>
      </c>
      <c r="G125" s="30">
        <f t="shared" si="35"/>
        <v>5</v>
      </c>
      <c r="H125" s="31">
        <f t="shared" si="35"/>
        <v>1.3333333333333333</v>
      </c>
    </row>
    <row r="126" spans="1:8">
      <c r="A126" s="6" t="s">
        <v>38</v>
      </c>
      <c r="B126" s="1">
        <v>1</v>
      </c>
      <c r="C126" s="1">
        <v>41</v>
      </c>
      <c r="D126" s="1">
        <v>1</v>
      </c>
      <c r="E126" s="1">
        <v>2</v>
      </c>
      <c r="F126" s="1">
        <v>4</v>
      </c>
      <c r="G126" s="1">
        <v>3</v>
      </c>
      <c r="H126" s="1">
        <v>2</v>
      </c>
    </row>
    <row r="127" spans="1:8">
      <c r="A127" s="6"/>
      <c r="B127" s="1">
        <v>2</v>
      </c>
      <c r="C127" s="1">
        <v>46</v>
      </c>
      <c r="D127" s="1">
        <v>7</v>
      </c>
      <c r="E127" s="1">
        <v>2</v>
      </c>
      <c r="F127" s="1">
        <v>3</v>
      </c>
      <c r="G127" s="1">
        <v>5</v>
      </c>
      <c r="H127" s="1">
        <v>4</v>
      </c>
    </row>
    <row r="128" spans="1:8">
      <c r="A128" s="6"/>
      <c r="B128" s="1">
        <v>0</v>
      </c>
      <c r="C128" s="1">
        <v>44</v>
      </c>
      <c r="D128" s="1">
        <v>3</v>
      </c>
      <c r="E128" s="1">
        <v>1</v>
      </c>
      <c r="F128" s="1">
        <v>2</v>
      </c>
      <c r="G128" s="1">
        <v>1</v>
      </c>
      <c r="H128" s="1">
        <v>3</v>
      </c>
    </row>
    <row r="129" spans="1:8" ht="15.75" thickBot="1">
      <c r="A129" s="19"/>
      <c r="B129" s="30">
        <f>AVERAGE(B126:B128)</f>
        <v>1</v>
      </c>
      <c r="C129" s="30">
        <f t="shared" ref="C129:H129" si="36">AVERAGE(C126:C128)</f>
        <v>43.666666666666664</v>
      </c>
      <c r="D129" s="30">
        <f t="shared" si="36"/>
        <v>3.6666666666666665</v>
      </c>
      <c r="E129" s="30">
        <f t="shared" si="36"/>
        <v>1.6666666666666667</v>
      </c>
      <c r="F129" s="30">
        <f t="shared" si="36"/>
        <v>3</v>
      </c>
      <c r="G129" s="30">
        <f t="shared" si="36"/>
        <v>3</v>
      </c>
      <c r="H129" s="31">
        <f t="shared" si="36"/>
        <v>3</v>
      </c>
    </row>
  </sheetData>
  <autoFilter ref="J1:P34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7"/>
  <sheetViews>
    <sheetView workbookViewId="0">
      <selection activeCell="B14" sqref="B14:H14"/>
    </sheetView>
  </sheetViews>
  <sheetFormatPr defaultRowHeight="15"/>
  <cols>
    <col min="1" max="1" width="10.375" style="26" bestFit="1" customWidth="1"/>
    <col min="3" max="3" width="11.125" bestFit="1" customWidth="1"/>
    <col min="4" max="4" width="14.625" bestFit="1" customWidth="1"/>
    <col min="5" max="5" width="15.25" bestFit="1" customWidth="1"/>
    <col min="6" max="6" width="12.5" bestFit="1" customWidth="1"/>
  </cols>
  <sheetData>
    <row r="1" spans="1:8">
      <c r="A1" s="7"/>
      <c r="B1" s="3" t="s">
        <v>1</v>
      </c>
      <c r="C1" s="3" t="s">
        <v>2</v>
      </c>
      <c r="D1" s="3" t="s">
        <v>3</v>
      </c>
      <c r="E1" s="3" t="s">
        <v>5</v>
      </c>
      <c r="F1" s="3" t="s">
        <v>6</v>
      </c>
      <c r="G1" s="3" t="s">
        <v>7</v>
      </c>
      <c r="H1" s="3" t="s">
        <v>8</v>
      </c>
    </row>
    <row r="2" spans="1:8">
      <c r="A2" s="2" t="s">
        <v>15</v>
      </c>
      <c r="B2" s="1">
        <v>4</v>
      </c>
      <c r="C2" s="1">
        <v>59</v>
      </c>
      <c r="D2" s="1">
        <v>4</v>
      </c>
      <c r="E2" s="1">
        <v>3</v>
      </c>
      <c r="F2" s="1">
        <v>5</v>
      </c>
      <c r="G2" s="1">
        <v>0</v>
      </c>
      <c r="H2" s="1">
        <v>0</v>
      </c>
    </row>
    <row r="3" spans="1:8">
      <c r="A3" s="2" t="s">
        <v>19</v>
      </c>
      <c r="B3" s="1">
        <v>3</v>
      </c>
      <c r="C3" s="1">
        <v>41</v>
      </c>
      <c r="D3" s="1">
        <v>5</v>
      </c>
      <c r="E3" s="1">
        <v>4</v>
      </c>
      <c r="F3" s="1">
        <v>4</v>
      </c>
      <c r="G3" s="1">
        <v>4</v>
      </c>
      <c r="H3" s="1">
        <v>1</v>
      </c>
    </row>
    <row r="4" spans="1:8">
      <c r="A4" s="2" t="s">
        <v>9</v>
      </c>
      <c r="B4" s="1">
        <v>2</v>
      </c>
      <c r="C4" s="1">
        <v>39</v>
      </c>
      <c r="D4" s="1">
        <v>3</v>
      </c>
      <c r="E4" s="1">
        <v>1</v>
      </c>
      <c r="F4" s="1">
        <v>6</v>
      </c>
      <c r="G4" s="1">
        <v>2</v>
      </c>
      <c r="H4" s="1">
        <v>0</v>
      </c>
    </row>
    <row r="5" spans="1:8">
      <c r="A5" s="2" t="s">
        <v>12</v>
      </c>
      <c r="B5" s="1">
        <v>1</v>
      </c>
      <c r="C5" s="1">
        <v>61</v>
      </c>
      <c r="D5" s="1">
        <v>6</v>
      </c>
      <c r="E5" s="1">
        <v>2</v>
      </c>
      <c r="F5" s="1">
        <v>3</v>
      </c>
      <c r="G5" s="1">
        <v>10</v>
      </c>
      <c r="H5" s="1">
        <v>1</v>
      </c>
    </row>
    <row r="6" spans="1:8">
      <c r="A6" s="2" t="s">
        <v>11</v>
      </c>
      <c r="B6" s="1">
        <v>1</v>
      </c>
      <c r="C6" s="1">
        <v>74</v>
      </c>
      <c r="D6" s="1">
        <v>9</v>
      </c>
      <c r="E6" s="1">
        <v>1</v>
      </c>
      <c r="F6" s="1">
        <v>1</v>
      </c>
      <c r="G6" s="1">
        <v>6</v>
      </c>
      <c r="H6" s="1">
        <v>1</v>
      </c>
    </row>
    <row r="7" spans="1:8">
      <c r="A7" s="2" t="s">
        <v>0</v>
      </c>
      <c r="B7" s="1">
        <v>1</v>
      </c>
      <c r="C7" s="1">
        <v>26</v>
      </c>
      <c r="D7" s="1">
        <v>1</v>
      </c>
      <c r="E7" s="1">
        <v>1</v>
      </c>
      <c r="F7" s="1">
        <v>9</v>
      </c>
      <c r="G7" s="1">
        <v>5</v>
      </c>
      <c r="H7" s="1">
        <v>1</v>
      </c>
    </row>
    <row r="8" spans="1:8">
      <c r="A8" s="2" t="s">
        <v>33</v>
      </c>
      <c r="B8" s="1">
        <v>3</v>
      </c>
      <c r="C8" s="1">
        <v>57</v>
      </c>
      <c r="D8" s="1">
        <v>8</v>
      </c>
      <c r="E8" s="1">
        <v>2</v>
      </c>
      <c r="F8" s="1">
        <v>5</v>
      </c>
      <c r="G8" s="1">
        <v>10</v>
      </c>
      <c r="H8" s="1">
        <v>1</v>
      </c>
    </row>
    <row r="9" spans="1:8">
      <c r="A9" s="2" t="s">
        <v>36</v>
      </c>
      <c r="B9" s="1">
        <v>2</v>
      </c>
      <c r="C9" s="1">
        <v>43</v>
      </c>
      <c r="D9" s="1">
        <v>5</v>
      </c>
      <c r="E9" s="1">
        <v>3</v>
      </c>
      <c r="F9" s="1">
        <v>8</v>
      </c>
      <c r="G9" s="1">
        <v>6</v>
      </c>
      <c r="H9" s="1">
        <v>1</v>
      </c>
    </row>
    <row r="10" spans="1:8">
      <c r="A10" s="2" t="s">
        <v>21</v>
      </c>
      <c r="B10" s="1">
        <v>1</v>
      </c>
      <c r="C10" s="1">
        <v>53</v>
      </c>
      <c r="D10" s="1">
        <v>6</v>
      </c>
      <c r="E10" s="1">
        <v>1</v>
      </c>
      <c r="F10" s="1">
        <v>3</v>
      </c>
      <c r="G10" s="1">
        <v>5</v>
      </c>
      <c r="H10" s="1">
        <v>2</v>
      </c>
    </row>
    <row r="11" spans="1:8">
      <c r="A11" s="2" t="s">
        <v>17</v>
      </c>
      <c r="B11" s="1">
        <v>1</v>
      </c>
      <c r="C11" s="1">
        <v>47</v>
      </c>
      <c r="D11" s="1">
        <v>3</v>
      </c>
      <c r="E11" s="1">
        <v>1</v>
      </c>
      <c r="F11" s="1">
        <v>6</v>
      </c>
      <c r="G11" s="1">
        <v>4</v>
      </c>
      <c r="H11" s="1">
        <v>0</v>
      </c>
    </row>
    <row r="12" spans="1:8">
      <c r="A12" s="2" t="s">
        <v>27</v>
      </c>
      <c r="B12" s="1">
        <v>2</v>
      </c>
      <c r="C12" s="1">
        <v>46</v>
      </c>
      <c r="D12" s="1">
        <v>10</v>
      </c>
      <c r="E12" s="1">
        <v>0</v>
      </c>
      <c r="F12" s="1">
        <v>2</v>
      </c>
      <c r="G12" s="1">
        <v>8</v>
      </c>
      <c r="H12" s="1">
        <v>0</v>
      </c>
    </row>
    <row r="13" spans="1:8">
      <c r="A13" s="2" t="s">
        <v>24</v>
      </c>
      <c r="B13" s="1">
        <v>0</v>
      </c>
      <c r="C13" s="1">
        <v>54</v>
      </c>
      <c r="D13" s="1">
        <v>2</v>
      </c>
      <c r="E13" s="1">
        <v>2</v>
      </c>
      <c r="F13" s="1">
        <v>10</v>
      </c>
      <c r="G13" s="1">
        <v>7</v>
      </c>
      <c r="H13" s="1">
        <v>2</v>
      </c>
    </row>
    <row r="14" spans="1:8">
      <c r="A14" s="2" t="s">
        <v>25</v>
      </c>
      <c r="B14" s="1">
        <v>1</v>
      </c>
      <c r="C14" s="1">
        <v>36</v>
      </c>
      <c r="D14" s="1">
        <v>3</v>
      </c>
      <c r="E14" s="1">
        <v>0</v>
      </c>
      <c r="F14" s="1">
        <v>4</v>
      </c>
      <c r="G14" s="1">
        <v>3</v>
      </c>
      <c r="H14" s="1">
        <v>1</v>
      </c>
    </row>
    <row r="15" spans="1:8">
      <c r="A15" s="2" t="s">
        <v>28</v>
      </c>
      <c r="B15" s="1">
        <v>0</v>
      </c>
      <c r="C15" s="1">
        <v>64</v>
      </c>
      <c r="D15" s="1">
        <v>4</v>
      </c>
      <c r="E15" s="1">
        <v>1</v>
      </c>
      <c r="F15" s="1">
        <v>3</v>
      </c>
      <c r="G15" s="1">
        <v>11</v>
      </c>
      <c r="H15" s="1">
        <v>0</v>
      </c>
    </row>
    <row r="16" spans="1:8">
      <c r="A16" s="2" t="s">
        <v>35</v>
      </c>
      <c r="B16" s="1">
        <v>1</v>
      </c>
      <c r="C16" s="1">
        <v>48</v>
      </c>
      <c r="D16" s="1">
        <v>4</v>
      </c>
      <c r="E16" s="1">
        <v>1</v>
      </c>
      <c r="F16" s="1">
        <v>2</v>
      </c>
      <c r="G16" s="1">
        <v>2</v>
      </c>
      <c r="H16" s="1">
        <v>1</v>
      </c>
    </row>
    <row r="17" spans="1:8">
      <c r="A17" s="2" t="s">
        <v>31</v>
      </c>
      <c r="B17" s="1">
        <v>1</v>
      </c>
      <c r="C17" s="1">
        <v>52</v>
      </c>
      <c r="D17" s="1">
        <v>2</v>
      </c>
      <c r="E17" s="1">
        <v>1</v>
      </c>
      <c r="F17" s="1">
        <v>4</v>
      </c>
      <c r="G17" s="1">
        <v>7</v>
      </c>
      <c r="H17" s="1">
        <v>2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Q41"/>
  <sheetViews>
    <sheetView zoomScale="95" zoomScaleNormal="95" workbookViewId="0">
      <pane ySplit="1" topLeftCell="A13" activePane="bottomLeft" state="frozen"/>
      <selection activeCell="B1" sqref="B1"/>
      <selection pane="bottomLeft" activeCell="M16" sqref="M16"/>
    </sheetView>
  </sheetViews>
  <sheetFormatPr defaultRowHeight="14.25"/>
  <cols>
    <col min="4" max="4" width="14.625" bestFit="1" customWidth="1"/>
    <col min="6" max="6" width="12.5" bestFit="1" customWidth="1"/>
    <col min="15" max="15" width="14.5" bestFit="1" customWidth="1"/>
    <col min="16" max="16" width="18.625" bestFit="1" customWidth="1"/>
  </cols>
  <sheetData>
    <row r="1" spans="1:17" ht="15.75" thickBot="1">
      <c r="B1" s="10" t="s">
        <v>1</v>
      </c>
      <c r="C1" s="10" t="s">
        <v>2</v>
      </c>
      <c r="D1" s="10" t="s">
        <v>3</v>
      </c>
      <c r="E1" s="10" t="s">
        <v>5</v>
      </c>
      <c r="F1" s="10" t="s">
        <v>6</v>
      </c>
      <c r="G1" s="10" t="s">
        <v>7</v>
      </c>
      <c r="H1" s="10" t="s">
        <v>8</v>
      </c>
      <c r="I1" s="33" t="s">
        <v>46</v>
      </c>
      <c r="J1" s="33" t="s">
        <v>47</v>
      </c>
      <c r="K1" s="33" t="s">
        <v>49</v>
      </c>
      <c r="L1" s="33" t="s">
        <v>50</v>
      </c>
      <c r="M1" s="33" t="s">
        <v>48</v>
      </c>
      <c r="N1" s="26"/>
      <c r="O1" s="25" t="s">
        <v>51</v>
      </c>
      <c r="P1" s="25" t="s">
        <v>52</v>
      </c>
      <c r="Q1" s="25" t="s">
        <v>57</v>
      </c>
    </row>
    <row r="2" spans="1:17" ht="15">
      <c r="A2" s="13" t="s">
        <v>0</v>
      </c>
      <c r="B2" s="14">
        <v>5</v>
      </c>
      <c r="C2" s="14">
        <v>41</v>
      </c>
      <c r="D2" s="14">
        <v>7</v>
      </c>
      <c r="E2" s="14">
        <v>0</v>
      </c>
      <c r="F2" s="14">
        <v>0</v>
      </c>
      <c r="G2" s="14">
        <v>6</v>
      </c>
      <c r="H2" s="15">
        <v>3</v>
      </c>
      <c r="I2" s="34"/>
      <c r="J2" s="34"/>
      <c r="K2" s="34"/>
      <c r="L2" s="34"/>
      <c r="M2" s="35"/>
      <c r="N2" s="26" t="s">
        <v>54</v>
      </c>
      <c r="O2" s="26">
        <f>AVERAGE(I16,J11)</f>
        <v>0.94000000000000006</v>
      </c>
      <c r="P2" s="26">
        <f>AVERAGE(I11,J16)</f>
        <v>0.96499999999999997</v>
      </c>
      <c r="Q2">
        <f>O2-P2</f>
        <v>-2.4999999999999911E-2</v>
      </c>
    </row>
    <row r="3" spans="1:17" ht="15">
      <c r="A3" s="16"/>
      <c r="B3" s="1">
        <v>3</v>
      </c>
      <c r="C3" s="1">
        <v>48</v>
      </c>
      <c r="D3" s="1">
        <v>4</v>
      </c>
      <c r="E3" s="1">
        <v>1</v>
      </c>
      <c r="F3" s="1">
        <v>1</v>
      </c>
      <c r="G3" s="1">
        <v>7</v>
      </c>
      <c r="H3" s="17">
        <v>0</v>
      </c>
      <c r="I3" s="36"/>
      <c r="J3" s="36"/>
      <c r="K3" s="36"/>
      <c r="L3" s="36"/>
      <c r="M3" s="37"/>
      <c r="N3" s="26" t="s">
        <v>55</v>
      </c>
      <c r="O3" s="26">
        <f>AVERAGE(I26,J31)</f>
        <v>1.45</v>
      </c>
      <c r="P3" s="26">
        <f>AVERAGE(J26,I31)</f>
        <v>1.58</v>
      </c>
      <c r="Q3">
        <f t="shared" ref="Q3:Q5" si="0">O3-P3</f>
        <v>-0.13000000000000012</v>
      </c>
    </row>
    <row r="4" spans="1:17" ht="15">
      <c r="A4" s="16"/>
      <c r="B4" s="1">
        <v>0</v>
      </c>
      <c r="C4" s="1">
        <v>44</v>
      </c>
      <c r="D4" s="1">
        <v>1</v>
      </c>
      <c r="E4" s="1">
        <v>3</v>
      </c>
      <c r="F4" s="1">
        <v>6</v>
      </c>
      <c r="G4" s="1">
        <v>2</v>
      </c>
      <c r="H4" s="17">
        <v>2</v>
      </c>
      <c r="I4" s="36"/>
      <c r="J4" s="36"/>
      <c r="K4" s="36"/>
      <c r="L4" s="36"/>
      <c r="M4" s="37"/>
      <c r="N4" s="26" t="s">
        <v>56</v>
      </c>
      <c r="O4" s="26">
        <f>AVERAGE(I36,J41)</f>
        <v>1.5049999999999999</v>
      </c>
      <c r="P4" s="26">
        <f>AVERAGE(J36,I41)</f>
        <v>1.33</v>
      </c>
      <c r="Q4">
        <f t="shared" si="0"/>
        <v>0.17499999999999982</v>
      </c>
    </row>
    <row r="5" spans="1:17" ht="15.75" thickBot="1">
      <c r="A5" s="32"/>
      <c r="B5" s="22">
        <v>1</v>
      </c>
      <c r="C5" s="22">
        <v>26</v>
      </c>
      <c r="D5" s="22">
        <v>1</v>
      </c>
      <c r="E5" s="22">
        <v>1</v>
      </c>
      <c r="F5" s="22">
        <v>9</v>
      </c>
      <c r="G5" s="22">
        <v>5</v>
      </c>
      <c r="H5" s="22">
        <v>1</v>
      </c>
      <c r="I5" s="36"/>
      <c r="J5" s="36"/>
      <c r="K5" s="36"/>
      <c r="L5" s="36"/>
      <c r="M5" s="37"/>
      <c r="N5" s="26" t="s">
        <v>53</v>
      </c>
      <c r="O5" s="26">
        <f>AVERAGE(I6,J21)</f>
        <v>1.05</v>
      </c>
      <c r="P5" s="26">
        <f>AVERAGE(J6,I21)</f>
        <v>1.5699999999999998</v>
      </c>
      <c r="Q5">
        <f t="shared" si="0"/>
        <v>-0.5199999999999998</v>
      </c>
    </row>
    <row r="6" spans="1:17" ht="15.75" thickBot="1">
      <c r="A6" s="38"/>
      <c r="B6" s="39">
        <f>AVERAGE(B2:B5)</f>
        <v>2.25</v>
      </c>
      <c r="C6" s="39">
        <f t="shared" ref="C6:H6" si="1">AVERAGE(C2:C5)</f>
        <v>39.75</v>
      </c>
      <c r="D6" s="39">
        <f t="shared" si="1"/>
        <v>3.25</v>
      </c>
      <c r="E6" s="39">
        <f t="shared" si="1"/>
        <v>1.25</v>
      </c>
      <c r="F6" s="39">
        <f t="shared" si="1"/>
        <v>4</v>
      </c>
      <c r="G6" s="39">
        <f t="shared" si="1"/>
        <v>5</v>
      </c>
      <c r="H6" s="39">
        <f t="shared" si="1"/>
        <v>1.5</v>
      </c>
      <c r="I6" s="28">
        <v>0.99</v>
      </c>
      <c r="J6" s="28">
        <v>1.48</v>
      </c>
      <c r="K6" s="48">
        <f>B6-I6</f>
        <v>1.26</v>
      </c>
      <c r="L6" s="48">
        <f>E6-J6</f>
        <v>-0.22999999999999998</v>
      </c>
      <c r="M6" s="29">
        <f>I6-J6</f>
        <v>-0.49</v>
      </c>
    </row>
    <row r="7" spans="1:17" ht="15">
      <c r="A7" s="13" t="s">
        <v>9</v>
      </c>
      <c r="B7" s="14">
        <v>1</v>
      </c>
      <c r="C7" s="14">
        <v>55</v>
      </c>
      <c r="D7" s="14">
        <v>5</v>
      </c>
      <c r="E7" s="14">
        <v>0</v>
      </c>
      <c r="F7" s="14">
        <v>3</v>
      </c>
      <c r="G7" s="14">
        <v>5</v>
      </c>
      <c r="H7" s="15">
        <v>1</v>
      </c>
      <c r="I7" s="34"/>
      <c r="J7" s="34"/>
      <c r="K7" s="34"/>
      <c r="L7" s="34"/>
      <c r="M7" s="35"/>
    </row>
    <row r="8" spans="1:17" ht="15">
      <c r="A8" s="16"/>
      <c r="B8" s="1">
        <v>1</v>
      </c>
      <c r="C8" s="1">
        <v>49</v>
      </c>
      <c r="D8" s="1">
        <v>4</v>
      </c>
      <c r="E8" s="1">
        <v>0</v>
      </c>
      <c r="F8" s="1">
        <v>3</v>
      </c>
      <c r="G8" s="1">
        <v>3</v>
      </c>
      <c r="H8" s="17">
        <v>1</v>
      </c>
      <c r="I8" s="36"/>
      <c r="J8" s="36"/>
      <c r="K8" s="36"/>
      <c r="L8" s="36"/>
      <c r="M8" s="37"/>
    </row>
    <row r="9" spans="1:17" ht="15">
      <c r="A9" s="16"/>
      <c r="B9" s="1">
        <v>3</v>
      </c>
      <c r="C9" s="1">
        <v>56</v>
      </c>
      <c r="D9" s="1">
        <v>6</v>
      </c>
      <c r="E9" s="1">
        <v>0</v>
      </c>
      <c r="F9" s="1">
        <v>1</v>
      </c>
      <c r="G9" s="1">
        <v>4</v>
      </c>
      <c r="H9" s="17">
        <v>0</v>
      </c>
      <c r="I9" s="36"/>
      <c r="J9" s="36"/>
      <c r="K9" s="36"/>
      <c r="L9" s="36"/>
      <c r="M9" s="37"/>
    </row>
    <row r="10" spans="1:17" ht="15.75" thickBot="1">
      <c r="A10" s="32"/>
      <c r="B10" s="22">
        <v>2</v>
      </c>
      <c r="C10" s="22">
        <v>39</v>
      </c>
      <c r="D10" s="22">
        <v>3</v>
      </c>
      <c r="E10" s="22">
        <v>1</v>
      </c>
      <c r="F10" s="22">
        <v>6</v>
      </c>
      <c r="G10" s="22">
        <v>2</v>
      </c>
      <c r="H10" s="22">
        <v>0</v>
      </c>
      <c r="I10" s="36"/>
      <c r="J10" s="36"/>
      <c r="K10" s="36"/>
      <c r="L10" s="36"/>
      <c r="M10" s="37"/>
    </row>
    <row r="11" spans="1:17" ht="15.75" thickBot="1">
      <c r="A11" s="40"/>
      <c r="B11" s="41">
        <f>AVERAGE(B7:B10)</f>
        <v>1.75</v>
      </c>
      <c r="C11" s="39">
        <f t="shared" ref="C11:H11" si="2">AVERAGE(C7:C10)</f>
        <v>49.75</v>
      </c>
      <c r="D11" s="39">
        <f t="shared" si="2"/>
        <v>4.5</v>
      </c>
      <c r="E11" s="39">
        <f t="shared" si="2"/>
        <v>0.25</v>
      </c>
      <c r="F11" s="39">
        <f t="shared" si="2"/>
        <v>3.25</v>
      </c>
      <c r="G11" s="39">
        <f t="shared" si="2"/>
        <v>3.5</v>
      </c>
      <c r="H11" s="39">
        <f t="shared" si="2"/>
        <v>0.5</v>
      </c>
      <c r="I11" s="28">
        <v>1.4</v>
      </c>
      <c r="J11" s="28">
        <v>0.52</v>
      </c>
      <c r="K11" s="48">
        <f>B11-I11</f>
        <v>0.35000000000000009</v>
      </c>
      <c r="L11" s="48">
        <f>E11-J11</f>
        <v>-0.27</v>
      </c>
      <c r="M11" s="29">
        <f>I11-J11</f>
        <v>0.87999999999999989</v>
      </c>
    </row>
    <row r="12" spans="1:17" ht="15">
      <c r="A12" s="13" t="s">
        <v>15</v>
      </c>
      <c r="B12" s="14">
        <v>2</v>
      </c>
      <c r="C12" s="14">
        <v>56</v>
      </c>
      <c r="D12" s="14">
        <v>5</v>
      </c>
      <c r="E12" s="14">
        <v>1</v>
      </c>
      <c r="F12" s="14">
        <v>1</v>
      </c>
      <c r="G12" s="14">
        <v>5</v>
      </c>
      <c r="H12" s="15">
        <v>0</v>
      </c>
      <c r="I12" s="34"/>
      <c r="J12" s="34"/>
      <c r="K12" s="34"/>
      <c r="L12" s="34"/>
      <c r="M12" s="35"/>
    </row>
    <row r="13" spans="1:17" ht="15">
      <c r="A13" s="16"/>
      <c r="B13" s="1">
        <v>1</v>
      </c>
      <c r="C13" s="1">
        <v>44</v>
      </c>
      <c r="D13" s="1">
        <v>4</v>
      </c>
      <c r="E13" s="1">
        <v>0</v>
      </c>
      <c r="F13" s="1">
        <v>2</v>
      </c>
      <c r="G13" s="1">
        <v>5</v>
      </c>
      <c r="H13" s="17">
        <v>0</v>
      </c>
      <c r="I13" s="36"/>
      <c r="J13" s="36"/>
      <c r="K13" s="36"/>
      <c r="L13" s="36"/>
      <c r="M13" s="37"/>
    </row>
    <row r="14" spans="1:17" ht="15">
      <c r="A14" s="16"/>
      <c r="B14" s="1">
        <v>0</v>
      </c>
      <c r="C14" s="1">
        <v>61</v>
      </c>
      <c r="D14" s="1">
        <v>4</v>
      </c>
      <c r="E14" s="1">
        <v>0</v>
      </c>
      <c r="F14" s="1">
        <v>1</v>
      </c>
      <c r="G14" s="1">
        <v>2</v>
      </c>
      <c r="H14" s="17">
        <v>1</v>
      </c>
      <c r="I14" s="36"/>
      <c r="J14" s="36"/>
      <c r="K14" s="36"/>
      <c r="L14" s="36"/>
      <c r="M14" s="37"/>
    </row>
    <row r="15" spans="1:17" ht="15.75" thickBot="1">
      <c r="A15" s="32"/>
      <c r="B15" s="22">
        <v>4</v>
      </c>
      <c r="C15" s="22">
        <v>59</v>
      </c>
      <c r="D15" s="22">
        <v>4</v>
      </c>
      <c r="E15" s="22">
        <v>3</v>
      </c>
      <c r="F15" s="22">
        <v>5</v>
      </c>
      <c r="G15" s="22">
        <v>0</v>
      </c>
      <c r="H15" s="22">
        <v>0</v>
      </c>
      <c r="I15" s="36"/>
      <c r="J15" s="36"/>
      <c r="K15" s="36"/>
      <c r="L15" s="36"/>
      <c r="M15" s="37"/>
    </row>
    <row r="16" spans="1:17" ht="15.75" thickBot="1">
      <c r="A16" s="38"/>
      <c r="B16" s="39">
        <f>AVERAGE(B12:B15)</f>
        <v>1.75</v>
      </c>
      <c r="C16" s="39">
        <f t="shared" ref="C16:H16" si="3">AVERAGE(C12:C15)</f>
        <v>55</v>
      </c>
      <c r="D16" s="39">
        <f t="shared" si="3"/>
        <v>4.25</v>
      </c>
      <c r="E16" s="39">
        <f t="shared" si="3"/>
        <v>1</v>
      </c>
      <c r="F16" s="39">
        <f t="shared" si="3"/>
        <v>2.25</v>
      </c>
      <c r="G16" s="39">
        <f t="shared" si="3"/>
        <v>3</v>
      </c>
      <c r="H16" s="39">
        <f t="shared" si="3"/>
        <v>0.25</v>
      </c>
      <c r="I16" s="28">
        <v>1.36</v>
      </c>
      <c r="J16" s="28">
        <v>0.53</v>
      </c>
      <c r="K16" s="48">
        <f>B16-I16</f>
        <v>0.3899999999999999</v>
      </c>
      <c r="L16" s="48">
        <f>E16-J16</f>
        <v>0.47</v>
      </c>
      <c r="M16" s="29">
        <f>I16-J16</f>
        <v>0.83000000000000007</v>
      </c>
    </row>
    <row r="17" spans="1:13" ht="15">
      <c r="A17" s="42" t="s">
        <v>21</v>
      </c>
      <c r="B17" s="45">
        <v>2</v>
      </c>
      <c r="C17" s="14">
        <v>54</v>
      </c>
      <c r="D17" s="14">
        <v>2</v>
      </c>
      <c r="E17" s="14">
        <v>0</v>
      </c>
      <c r="F17" s="14">
        <v>2</v>
      </c>
      <c r="G17" s="14">
        <v>6</v>
      </c>
      <c r="H17" s="15">
        <v>2</v>
      </c>
      <c r="I17" s="34"/>
      <c r="J17" s="34"/>
      <c r="K17" s="34"/>
      <c r="L17" s="34"/>
      <c r="M17" s="35"/>
    </row>
    <row r="18" spans="1:13" ht="15">
      <c r="A18" s="43"/>
      <c r="B18" s="46">
        <v>3</v>
      </c>
      <c r="C18" s="1">
        <v>41</v>
      </c>
      <c r="D18" s="1">
        <v>6</v>
      </c>
      <c r="E18" s="1">
        <v>0</v>
      </c>
      <c r="F18" s="1">
        <v>3</v>
      </c>
      <c r="G18" s="1">
        <v>2</v>
      </c>
      <c r="H18" s="17">
        <v>3</v>
      </c>
      <c r="I18" s="36"/>
      <c r="J18" s="36"/>
      <c r="K18" s="36"/>
      <c r="L18" s="36"/>
      <c r="M18" s="37"/>
    </row>
    <row r="19" spans="1:13" ht="15">
      <c r="A19" s="43"/>
      <c r="B19" s="46">
        <v>2</v>
      </c>
      <c r="C19" s="1">
        <v>59</v>
      </c>
      <c r="D19" s="1">
        <v>2</v>
      </c>
      <c r="E19" s="1">
        <v>1</v>
      </c>
      <c r="F19" s="1">
        <v>6</v>
      </c>
      <c r="G19" s="1">
        <v>5</v>
      </c>
      <c r="H19" s="17">
        <v>0</v>
      </c>
      <c r="I19" s="36"/>
      <c r="J19" s="36"/>
      <c r="K19" s="36"/>
      <c r="L19" s="36"/>
      <c r="M19" s="37"/>
    </row>
    <row r="20" spans="1:13" ht="15.75" thickBot="1">
      <c r="A20" s="44"/>
      <c r="B20" s="47">
        <v>1</v>
      </c>
      <c r="C20" s="22">
        <v>53</v>
      </c>
      <c r="D20" s="22">
        <v>6</v>
      </c>
      <c r="E20" s="22">
        <v>1</v>
      </c>
      <c r="F20" s="22">
        <v>3</v>
      </c>
      <c r="G20" s="22">
        <v>5</v>
      </c>
      <c r="H20" s="22">
        <v>2</v>
      </c>
      <c r="I20" s="36"/>
      <c r="J20" s="36"/>
      <c r="K20" s="36"/>
      <c r="L20" s="36"/>
      <c r="M20" s="37"/>
    </row>
    <row r="21" spans="1:13" ht="15.75" thickBot="1">
      <c r="A21" s="40"/>
      <c r="B21" s="41">
        <f>AVERAGE(B17:B20)</f>
        <v>2</v>
      </c>
      <c r="C21" s="39">
        <f t="shared" ref="C21:H21" si="4">AVERAGE(C17:C20)</f>
        <v>51.75</v>
      </c>
      <c r="D21" s="39">
        <f t="shared" si="4"/>
        <v>4</v>
      </c>
      <c r="E21" s="39">
        <f t="shared" si="4"/>
        <v>0.5</v>
      </c>
      <c r="F21" s="39">
        <f t="shared" si="4"/>
        <v>3.5</v>
      </c>
      <c r="G21" s="39">
        <f t="shared" si="4"/>
        <v>4.5</v>
      </c>
      <c r="H21" s="39">
        <f t="shared" si="4"/>
        <v>1.75</v>
      </c>
      <c r="I21" s="28">
        <v>1.66</v>
      </c>
      <c r="J21" s="28">
        <v>1.1100000000000001</v>
      </c>
      <c r="K21" s="48">
        <f>B21-I21</f>
        <v>0.34000000000000008</v>
      </c>
      <c r="L21" s="48">
        <f>E21-J21</f>
        <v>-0.6100000000000001</v>
      </c>
      <c r="M21" s="29">
        <f>I21-J21</f>
        <v>0.54999999999999982</v>
      </c>
    </row>
    <row r="22" spans="1:13" ht="15">
      <c r="A22" s="13" t="s">
        <v>27</v>
      </c>
      <c r="B22" s="14">
        <v>1</v>
      </c>
      <c r="C22" s="14">
        <v>54</v>
      </c>
      <c r="D22" s="14">
        <v>4</v>
      </c>
      <c r="E22" s="14">
        <v>1</v>
      </c>
      <c r="F22" s="14">
        <v>2</v>
      </c>
      <c r="G22" s="14">
        <v>7</v>
      </c>
      <c r="H22" s="15">
        <v>1</v>
      </c>
      <c r="I22" s="34"/>
      <c r="J22" s="34"/>
      <c r="K22" s="34"/>
      <c r="L22" s="34"/>
      <c r="M22" s="35"/>
    </row>
    <row r="23" spans="1:13" ht="15">
      <c r="A23" s="23"/>
      <c r="B23" s="12">
        <v>2</v>
      </c>
      <c r="C23" s="12">
        <v>69</v>
      </c>
      <c r="D23" s="12">
        <v>10</v>
      </c>
      <c r="E23" s="12">
        <v>0</v>
      </c>
      <c r="F23" s="12">
        <v>0</v>
      </c>
      <c r="G23" s="12">
        <v>9</v>
      </c>
      <c r="H23" s="24">
        <v>3</v>
      </c>
      <c r="I23" s="36"/>
      <c r="J23" s="36"/>
      <c r="K23" s="36"/>
      <c r="L23" s="36"/>
      <c r="M23" s="37"/>
    </row>
    <row r="24" spans="1:13" ht="15">
      <c r="A24" s="16"/>
      <c r="B24" s="1">
        <v>2</v>
      </c>
      <c r="C24" s="1">
        <v>55</v>
      </c>
      <c r="D24" s="1">
        <v>6</v>
      </c>
      <c r="E24" s="1">
        <v>0</v>
      </c>
      <c r="F24" s="1">
        <v>1</v>
      </c>
      <c r="G24" s="1">
        <v>8</v>
      </c>
      <c r="H24" s="17">
        <v>4</v>
      </c>
      <c r="I24" s="36"/>
      <c r="J24" s="36"/>
      <c r="K24" s="36"/>
      <c r="L24" s="36"/>
      <c r="M24" s="37"/>
    </row>
    <row r="25" spans="1:13" ht="15.75" thickBot="1">
      <c r="A25" s="32"/>
      <c r="B25" s="22">
        <v>2</v>
      </c>
      <c r="C25" s="22">
        <v>46</v>
      </c>
      <c r="D25" s="22">
        <v>10</v>
      </c>
      <c r="E25" s="22">
        <v>0</v>
      </c>
      <c r="F25" s="22">
        <v>2</v>
      </c>
      <c r="G25" s="22">
        <v>8</v>
      </c>
      <c r="H25" s="22">
        <v>0</v>
      </c>
      <c r="I25" s="36"/>
      <c r="J25" s="36"/>
      <c r="K25" s="36"/>
      <c r="L25" s="36"/>
      <c r="M25" s="37"/>
    </row>
    <row r="26" spans="1:13" ht="15.75" thickBot="1">
      <c r="A26" s="38"/>
      <c r="B26" s="39">
        <f>AVERAGE(B22:B25)</f>
        <v>1.75</v>
      </c>
      <c r="C26" s="39">
        <f t="shared" ref="C26:H26" si="5">AVERAGE(C22:C25)</f>
        <v>56</v>
      </c>
      <c r="D26" s="39">
        <f t="shared" si="5"/>
        <v>7.5</v>
      </c>
      <c r="E26" s="39">
        <f t="shared" si="5"/>
        <v>0.25</v>
      </c>
      <c r="F26" s="39">
        <f t="shared" si="5"/>
        <v>1.25</v>
      </c>
      <c r="G26" s="39">
        <f t="shared" si="5"/>
        <v>8</v>
      </c>
      <c r="H26" s="39">
        <f t="shared" si="5"/>
        <v>2</v>
      </c>
      <c r="I26" s="28">
        <v>2.09</v>
      </c>
      <c r="J26" s="28">
        <v>0.68</v>
      </c>
      <c r="K26" s="48">
        <f>B26-I26</f>
        <v>-0.33999999999999986</v>
      </c>
      <c r="L26" s="48">
        <f>E26-J26</f>
        <v>-0.43000000000000005</v>
      </c>
      <c r="M26" s="29">
        <f>I26-J26</f>
        <v>1.4099999999999997</v>
      </c>
    </row>
    <row r="27" spans="1:13" ht="15">
      <c r="A27" s="13" t="s">
        <v>33</v>
      </c>
      <c r="B27" s="14">
        <v>3</v>
      </c>
      <c r="C27" s="14">
        <v>61</v>
      </c>
      <c r="D27" s="14">
        <v>6</v>
      </c>
      <c r="E27" s="14">
        <v>0</v>
      </c>
      <c r="F27" s="14">
        <v>4</v>
      </c>
      <c r="G27" s="14">
        <v>9</v>
      </c>
      <c r="H27" s="15">
        <v>1</v>
      </c>
      <c r="I27" s="34"/>
      <c r="J27" s="34"/>
      <c r="K27" s="34"/>
      <c r="L27" s="34"/>
      <c r="M27" s="35"/>
    </row>
    <row r="28" spans="1:13" ht="15">
      <c r="A28" s="16"/>
      <c r="B28" s="1">
        <v>5</v>
      </c>
      <c r="C28" s="1">
        <v>51</v>
      </c>
      <c r="D28" s="1">
        <v>12</v>
      </c>
      <c r="E28" s="1">
        <v>2</v>
      </c>
      <c r="F28" s="1">
        <v>6</v>
      </c>
      <c r="G28" s="1">
        <v>5</v>
      </c>
      <c r="H28" s="17">
        <v>3</v>
      </c>
      <c r="I28" s="36"/>
      <c r="J28" s="36"/>
      <c r="K28" s="36"/>
      <c r="L28" s="36"/>
      <c r="M28" s="37"/>
    </row>
    <row r="29" spans="1:13" ht="15">
      <c r="A29" s="16"/>
      <c r="B29" s="1">
        <v>1</v>
      </c>
      <c r="C29" s="1">
        <v>51</v>
      </c>
      <c r="D29" s="1">
        <v>4</v>
      </c>
      <c r="E29" s="1">
        <v>0</v>
      </c>
      <c r="F29" s="1">
        <v>1</v>
      </c>
      <c r="G29" s="1">
        <v>2</v>
      </c>
      <c r="H29" s="17">
        <v>1</v>
      </c>
      <c r="I29" s="36"/>
      <c r="J29" s="36"/>
      <c r="K29" s="36"/>
      <c r="L29" s="36"/>
      <c r="M29" s="37"/>
    </row>
    <row r="30" spans="1:13" ht="15.75" thickBot="1">
      <c r="A30" s="32"/>
      <c r="B30" s="22">
        <v>3</v>
      </c>
      <c r="C30" s="22">
        <v>57</v>
      </c>
      <c r="D30" s="22">
        <v>8</v>
      </c>
      <c r="E30" s="22">
        <v>2</v>
      </c>
      <c r="F30" s="22">
        <v>5</v>
      </c>
      <c r="G30" s="22">
        <v>10</v>
      </c>
      <c r="H30" s="22">
        <v>1</v>
      </c>
      <c r="I30" s="36"/>
      <c r="J30" s="36"/>
      <c r="K30" s="36"/>
      <c r="L30" s="36"/>
      <c r="M30" s="37"/>
    </row>
    <row r="31" spans="1:13" ht="15.75" thickBot="1">
      <c r="A31" s="38"/>
      <c r="B31" s="39">
        <f>AVERAGE(B27:B30)</f>
        <v>3</v>
      </c>
      <c r="C31" s="39">
        <f t="shared" ref="C31:H31" si="6">AVERAGE(C27:C30)</f>
        <v>55</v>
      </c>
      <c r="D31" s="39">
        <f t="shared" si="6"/>
        <v>7.5</v>
      </c>
      <c r="E31" s="39">
        <f t="shared" si="6"/>
        <v>1</v>
      </c>
      <c r="F31" s="39">
        <f t="shared" si="6"/>
        <v>4</v>
      </c>
      <c r="G31" s="39">
        <f t="shared" si="6"/>
        <v>6.5</v>
      </c>
      <c r="H31" s="39">
        <f t="shared" si="6"/>
        <v>1.5</v>
      </c>
      <c r="I31" s="28">
        <v>2.48</v>
      </c>
      <c r="J31" s="28">
        <v>0.81</v>
      </c>
      <c r="K31" s="48">
        <f>B31-I31</f>
        <v>0.52</v>
      </c>
      <c r="L31" s="48">
        <f>E31-J31</f>
        <v>0.18999999999999995</v>
      </c>
      <c r="M31" s="29">
        <f>I31-J31</f>
        <v>1.67</v>
      </c>
    </row>
    <row r="32" spans="1:13" ht="15">
      <c r="A32" s="13" t="s">
        <v>31</v>
      </c>
      <c r="B32" s="14">
        <v>2</v>
      </c>
      <c r="C32" s="14">
        <v>60</v>
      </c>
      <c r="D32" s="14">
        <v>9</v>
      </c>
      <c r="E32" s="14">
        <v>1</v>
      </c>
      <c r="F32" s="14">
        <v>1</v>
      </c>
      <c r="G32" s="14">
        <v>7</v>
      </c>
      <c r="H32" s="15">
        <v>3</v>
      </c>
      <c r="I32" s="34"/>
      <c r="J32" s="34"/>
      <c r="K32" s="34"/>
      <c r="L32" s="34"/>
      <c r="M32" s="35"/>
    </row>
    <row r="33" spans="1:13" ht="15">
      <c r="A33" s="16"/>
      <c r="B33" s="1">
        <v>6</v>
      </c>
      <c r="C33" s="1">
        <v>58</v>
      </c>
      <c r="D33" s="1">
        <v>7</v>
      </c>
      <c r="E33" s="1">
        <v>1</v>
      </c>
      <c r="F33" s="1">
        <v>2</v>
      </c>
      <c r="G33" s="1">
        <v>3</v>
      </c>
      <c r="H33" s="17">
        <v>3</v>
      </c>
      <c r="I33" s="36"/>
      <c r="J33" s="36"/>
      <c r="K33" s="36"/>
      <c r="L33" s="36"/>
      <c r="M33" s="37"/>
    </row>
    <row r="34" spans="1:13" ht="15">
      <c r="A34" s="16"/>
      <c r="B34" s="1">
        <v>0</v>
      </c>
      <c r="C34" s="1">
        <v>49</v>
      </c>
      <c r="D34" s="1">
        <v>1</v>
      </c>
      <c r="E34" s="1">
        <v>1</v>
      </c>
      <c r="F34" s="1">
        <v>4</v>
      </c>
      <c r="G34" s="1">
        <v>7</v>
      </c>
      <c r="H34" s="17">
        <v>3</v>
      </c>
      <c r="I34" s="36"/>
      <c r="J34" s="36"/>
      <c r="K34" s="36"/>
      <c r="L34" s="36"/>
      <c r="M34" s="37"/>
    </row>
    <row r="35" spans="1:13" ht="15.75" thickBot="1">
      <c r="A35" s="32"/>
      <c r="B35" s="22">
        <v>1</v>
      </c>
      <c r="C35" s="22">
        <v>52</v>
      </c>
      <c r="D35" s="22">
        <v>2</v>
      </c>
      <c r="E35" s="22">
        <v>1</v>
      </c>
      <c r="F35" s="22">
        <v>4</v>
      </c>
      <c r="G35" s="22">
        <v>7</v>
      </c>
      <c r="H35" s="22">
        <v>2</v>
      </c>
      <c r="I35" s="36"/>
      <c r="J35" s="36"/>
      <c r="K35" s="36"/>
      <c r="L35" s="36"/>
      <c r="M35" s="37"/>
    </row>
    <row r="36" spans="1:13" ht="15.75" thickBot="1">
      <c r="A36" s="38"/>
      <c r="B36" s="39">
        <f>AVERAGE(B32:B35)</f>
        <v>2.25</v>
      </c>
      <c r="C36" s="39">
        <f t="shared" ref="C36:H36" si="7">AVERAGE(C32:C35)</f>
        <v>54.75</v>
      </c>
      <c r="D36" s="39">
        <f t="shared" si="7"/>
        <v>4.75</v>
      </c>
      <c r="E36" s="39">
        <f t="shared" si="7"/>
        <v>1</v>
      </c>
      <c r="F36" s="39">
        <f t="shared" si="7"/>
        <v>2.75</v>
      </c>
      <c r="G36" s="39">
        <f t="shared" si="7"/>
        <v>6</v>
      </c>
      <c r="H36" s="39">
        <f t="shared" si="7"/>
        <v>2.75</v>
      </c>
      <c r="I36" s="28">
        <v>2.17</v>
      </c>
      <c r="J36" s="28">
        <v>0.97</v>
      </c>
      <c r="K36" s="48">
        <f>B36-I36</f>
        <v>8.0000000000000071E-2</v>
      </c>
      <c r="L36" s="48">
        <f>E36-J36</f>
        <v>3.0000000000000027E-2</v>
      </c>
      <c r="M36" s="29">
        <f>I36-J36</f>
        <v>1.2</v>
      </c>
    </row>
    <row r="37" spans="1:13" ht="15">
      <c r="A37" s="13" t="s">
        <v>25</v>
      </c>
      <c r="B37" s="14">
        <v>1</v>
      </c>
      <c r="C37" s="14">
        <v>52</v>
      </c>
      <c r="D37" s="14">
        <v>4</v>
      </c>
      <c r="E37" s="14">
        <v>0</v>
      </c>
      <c r="F37" s="14">
        <v>0</v>
      </c>
      <c r="G37" s="14">
        <v>6</v>
      </c>
      <c r="H37" s="15">
        <v>1</v>
      </c>
      <c r="I37" s="34"/>
      <c r="J37" s="34"/>
      <c r="K37" s="34"/>
      <c r="L37" s="34"/>
      <c r="M37" s="35"/>
    </row>
    <row r="38" spans="1:13" ht="15">
      <c r="A38" s="16"/>
      <c r="B38" s="1">
        <v>1</v>
      </c>
      <c r="C38" s="1">
        <v>28</v>
      </c>
      <c r="D38" s="1">
        <v>6</v>
      </c>
      <c r="E38" s="1">
        <v>2</v>
      </c>
      <c r="F38" s="1">
        <v>6</v>
      </c>
      <c r="G38" s="1">
        <v>3</v>
      </c>
      <c r="H38" s="17">
        <v>2</v>
      </c>
      <c r="I38" s="36"/>
      <c r="J38" s="36"/>
      <c r="K38" s="36"/>
      <c r="L38" s="36"/>
      <c r="M38" s="37"/>
    </row>
    <row r="39" spans="1:13" ht="15">
      <c r="A39" s="16"/>
      <c r="B39" s="1">
        <v>3</v>
      </c>
      <c r="C39" s="1">
        <v>34</v>
      </c>
      <c r="D39" s="1">
        <v>5</v>
      </c>
      <c r="E39" s="1">
        <v>0</v>
      </c>
      <c r="F39" s="1">
        <v>3</v>
      </c>
      <c r="G39" s="1">
        <v>3</v>
      </c>
      <c r="H39" s="17">
        <v>0</v>
      </c>
      <c r="I39" s="36"/>
      <c r="J39" s="36"/>
      <c r="K39" s="36"/>
      <c r="L39" s="36"/>
      <c r="M39" s="37"/>
    </row>
    <row r="40" spans="1:13" ht="15.75" thickBot="1">
      <c r="A40" s="32"/>
      <c r="B40" s="22">
        <v>1</v>
      </c>
      <c r="C40" s="22">
        <v>36</v>
      </c>
      <c r="D40" s="22">
        <v>3</v>
      </c>
      <c r="E40" s="22">
        <v>0</v>
      </c>
      <c r="F40" s="22">
        <v>4</v>
      </c>
      <c r="G40" s="22">
        <v>3</v>
      </c>
      <c r="H40" s="22">
        <v>1</v>
      </c>
      <c r="I40" s="36"/>
      <c r="J40" s="36"/>
      <c r="K40" s="36"/>
      <c r="L40" s="36"/>
      <c r="M40" s="37"/>
    </row>
    <row r="41" spans="1:13" ht="15.75" thickBot="1">
      <c r="A41" s="38"/>
      <c r="B41" s="39">
        <f>AVERAGE(B37:B40)</f>
        <v>1.5</v>
      </c>
      <c r="C41" s="39">
        <f t="shared" ref="C41:H41" si="8">AVERAGE(C37:C40)</f>
        <v>37.5</v>
      </c>
      <c r="D41" s="39">
        <f t="shared" si="8"/>
        <v>4.5</v>
      </c>
      <c r="E41" s="39">
        <f t="shared" si="8"/>
        <v>0.5</v>
      </c>
      <c r="F41" s="39">
        <f t="shared" si="8"/>
        <v>3.25</v>
      </c>
      <c r="G41" s="39">
        <f t="shared" si="8"/>
        <v>3.75</v>
      </c>
      <c r="H41" s="39">
        <f t="shared" si="8"/>
        <v>1</v>
      </c>
      <c r="I41" s="28">
        <v>1.69</v>
      </c>
      <c r="J41" s="28">
        <v>0.84</v>
      </c>
      <c r="K41" s="48">
        <f>B41-I41</f>
        <v>-0.18999999999999995</v>
      </c>
      <c r="L41" s="48">
        <f>E41-J41</f>
        <v>-0.33999999999999997</v>
      </c>
      <c r="M41" s="29">
        <f>I41-J41</f>
        <v>0.85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5"/>
  <sheetViews>
    <sheetView workbookViewId="0">
      <selection sqref="A1:M1"/>
    </sheetView>
  </sheetViews>
  <sheetFormatPr defaultRowHeight="14.25"/>
  <cols>
    <col min="16" max="17" width="10.625" bestFit="1" customWidth="1"/>
  </cols>
  <sheetData>
    <row r="1" spans="1:23" ht="15.75" thickBot="1">
      <c r="B1" s="10" t="s">
        <v>1</v>
      </c>
      <c r="C1" s="10" t="s">
        <v>2</v>
      </c>
      <c r="D1" s="10" t="s">
        <v>3</v>
      </c>
      <c r="E1" s="10" t="s">
        <v>5</v>
      </c>
      <c r="F1" s="10" t="s">
        <v>6</v>
      </c>
      <c r="G1" s="10" t="s">
        <v>7</v>
      </c>
      <c r="H1" s="54" t="s">
        <v>8</v>
      </c>
      <c r="I1" s="58" t="s">
        <v>46</v>
      </c>
      <c r="J1" s="59" t="s">
        <v>47</v>
      </c>
      <c r="K1" s="59" t="s">
        <v>49</v>
      </c>
      <c r="L1" s="59" t="s">
        <v>50</v>
      </c>
      <c r="M1" s="60" t="s">
        <v>48</v>
      </c>
    </row>
    <row r="2" spans="1:23" ht="15">
      <c r="A2" s="13" t="s">
        <v>15</v>
      </c>
      <c r="B2" s="14">
        <v>2</v>
      </c>
      <c r="C2" s="14">
        <v>56</v>
      </c>
      <c r="D2" s="14">
        <v>5</v>
      </c>
      <c r="E2" s="14">
        <v>1</v>
      </c>
      <c r="F2" s="14">
        <v>1</v>
      </c>
      <c r="G2" s="14">
        <v>5</v>
      </c>
      <c r="H2" s="55">
        <v>0</v>
      </c>
      <c r="I2" s="61"/>
      <c r="J2" s="36"/>
      <c r="K2" s="36"/>
      <c r="L2" s="36"/>
      <c r="M2" s="37"/>
      <c r="O2" s="63" t="s">
        <v>58</v>
      </c>
      <c r="P2" s="64">
        <f>AVERAGE(I13,J7)</f>
        <v>1.345</v>
      </c>
      <c r="Q2" s="65">
        <f>AVERAGE(I7,J13)</f>
        <v>1.165</v>
      </c>
    </row>
    <row r="3" spans="1:23" ht="15.75" thickBot="1">
      <c r="A3" s="16"/>
      <c r="B3" s="1">
        <v>1</v>
      </c>
      <c r="C3" s="1">
        <v>44</v>
      </c>
      <c r="D3" s="1">
        <v>4</v>
      </c>
      <c r="E3" s="1">
        <v>0</v>
      </c>
      <c r="F3" s="1">
        <v>2</v>
      </c>
      <c r="G3" s="1">
        <v>5</v>
      </c>
      <c r="H3" s="56">
        <v>0</v>
      </c>
      <c r="I3" s="61"/>
      <c r="J3" s="36"/>
      <c r="K3" s="36"/>
      <c r="L3" s="36"/>
      <c r="M3" s="37"/>
      <c r="O3" s="66" t="s">
        <v>59</v>
      </c>
      <c r="P3" s="67">
        <f>AVERAGE(I19,J25)</f>
        <v>1.3149999999999999</v>
      </c>
      <c r="Q3" s="68">
        <f>AVERAGE(I25,J19)</f>
        <v>1.6400000000000001</v>
      </c>
    </row>
    <row r="4" spans="1:23" ht="15">
      <c r="A4" s="16"/>
      <c r="B4" s="1">
        <v>0</v>
      </c>
      <c r="C4" s="1">
        <v>61</v>
      </c>
      <c r="D4" s="1">
        <v>4</v>
      </c>
      <c r="E4" s="1">
        <v>0</v>
      </c>
      <c r="F4" s="1">
        <v>1</v>
      </c>
      <c r="G4" s="1">
        <v>2</v>
      </c>
      <c r="H4" s="56">
        <v>1</v>
      </c>
      <c r="I4" s="61"/>
      <c r="J4" s="36"/>
      <c r="K4" s="36"/>
      <c r="L4" s="36"/>
      <c r="M4" s="37"/>
    </row>
    <row r="5" spans="1:23" ht="15">
      <c r="A5" s="32"/>
      <c r="B5" s="22">
        <v>4</v>
      </c>
      <c r="C5" s="22">
        <v>59</v>
      </c>
      <c r="D5" s="22">
        <v>4</v>
      </c>
      <c r="E5" s="22">
        <v>3</v>
      </c>
      <c r="F5" s="22">
        <v>5</v>
      </c>
      <c r="G5" s="22">
        <v>0</v>
      </c>
      <c r="H5" s="49">
        <v>0</v>
      </c>
      <c r="I5" s="61"/>
      <c r="J5" s="36"/>
      <c r="K5" s="36"/>
      <c r="L5" s="36"/>
      <c r="M5" s="37"/>
    </row>
    <row r="6" spans="1:23" ht="15.75" thickBot="1">
      <c r="A6" s="50"/>
      <c r="B6" s="51">
        <v>2</v>
      </c>
      <c r="C6" s="51">
        <v>57</v>
      </c>
      <c r="D6" s="51">
        <v>2</v>
      </c>
      <c r="E6" s="51">
        <v>0</v>
      </c>
      <c r="F6" s="51">
        <v>4</v>
      </c>
      <c r="G6" s="51">
        <v>3</v>
      </c>
      <c r="H6" s="57">
        <v>0</v>
      </c>
      <c r="I6" s="61"/>
      <c r="J6" s="36"/>
      <c r="K6" s="36"/>
      <c r="L6" s="36"/>
      <c r="M6" s="37"/>
      <c r="O6" s="19" t="s">
        <v>78</v>
      </c>
      <c r="P6" s="19" t="s">
        <v>79</v>
      </c>
      <c r="Q6" s="19" t="s">
        <v>80</v>
      </c>
      <c r="R6" s="19" t="s">
        <v>81</v>
      </c>
      <c r="S6" s="19" t="s">
        <v>82</v>
      </c>
      <c r="T6" s="19"/>
      <c r="U6" s="19" t="s">
        <v>83</v>
      </c>
      <c r="V6" s="19" t="s">
        <v>44</v>
      </c>
      <c r="W6" s="19" t="s">
        <v>45</v>
      </c>
    </row>
    <row r="7" spans="1:23" ht="15.75" thickBot="1">
      <c r="A7" s="38"/>
      <c r="B7" s="39">
        <f>AVERAGE(B2:B6)</f>
        <v>1.8</v>
      </c>
      <c r="C7" s="39">
        <f>AVERAGE(C2:C6)</f>
        <v>55.4</v>
      </c>
      <c r="D7" s="39">
        <f>AVERAGE(D2:D6)</f>
        <v>3.8</v>
      </c>
      <c r="E7" s="39">
        <f>AVERAGE(E2:E6)</f>
        <v>0.8</v>
      </c>
      <c r="F7" s="39">
        <f>AVERAGE(F2:F6)</f>
        <v>2.6</v>
      </c>
      <c r="G7" s="39">
        <f>AVERAGE(G2:G6)</f>
        <v>3</v>
      </c>
      <c r="H7" s="53">
        <f>AVERAGE(H2:H6)</f>
        <v>0.2</v>
      </c>
      <c r="I7" s="27">
        <v>1.19</v>
      </c>
      <c r="J7" s="28">
        <v>0.61</v>
      </c>
      <c r="K7" s="48">
        <f>B7-I7</f>
        <v>0.6100000000000001</v>
      </c>
      <c r="L7" s="48">
        <f>E7-J7</f>
        <v>0.19000000000000006</v>
      </c>
      <c r="M7" s="29">
        <f>I7-J7</f>
        <v>0.57999999999999996</v>
      </c>
      <c r="O7" s="5">
        <v>2014</v>
      </c>
      <c r="P7" s="1" t="s">
        <v>23</v>
      </c>
      <c r="Q7" s="1" t="s">
        <v>27</v>
      </c>
      <c r="R7" s="1">
        <v>7</v>
      </c>
      <c r="S7" s="1">
        <v>1</v>
      </c>
      <c r="T7" s="1"/>
      <c r="U7" s="1">
        <f>R7-S7</f>
        <v>6</v>
      </c>
      <c r="V7" s="1">
        <f>SUM(R7,S7)</f>
        <v>8</v>
      </c>
      <c r="W7" s="1">
        <f>IF(V7&gt;2.5, 1, 0)</f>
        <v>1</v>
      </c>
    </row>
    <row r="8" spans="1:23" ht="15">
      <c r="A8" s="13" t="s">
        <v>33</v>
      </c>
      <c r="B8" s="14">
        <v>3</v>
      </c>
      <c r="C8" s="14">
        <v>61</v>
      </c>
      <c r="D8" s="14">
        <v>6</v>
      </c>
      <c r="E8" s="14">
        <v>0</v>
      </c>
      <c r="F8" s="14">
        <v>4</v>
      </c>
      <c r="G8" s="14">
        <v>9</v>
      </c>
      <c r="H8" s="55">
        <v>1</v>
      </c>
      <c r="I8" s="62"/>
      <c r="J8" s="34"/>
      <c r="K8" s="34"/>
      <c r="L8" s="34"/>
      <c r="M8" s="35"/>
      <c r="O8" s="1"/>
      <c r="P8" s="1" t="s">
        <v>19</v>
      </c>
      <c r="Q8" s="1" t="s">
        <v>73</v>
      </c>
      <c r="R8" s="1">
        <v>0</v>
      </c>
      <c r="S8" s="1">
        <v>0</v>
      </c>
      <c r="T8" s="1"/>
      <c r="U8" s="1">
        <f t="shared" ref="U8:U19" si="0">R8-S8</f>
        <v>0</v>
      </c>
      <c r="V8" s="1">
        <f t="shared" ref="V8:V20" si="1">SUM(R8,S8)</f>
        <v>0</v>
      </c>
      <c r="W8" s="1">
        <f t="shared" ref="W8:W20" si="2">IF(V8&gt;2.5, 1, 0)</f>
        <v>0</v>
      </c>
    </row>
    <row r="9" spans="1:23" ht="15">
      <c r="A9" s="16"/>
      <c r="B9" s="1">
        <v>5</v>
      </c>
      <c r="C9" s="1">
        <v>51</v>
      </c>
      <c r="D9" s="1">
        <v>12</v>
      </c>
      <c r="E9" s="1">
        <v>2</v>
      </c>
      <c r="F9" s="1">
        <v>6</v>
      </c>
      <c r="G9" s="1">
        <v>5</v>
      </c>
      <c r="H9" s="56">
        <v>3</v>
      </c>
      <c r="I9" s="61"/>
      <c r="J9" s="36"/>
      <c r="K9" s="36"/>
      <c r="L9" s="36"/>
      <c r="M9" s="37"/>
      <c r="O9" s="5">
        <v>2010</v>
      </c>
      <c r="P9" s="1" t="s">
        <v>74</v>
      </c>
      <c r="Q9" s="1" t="s">
        <v>23</v>
      </c>
      <c r="R9" s="1">
        <v>1</v>
      </c>
      <c r="S9" s="1">
        <v>0</v>
      </c>
      <c r="T9" s="1"/>
      <c r="U9" s="1">
        <f t="shared" si="0"/>
        <v>1</v>
      </c>
      <c r="V9" s="1">
        <f t="shared" si="1"/>
        <v>1</v>
      </c>
      <c r="W9" s="1">
        <f t="shared" si="2"/>
        <v>0</v>
      </c>
    </row>
    <row r="10" spans="1:23" ht="15">
      <c r="A10" s="16"/>
      <c r="B10" s="1">
        <v>1</v>
      </c>
      <c r="C10" s="1">
        <v>51</v>
      </c>
      <c r="D10" s="1">
        <v>4</v>
      </c>
      <c r="E10" s="1">
        <v>0</v>
      </c>
      <c r="F10" s="1">
        <v>1</v>
      </c>
      <c r="G10" s="1">
        <v>2</v>
      </c>
      <c r="H10" s="56">
        <v>1</v>
      </c>
      <c r="I10" s="61"/>
      <c r="J10" s="36"/>
      <c r="K10" s="36"/>
      <c r="L10" s="36"/>
      <c r="M10" s="37"/>
      <c r="O10" s="1"/>
      <c r="P10" s="1" t="s">
        <v>73</v>
      </c>
      <c r="Q10" s="1" t="s">
        <v>9</v>
      </c>
      <c r="R10" s="1">
        <v>3</v>
      </c>
      <c r="S10" s="1">
        <v>2</v>
      </c>
      <c r="T10" s="1"/>
      <c r="U10" s="1">
        <f t="shared" si="0"/>
        <v>1</v>
      </c>
      <c r="V10" s="1">
        <f t="shared" si="1"/>
        <v>5</v>
      </c>
      <c r="W10" s="1">
        <f t="shared" si="2"/>
        <v>1</v>
      </c>
    </row>
    <row r="11" spans="1:23" ht="15">
      <c r="A11" s="32"/>
      <c r="B11" s="22">
        <v>3</v>
      </c>
      <c r="C11" s="22">
        <v>57</v>
      </c>
      <c r="D11" s="22">
        <v>8</v>
      </c>
      <c r="E11" s="22">
        <v>2</v>
      </c>
      <c r="F11" s="22">
        <v>5</v>
      </c>
      <c r="G11" s="22">
        <v>10</v>
      </c>
      <c r="H11" s="49">
        <v>1</v>
      </c>
      <c r="I11" s="61"/>
      <c r="J11" s="36"/>
      <c r="K11" s="36"/>
      <c r="L11" s="36"/>
      <c r="M11" s="37"/>
      <c r="O11" s="5">
        <v>2006</v>
      </c>
      <c r="P11" s="1" t="s">
        <v>75</v>
      </c>
      <c r="Q11" s="1" t="s">
        <v>23</v>
      </c>
      <c r="R11" s="1">
        <v>0</v>
      </c>
      <c r="S11" s="1">
        <v>0</v>
      </c>
      <c r="T11" s="1"/>
      <c r="U11" s="1">
        <f t="shared" si="0"/>
        <v>0</v>
      </c>
      <c r="V11" s="1">
        <f t="shared" si="1"/>
        <v>0</v>
      </c>
      <c r="W11" s="1">
        <f t="shared" si="2"/>
        <v>0</v>
      </c>
    </row>
    <row r="12" spans="1:23" ht="15.75" thickBot="1">
      <c r="A12" s="50"/>
      <c r="B12" s="51">
        <v>2</v>
      </c>
      <c r="C12" s="51">
        <v>43</v>
      </c>
      <c r="D12" s="51">
        <v>3</v>
      </c>
      <c r="E12" s="51">
        <v>1</v>
      </c>
      <c r="F12" s="51">
        <v>9</v>
      </c>
      <c r="G12" s="51">
        <v>4</v>
      </c>
      <c r="H12" s="57">
        <v>0</v>
      </c>
      <c r="I12" s="61"/>
      <c r="J12" s="36"/>
      <c r="K12" s="36"/>
      <c r="L12" s="36"/>
      <c r="M12" s="37"/>
      <c r="O12" s="1"/>
      <c r="P12" s="1" t="s">
        <v>15</v>
      </c>
      <c r="Q12" s="1" t="s">
        <v>12</v>
      </c>
      <c r="R12" s="1">
        <v>1</v>
      </c>
      <c r="S12" s="1">
        <v>0</v>
      </c>
      <c r="T12" s="1"/>
      <c r="U12" s="1">
        <f t="shared" si="0"/>
        <v>1</v>
      </c>
      <c r="V12" s="1">
        <f t="shared" si="1"/>
        <v>1</v>
      </c>
      <c r="W12" s="1">
        <f t="shared" si="2"/>
        <v>0</v>
      </c>
    </row>
    <row r="13" spans="1:23" ht="15.75" thickBot="1">
      <c r="A13" s="38"/>
      <c r="B13" s="39">
        <f>AVERAGE(B8:B12)</f>
        <v>2.8</v>
      </c>
      <c r="C13" s="39">
        <f>AVERAGE(C8:C12)</f>
        <v>52.6</v>
      </c>
      <c r="D13" s="39">
        <f>AVERAGE(D8:D12)</f>
        <v>6.6</v>
      </c>
      <c r="E13" s="39">
        <f>AVERAGE(E8:E12)</f>
        <v>1</v>
      </c>
      <c r="F13" s="39">
        <f>AVERAGE(F8:F12)</f>
        <v>5</v>
      </c>
      <c r="G13" s="39">
        <f>AVERAGE(G8:G12)</f>
        <v>6</v>
      </c>
      <c r="H13" s="53">
        <f>AVERAGE(H8:H12)</f>
        <v>1.2</v>
      </c>
      <c r="I13" s="27">
        <v>2.08</v>
      </c>
      <c r="J13" s="28">
        <v>1.1399999999999999</v>
      </c>
      <c r="K13" s="48">
        <f>B13-I13</f>
        <v>0.71999999999999975</v>
      </c>
      <c r="L13" s="48">
        <f>E13-K13</f>
        <v>0.28000000000000025</v>
      </c>
      <c r="M13" s="29">
        <f>I13-J13</f>
        <v>0.94000000000000017</v>
      </c>
      <c r="O13" s="5">
        <v>2002</v>
      </c>
      <c r="P13" s="1" t="s">
        <v>23</v>
      </c>
      <c r="Q13" s="1" t="s">
        <v>26</v>
      </c>
      <c r="R13" s="1">
        <v>1</v>
      </c>
      <c r="S13" s="1">
        <v>0</v>
      </c>
      <c r="T13" s="1"/>
      <c r="U13" s="1">
        <f t="shared" si="0"/>
        <v>1</v>
      </c>
      <c r="V13" s="1">
        <f t="shared" si="1"/>
        <v>1</v>
      </c>
      <c r="W13" s="1">
        <f t="shared" si="2"/>
        <v>0</v>
      </c>
    </row>
    <row r="14" spans="1:23" ht="15">
      <c r="A14" s="42" t="s">
        <v>21</v>
      </c>
      <c r="B14" s="45">
        <v>2</v>
      </c>
      <c r="C14" s="14">
        <v>54</v>
      </c>
      <c r="D14" s="14">
        <v>2</v>
      </c>
      <c r="E14" s="14">
        <v>0</v>
      </c>
      <c r="F14" s="14">
        <v>2</v>
      </c>
      <c r="G14" s="14">
        <v>6</v>
      </c>
      <c r="H14" s="55">
        <v>2</v>
      </c>
      <c r="I14" s="61"/>
      <c r="J14" s="36"/>
      <c r="K14" s="36"/>
      <c r="L14" s="36"/>
      <c r="M14" s="37"/>
      <c r="O14" s="1"/>
      <c r="P14" s="1" t="s">
        <v>27</v>
      </c>
      <c r="Q14" s="1" t="s">
        <v>76</v>
      </c>
      <c r="R14" s="1">
        <v>1</v>
      </c>
      <c r="S14" s="1">
        <v>0</v>
      </c>
      <c r="T14" s="1"/>
      <c r="U14" s="1">
        <f t="shared" si="0"/>
        <v>1</v>
      </c>
      <c r="V14" s="1">
        <f t="shared" si="1"/>
        <v>1</v>
      </c>
      <c r="W14" s="1">
        <f t="shared" si="2"/>
        <v>0</v>
      </c>
    </row>
    <row r="15" spans="1:23" ht="15">
      <c r="A15" s="43"/>
      <c r="B15" s="46">
        <v>3</v>
      </c>
      <c r="C15" s="1">
        <v>41</v>
      </c>
      <c r="D15" s="1">
        <v>6</v>
      </c>
      <c r="E15" s="1">
        <v>0</v>
      </c>
      <c r="F15" s="1">
        <v>3</v>
      </c>
      <c r="G15" s="1">
        <v>2</v>
      </c>
      <c r="H15" s="56">
        <v>3</v>
      </c>
      <c r="I15" s="61"/>
      <c r="J15" s="36"/>
      <c r="K15" s="36"/>
      <c r="L15" s="36"/>
      <c r="M15" s="37"/>
      <c r="O15" s="5">
        <v>1998</v>
      </c>
      <c r="P15" s="1" t="s">
        <v>15</v>
      </c>
      <c r="Q15" s="1" t="s">
        <v>21</v>
      </c>
      <c r="R15" s="1">
        <v>2</v>
      </c>
      <c r="S15" s="1">
        <v>1</v>
      </c>
      <c r="T15" s="1"/>
      <c r="U15" s="1">
        <f t="shared" si="0"/>
        <v>1</v>
      </c>
      <c r="V15" s="1">
        <f t="shared" si="1"/>
        <v>3</v>
      </c>
      <c r="W15" s="1">
        <f t="shared" si="2"/>
        <v>1</v>
      </c>
    </row>
    <row r="16" spans="1:23" ht="15">
      <c r="A16" s="43"/>
      <c r="B16" s="46">
        <v>2</v>
      </c>
      <c r="C16" s="1">
        <v>59</v>
      </c>
      <c r="D16" s="1">
        <v>2</v>
      </c>
      <c r="E16" s="1">
        <v>1</v>
      </c>
      <c r="F16" s="1">
        <v>6</v>
      </c>
      <c r="G16" s="1">
        <v>5</v>
      </c>
      <c r="H16" s="56">
        <v>0</v>
      </c>
      <c r="I16" s="61"/>
      <c r="J16" s="36"/>
      <c r="K16" s="36"/>
      <c r="L16" s="36"/>
      <c r="M16" s="37"/>
      <c r="O16" s="1"/>
      <c r="P16" s="1" t="s">
        <v>27</v>
      </c>
      <c r="Q16" s="1" t="s">
        <v>73</v>
      </c>
      <c r="R16" s="1">
        <v>0</v>
      </c>
      <c r="S16" s="1">
        <v>0</v>
      </c>
      <c r="T16" s="1"/>
      <c r="U16" s="1">
        <f t="shared" si="0"/>
        <v>0</v>
      </c>
      <c r="V16" s="1">
        <f t="shared" si="1"/>
        <v>0</v>
      </c>
      <c r="W16" s="1">
        <f t="shared" si="2"/>
        <v>0</v>
      </c>
    </row>
    <row r="17" spans="1:23" ht="15">
      <c r="A17" s="44"/>
      <c r="B17" s="47">
        <v>1</v>
      </c>
      <c r="C17" s="22">
        <v>53</v>
      </c>
      <c r="D17" s="22">
        <v>6</v>
      </c>
      <c r="E17" s="22">
        <v>1</v>
      </c>
      <c r="F17" s="22">
        <v>3</v>
      </c>
      <c r="G17" s="22">
        <v>5</v>
      </c>
      <c r="H17" s="49">
        <v>2</v>
      </c>
      <c r="I17" s="61"/>
      <c r="J17" s="36"/>
      <c r="K17" s="36"/>
      <c r="L17" s="36"/>
      <c r="M17" s="37"/>
      <c r="O17" s="5">
        <v>1994</v>
      </c>
      <c r="P17" s="1" t="s">
        <v>27</v>
      </c>
      <c r="Q17" s="1" t="s">
        <v>25</v>
      </c>
      <c r="R17" s="1">
        <v>1</v>
      </c>
      <c r="S17" s="1">
        <v>0</v>
      </c>
      <c r="T17" s="1"/>
      <c r="U17" s="1">
        <f t="shared" si="0"/>
        <v>1</v>
      </c>
      <c r="V17" s="1">
        <f t="shared" si="1"/>
        <v>1</v>
      </c>
      <c r="W17" s="1">
        <f t="shared" si="2"/>
        <v>0</v>
      </c>
    </row>
    <row r="18" spans="1:23" ht="15.75" thickBot="1">
      <c r="A18" s="44"/>
      <c r="B18" s="52">
        <v>2</v>
      </c>
      <c r="C18" s="51">
        <v>64</v>
      </c>
      <c r="D18" s="51">
        <v>3</v>
      </c>
      <c r="E18" s="51">
        <v>2</v>
      </c>
      <c r="F18" s="51">
        <v>6</v>
      </c>
      <c r="G18" s="51">
        <v>8</v>
      </c>
      <c r="H18" s="57">
        <v>0</v>
      </c>
      <c r="I18" s="61"/>
      <c r="J18" s="36"/>
      <c r="K18" s="36"/>
      <c r="L18" s="36"/>
      <c r="M18" s="37"/>
      <c r="O18" s="1"/>
      <c r="P18" s="1" t="s">
        <v>75</v>
      </c>
      <c r="Q18" s="1" t="s">
        <v>77</v>
      </c>
      <c r="R18" s="1">
        <v>2</v>
      </c>
      <c r="S18" s="1">
        <v>1</v>
      </c>
      <c r="T18" s="1"/>
      <c r="U18" s="1">
        <f t="shared" si="0"/>
        <v>1</v>
      </c>
      <c r="V18" s="1">
        <f t="shared" si="1"/>
        <v>3</v>
      </c>
      <c r="W18" s="1">
        <f t="shared" si="2"/>
        <v>1</v>
      </c>
    </row>
    <row r="19" spans="1:23" ht="15.75" thickBot="1">
      <c r="A19" s="40"/>
      <c r="B19" s="41">
        <f>AVERAGE(B14:B18)</f>
        <v>2</v>
      </c>
      <c r="C19" s="39">
        <f>AVERAGE(C14:C18)</f>
        <v>54.2</v>
      </c>
      <c r="D19" s="39">
        <f>AVERAGE(D14:D18)</f>
        <v>3.8</v>
      </c>
      <c r="E19" s="39">
        <f>AVERAGE(E14:E18)</f>
        <v>0.8</v>
      </c>
      <c r="F19" s="39">
        <f>AVERAGE(F14:F18)</f>
        <v>4</v>
      </c>
      <c r="G19" s="39">
        <f>AVERAGE(G14:G18)</f>
        <v>5.2</v>
      </c>
      <c r="H19" s="53">
        <f>AVERAGE(H14:H18)</f>
        <v>1.4</v>
      </c>
      <c r="I19" s="27">
        <v>1.66</v>
      </c>
      <c r="J19" s="28">
        <v>1.1100000000000001</v>
      </c>
      <c r="K19" s="48">
        <f>B19-I19</f>
        <v>0.34000000000000008</v>
      </c>
      <c r="L19" s="48">
        <f>E19-J19</f>
        <v>-0.31000000000000005</v>
      </c>
      <c r="M19" s="29">
        <f>I19-J19</f>
        <v>0.54999999999999982</v>
      </c>
      <c r="O19" s="5">
        <v>1990</v>
      </c>
      <c r="P19" s="1" t="s">
        <v>23</v>
      </c>
      <c r="Q19" s="1" t="s">
        <v>31</v>
      </c>
      <c r="R19" s="1">
        <v>1</v>
      </c>
      <c r="S19" s="1">
        <v>1</v>
      </c>
      <c r="T19" s="1"/>
      <c r="U19" s="1">
        <f t="shared" si="0"/>
        <v>0</v>
      </c>
      <c r="V19" s="1">
        <f t="shared" si="1"/>
        <v>2</v>
      </c>
      <c r="W19" s="1">
        <f t="shared" si="2"/>
        <v>0</v>
      </c>
    </row>
    <row r="20" spans="1:23" ht="15.75" thickBot="1">
      <c r="A20" s="13" t="s">
        <v>31</v>
      </c>
      <c r="B20" s="14">
        <v>2</v>
      </c>
      <c r="C20" s="14">
        <v>60</v>
      </c>
      <c r="D20" s="14">
        <v>9</v>
      </c>
      <c r="E20" s="14">
        <v>1</v>
      </c>
      <c r="F20" s="14">
        <v>1</v>
      </c>
      <c r="G20" s="14">
        <v>7</v>
      </c>
      <c r="H20" s="55">
        <v>3</v>
      </c>
      <c r="I20" s="61"/>
      <c r="J20" s="36"/>
      <c r="K20" s="36"/>
      <c r="L20" s="36"/>
      <c r="M20" s="37"/>
      <c r="O20" s="1"/>
      <c r="P20" s="1" t="s">
        <v>19</v>
      </c>
      <c r="Q20" s="1" t="s">
        <v>75</v>
      </c>
      <c r="R20" s="1">
        <v>1</v>
      </c>
      <c r="S20" s="1">
        <v>1</v>
      </c>
      <c r="T20" s="1"/>
      <c r="U20" s="1">
        <f>R20-S20</f>
        <v>0</v>
      </c>
      <c r="V20" s="1">
        <f t="shared" si="1"/>
        <v>2</v>
      </c>
      <c r="W20" s="22">
        <f t="shared" si="2"/>
        <v>0</v>
      </c>
    </row>
    <row r="21" spans="1:23" ht="15.75" thickBot="1">
      <c r="A21" s="16"/>
      <c r="B21" s="1">
        <v>6</v>
      </c>
      <c r="C21" s="1">
        <v>58</v>
      </c>
      <c r="D21" s="1">
        <v>7</v>
      </c>
      <c r="E21" s="1">
        <v>1</v>
      </c>
      <c r="F21" s="1">
        <v>2</v>
      </c>
      <c r="G21" s="1">
        <v>3</v>
      </c>
      <c r="H21" s="56">
        <v>3</v>
      </c>
      <c r="I21" s="61"/>
      <c r="J21" s="36"/>
      <c r="K21" s="36"/>
      <c r="L21" s="36"/>
      <c r="M21" s="37"/>
      <c r="W21" s="69">
        <f>AVERAGE(W7:W20)</f>
        <v>0.2857142857142857</v>
      </c>
    </row>
    <row r="22" spans="1:23" ht="15">
      <c r="A22" s="16"/>
      <c r="B22" s="1">
        <v>0</v>
      </c>
      <c r="C22" s="1">
        <v>49</v>
      </c>
      <c r="D22" s="1">
        <v>1</v>
      </c>
      <c r="E22" s="1">
        <v>1</v>
      </c>
      <c r="F22" s="1">
        <v>4</v>
      </c>
      <c r="G22" s="1">
        <v>7</v>
      </c>
      <c r="H22" s="56">
        <v>3</v>
      </c>
      <c r="I22" s="61"/>
      <c r="J22" s="36"/>
      <c r="K22" s="36"/>
      <c r="L22" s="36"/>
      <c r="M22" s="37"/>
    </row>
    <row r="23" spans="1:23" ht="15">
      <c r="A23" s="32"/>
      <c r="B23" s="22">
        <v>1</v>
      </c>
      <c r="C23" s="22">
        <v>52</v>
      </c>
      <c r="D23" s="22">
        <v>2</v>
      </c>
      <c r="E23" s="22">
        <v>1</v>
      </c>
      <c r="F23" s="22">
        <v>4</v>
      </c>
      <c r="G23" s="22">
        <v>7</v>
      </c>
      <c r="H23" s="49">
        <v>2</v>
      </c>
      <c r="I23" s="61"/>
      <c r="J23" s="36"/>
      <c r="K23" s="36"/>
      <c r="L23" s="36"/>
      <c r="M23" s="37"/>
    </row>
    <row r="24" spans="1:23" ht="15.75" thickBot="1">
      <c r="A24" s="50"/>
      <c r="B24" s="51">
        <v>2</v>
      </c>
      <c r="C24" s="51">
        <v>57</v>
      </c>
      <c r="D24" s="51">
        <v>2</v>
      </c>
      <c r="E24" s="51">
        <v>0</v>
      </c>
      <c r="F24" s="51">
        <v>3</v>
      </c>
      <c r="G24" s="51">
        <v>6</v>
      </c>
      <c r="H24" s="57">
        <v>1</v>
      </c>
      <c r="I24" s="61"/>
      <c r="J24" s="36"/>
      <c r="K24" s="36"/>
      <c r="L24" s="36"/>
      <c r="M24" s="37"/>
    </row>
    <row r="25" spans="1:23" ht="15.75" thickBot="1">
      <c r="A25" s="38"/>
      <c r="B25" s="39">
        <f>AVERAGE(B20:B24)</f>
        <v>2.2000000000000002</v>
      </c>
      <c r="C25" s="39">
        <f>AVERAGE(C20:C24)</f>
        <v>55.2</v>
      </c>
      <c r="D25" s="39">
        <f>AVERAGE(D20:D24)</f>
        <v>4.2</v>
      </c>
      <c r="E25" s="39">
        <f>AVERAGE(E20:E24)</f>
        <v>0.8</v>
      </c>
      <c r="F25" s="39">
        <f>AVERAGE(F20:F24)</f>
        <v>2.8</v>
      </c>
      <c r="G25" s="39">
        <f>AVERAGE(G20:G24)</f>
        <v>6</v>
      </c>
      <c r="H25" s="53">
        <f>AVERAGE(H20:H24)</f>
        <v>2.4</v>
      </c>
      <c r="I25" s="27">
        <v>2.17</v>
      </c>
      <c r="J25" s="28">
        <v>0.97</v>
      </c>
      <c r="K25" s="48">
        <f>B25-I25</f>
        <v>3.0000000000000249E-2</v>
      </c>
      <c r="L25" s="48">
        <f>E25-J25</f>
        <v>-0.16999999999999993</v>
      </c>
      <c r="M25" s="29">
        <f>I25-J25</f>
        <v>1.2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28"/>
  <sheetViews>
    <sheetView topLeftCell="A4" workbookViewId="0">
      <selection activeCell="B28" sqref="B28"/>
    </sheetView>
  </sheetViews>
  <sheetFormatPr defaultRowHeight="14.25"/>
  <cols>
    <col min="1" max="1" width="19.875" bestFit="1" customWidth="1"/>
  </cols>
  <sheetData>
    <row r="1" spans="1:2">
      <c r="A1" t="s">
        <v>60</v>
      </c>
      <c r="B1">
        <v>14</v>
      </c>
    </row>
    <row r="2" spans="1:2">
      <c r="A2" t="s">
        <v>61</v>
      </c>
      <c r="B2">
        <v>5</v>
      </c>
    </row>
    <row r="3" spans="1:2">
      <c r="A3" t="s">
        <v>62</v>
      </c>
      <c r="B3">
        <v>1</v>
      </c>
    </row>
    <row r="4" spans="1:2">
      <c r="A4" t="s">
        <v>70</v>
      </c>
      <c r="B4">
        <v>3</v>
      </c>
    </row>
    <row r="5" spans="1:2">
      <c r="A5" t="s">
        <v>63</v>
      </c>
      <c r="B5">
        <v>1</v>
      </c>
    </row>
    <row r="6" spans="1:2">
      <c r="A6" t="s">
        <v>64</v>
      </c>
      <c r="B6">
        <v>5</v>
      </c>
    </row>
    <row r="7" spans="1:2">
      <c r="A7" t="s">
        <v>65</v>
      </c>
      <c r="B7">
        <v>9</v>
      </c>
    </row>
    <row r="8" spans="1:2">
      <c r="A8" t="s">
        <v>71</v>
      </c>
      <c r="B8">
        <v>2</v>
      </c>
    </row>
    <row r="9" spans="1:2">
      <c r="A9" t="s">
        <v>66</v>
      </c>
      <c r="B9">
        <v>1</v>
      </c>
    </row>
    <row r="10" spans="1:2">
      <c r="A10" t="s">
        <v>67</v>
      </c>
      <c r="B10">
        <v>0</v>
      </c>
    </row>
    <row r="11" spans="1:2">
      <c r="A11" t="s">
        <v>68</v>
      </c>
      <c r="B11">
        <v>1</v>
      </c>
    </row>
    <row r="12" spans="1:2">
      <c r="A12" t="s">
        <v>69</v>
      </c>
      <c r="B12">
        <v>4</v>
      </c>
    </row>
    <row r="16" spans="1:2">
      <c r="A16" t="s">
        <v>72</v>
      </c>
      <c r="B16">
        <v>1.99</v>
      </c>
    </row>
    <row r="17" spans="2:2">
      <c r="B17">
        <v>1.91</v>
      </c>
    </row>
    <row r="18" spans="2:2">
      <c r="B18">
        <v>1.7</v>
      </c>
    </row>
    <row r="19" spans="2:2">
      <c r="B19">
        <v>1.81</v>
      </c>
    </row>
    <row r="20" spans="2:2">
      <c r="B20">
        <v>1.87</v>
      </c>
    </row>
    <row r="21" spans="2:2">
      <c r="B21">
        <v>1.83</v>
      </c>
    </row>
    <row r="22" spans="2:2">
      <c r="B22">
        <v>1.94</v>
      </c>
    </row>
    <row r="23" spans="2:2">
      <c r="B23">
        <v>1.9</v>
      </c>
    </row>
    <row r="24" spans="2:2">
      <c r="B24">
        <v>1.89</v>
      </c>
    </row>
    <row r="25" spans="2:2">
      <c r="B25">
        <v>1.91</v>
      </c>
    </row>
    <row r="26" spans="2:2">
      <c r="B26">
        <v>1.85</v>
      </c>
    </row>
    <row r="28" spans="2:2">
      <c r="B28">
        <f>AVERAGE(B17:B26)</f>
        <v>1.8610000000000002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B1:C28"/>
  <sheetViews>
    <sheetView topLeftCell="B1" workbookViewId="0">
      <selection activeCell="C8" sqref="C8"/>
    </sheetView>
  </sheetViews>
  <sheetFormatPr defaultRowHeight="14.25"/>
  <cols>
    <col min="2" max="2" width="19.875" bestFit="1" customWidth="1"/>
  </cols>
  <sheetData>
    <row r="1" spans="2:3">
      <c r="B1" t="s">
        <v>60</v>
      </c>
      <c r="C1">
        <v>10</v>
      </c>
    </row>
    <row r="2" spans="2:3">
      <c r="B2" t="s">
        <v>61</v>
      </c>
      <c r="C2">
        <v>4</v>
      </c>
    </row>
    <row r="3" spans="2:3">
      <c r="B3" t="s">
        <v>62</v>
      </c>
      <c r="C3">
        <v>2</v>
      </c>
    </row>
    <row r="4" spans="2:3">
      <c r="B4" t="s">
        <v>70</v>
      </c>
      <c r="C4">
        <v>2</v>
      </c>
    </row>
    <row r="5" spans="2:3">
      <c r="B5" t="s">
        <v>63</v>
      </c>
      <c r="C5">
        <v>2</v>
      </c>
    </row>
    <row r="6" spans="2:3">
      <c r="B6" t="s">
        <v>64</v>
      </c>
      <c r="C6">
        <v>3</v>
      </c>
    </row>
    <row r="7" spans="2:3">
      <c r="B7" t="s">
        <v>65</v>
      </c>
      <c r="C7">
        <v>7</v>
      </c>
    </row>
    <row r="8" spans="2:3">
      <c r="B8" t="s">
        <v>66</v>
      </c>
      <c r="C8">
        <v>1</v>
      </c>
    </row>
    <row r="9" spans="2:3">
      <c r="B9" t="s">
        <v>71</v>
      </c>
      <c r="C9">
        <v>1</v>
      </c>
    </row>
    <row r="10" spans="2:3">
      <c r="B10" t="s">
        <v>67</v>
      </c>
      <c r="C10">
        <v>1</v>
      </c>
    </row>
    <row r="11" spans="2:3">
      <c r="B11" t="s">
        <v>68</v>
      </c>
      <c r="C11">
        <v>1</v>
      </c>
    </row>
    <row r="12" spans="2:3">
      <c r="B12" t="s">
        <v>69</v>
      </c>
      <c r="C12">
        <v>3</v>
      </c>
    </row>
    <row r="15" spans="2:3">
      <c r="B15" t="s">
        <v>72</v>
      </c>
      <c r="C15">
        <v>1.88</v>
      </c>
    </row>
    <row r="16" spans="2:3">
      <c r="C16">
        <v>1.93</v>
      </c>
    </row>
    <row r="17" spans="3:3">
      <c r="C17">
        <v>1.81</v>
      </c>
    </row>
    <row r="18" spans="3:3">
      <c r="C18">
        <v>1.76</v>
      </c>
    </row>
    <row r="19" spans="3:3">
      <c r="C19">
        <v>1.78</v>
      </c>
    </row>
    <row r="20" spans="3:3">
      <c r="C20">
        <v>1.69</v>
      </c>
    </row>
    <row r="21" spans="3:3">
      <c r="C21">
        <v>1.91</v>
      </c>
    </row>
    <row r="22" spans="3:3">
      <c r="C22">
        <v>1.8</v>
      </c>
    </row>
    <row r="23" spans="3:3">
      <c r="C23">
        <v>1.81</v>
      </c>
    </row>
    <row r="24" spans="3:3">
      <c r="C24">
        <v>1.9</v>
      </c>
    </row>
    <row r="25" spans="3:3">
      <c r="C25">
        <v>1.86</v>
      </c>
    </row>
    <row r="28" spans="3:3">
      <c r="C28">
        <f>AVERAGE(C16:C25)</f>
        <v>1.825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B28"/>
  <sheetViews>
    <sheetView topLeftCell="A4" workbookViewId="0">
      <selection activeCell="B28" sqref="B28"/>
    </sheetView>
  </sheetViews>
  <sheetFormatPr defaultRowHeight="14.25"/>
  <cols>
    <col min="1" max="1" width="19.875" bestFit="1" customWidth="1"/>
  </cols>
  <sheetData>
    <row r="1" spans="1:2">
      <c r="A1" t="s">
        <v>60</v>
      </c>
      <c r="B1">
        <v>11</v>
      </c>
    </row>
    <row r="2" spans="1:2">
      <c r="A2" t="s">
        <v>61</v>
      </c>
      <c r="B2">
        <v>4</v>
      </c>
    </row>
    <row r="3" spans="1:2">
      <c r="A3" t="s">
        <v>62</v>
      </c>
      <c r="B3">
        <v>5</v>
      </c>
    </row>
    <row r="4" spans="1:2">
      <c r="A4" t="s">
        <v>70</v>
      </c>
      <c r="B4">
        <v>5</v>
      </c>
    </row>
    <row r="5" spans="1:2">
      <c r="A5" t="s">
        <v>63</v>
      </c>
      <c r="B5">
        <v>3</v>
      </c>
    </row>
    <row r="6" spans="1:2">
      <c r="A6" t="s">
        <v>64</v>
      </c>
      <c r="B6">
        <v>7</v>
      </c>
    </row>
    <row r="7" spans="1:2">
      <c r="A7" t="s">
        <v>65</v>
      </c>
      <c r="B7">
        <v>4</v>
      </c>
    </row>
    <row r="8" spans="1:2">
      <c r="A8" t="s">
        <v>66</v>
      </c>
      <c r="B8">
        <v>2</v>
      </c>
    </row>
    <row r="9" spans="1:2">
      <c r="A9" t="s">
        <v>71</v>
      </c>
      <c r="B9">
        <v>1</v>
      </c>
    </row>
    <row r="10" spans="1:2">
      <c r="A10" t="s">
        <v>67</v>
      </c>
      <c r="B10">
        <v>1</v>
      </c>
    </row>
    <row r="11" spans="1:2">
      <c r="A11" t="s">
        <v>68</v>
      </c>
      <c r="B11">
        <v>1</v>
      </c>
    </row>
    <row r="12" spans="1:2">
      <c r="A12" t="s">
        <v>69</v>
      </c>
      <c r="B12">
        <v>3</v>
      </c>
    </row>
    <row r="15" spans="1:2">
      <c r="A15" t="s">
        <v>72</v>
      </c>
      <c r="B15">
        <v>1.85</v>
      </c>
    </row>
    <row r="16" spans="1:2">
      <c r="B16">
        <v>1.88</v>
      </c>
    </row>
    <row r="17" spans="2:2">
      <c r="B17">
        <v>1.7</v>
      </c>
    </row>
    <row r="18" spans="2:2">
      <c r="B18">
        <v>1.75</v>
      </c>
    </row>
    <row r="19" spans="2:2">
      <c r="B19">
        <v>1.88</v>
      </c>
    </row>
    <row r="20" spans="2:2">
      <c r="B20">
        <v>1.82</v>
      </c>
    </row>
    <row r="21" spans="2:2">
      <c r="B21">
        <v>1.75</v>
      </c>
    </row>
    <row r="22" spans="2:2">
      <c r="B22">
        <v>1.78</v>
      </c>
    </row>
    <row r="23" spans="2:2">
      <c r="B23">
        <v>1.88</v>
      </c>
    </row>
    <row r="24" spans="2:2">
      <c r="B24">
        <v>1.94</v>
      </c>
    </row>
    <row r="25" spans="2:2">
      <c r="B25">
        <v>1.78</v>
      </c>
    </row>
    <row r="28" spans="2:2">
      <c r="B28">
        <f>AVERAGE(B16:B25)</f>
        <v>1.8160000000000001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28"/>
  <sheetViews>
    <sheetView workbookViewId="0">
      <selection activeCell="B9" sqref="B9"/>
    </sheetView>
  </sheetViews>
  <sheetFormatPr defaultRowHeight="14.25"/>
  <cols>
    <col min="1" max="1" width="19.875" bestFit="1" customWidth="1"/>
  </cols>
  <sheetData>
    <row r="1" spans="1:2">
      <c r="A1" t="s">
        <v>60</v>
      </c>
      <c r="B1">
        <v>12</v>
      </c>
    </row>
    <row r="2" spans="1:2">
      <c r="A2" t="s">
        <v>61</v>
      </c>
      <c r="B2">
        <v>5</v>
      </c>
    </row>
    <row r="3" spans="1:2">
      <c r="A3" t="s">
        <v>62</v>
      </c>
      <c r="B3">
        <v>2</v>
      </c>
    </row>
    <row r="4" spans="1:2">
      <c r="A4" t="s">
        <v>70</v>
      </c>
      <c r="B4">
        <v>2</v>
      </c>
    </row>
    <row r="5" spans="1:2">
      <c r="A5" t="s">
        <v>63</v>
      </c>
      <c r="B5">
        <v>1</v>
      </c>
    </row>
    <row r="6" spans="1:2">
      <c r="A6" t="s">
        <v>64</v>
      </c>
      <c r="B6">
        <v>3</v>
      </c>
    </row>
    <row r="7" spans="1:2">
      <c r="A7" t="s">
        <v>65</v>
      </c>
      <c r="B7">
        <v>8</v>
      </c>
    </row>
    <row r="8" spans="1:2">
      <c r="A8" t="s">
        <v>66</v>
      </c>
      <c r="B8">
        <v>2</v>
      </c>
    </row>
    <row r="9" spans="1:2">
      <c r="A9" t="s">
        <v>71</v>
      </c>
      <c r="B9">
        <v>1</v>
      </c>
    </row>
    <row r="10" spans="1:2">
      <c r="A10" t="s">
        <v>67</v>
      </c>
      <c r="B10">
        <v>1</v>
      </c>
    </row>
    <row r="11" spans="1:2">
      <c r="A11" t="s">
        <v>68</v>
      </c>
      <c r="B11">
        <v>3</v>
      </c>
    </row>
    <row r="12" spans="1:2">
      <c r="A12" t="s">
        <v>69</v>
      </c>
      <c r="B12">
        <v>2</v>
      </c>
    </row>
    <row r="15" spans="1:2">
      <c r="A15" t="s">
        <v>72</v>
      </c>
      <c r="B15">
        <v>1.91</v>
      </c>
    </row>
    <row r="16" spans="1:2">
      <c r="B16">
        <v>1.87</v>
      </c>
    </row>
    <row r="17" spans="2:2">
      <c r="B17">
        <v>1.87</v>
      </c>
    </row>
    <row r="18" spans="2:2">
      <c r="B18">
        <v>1.78</v>
      </c>
    </row>
    <row r="19" spans="2:2">
      <c r="B19">
        <v>1.85</v>
      </c>
    </row>
    <row r="20" spans="2:2">
      <c r="B20">
        <v>1.73</v>
      </c>
    </row>
    <row r="21" spans="2:2">
      <c r="B21">
        <v>1.84</v>
      </c>
    </row>
    <row r="22" spans="2:2">
      <c r="B22">
        <v>1.83</v>
      </c>
    </row>
    <row r="23" spans="2:2">
      <c r="B23">
        <v>1.88</v>
      </c>
    </row>
    <row r="24" spans="2:2">
      <c r="B24">
        <v>1.84</v>
      </c>
    </row>
    <row r="25" spans="2:2">
      <c r="B25">
        <v>1.86</v>
      </c>
    </row>
    <row r="28" spans="2:2">
      <c r="B28">
        <f>AVERAGE(B16:B25)</f>
        <v>1.8350000000000002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V17"/>
  <sheetViews>
    <sheetView tabSelected="1" topLeftCell="E1" workbookViewId="0">
      <selection activeCell="R7" sqref="R7"/>
    </sheetView>
  </sheetViews>
  <sheetFormatPr defaultRowHeight="14.25"/>
  <sheetData>
    <row r="1" spans="1:22" ht="15.75" thickBot="1">
      <c r="B1" s="10" t="s">
        <v>1</v>
      </c>
      <c r="C1" s="10" t="s">
        <v>2</v>
      </c>
      <c r="D1" s="10" t="s">
        <v>3</v>
      </c>
      <c r="E1" s="10" t="s">
        <v>5</v>
      </c>
      <c r="F1" s="10" t="s">
        <v>6</v>
      </c>
      <c r="G1" s="10" t="s">
        <v>7</v>
      </c>
      <c r="H1" s="54" t="s">
        <v>8</v>
      </c>
      <c r="I1" s="58" t="s">
        <v>46</v>
      </c>
      <c r="J1" s="59" t="s">
        <v>47</v>
      </c>
      <c r="K1" s="59" t="s">
        <v>49</v>
      </c>
      <c r="L1" s="59" t="s">
        <v>50</v>
      </c>
      <c r="M1" s="60" t="s">
        <v>48</v>
      </c>
    </row>
    <row r="2" spans="1:22" ht="15">
      <c r="A2" s="13" t="s">
        <v>15</v>
      </c>
      <c r="B2" s="14">
        <v>2</v>
      </c>
      <c r="C2" s="14">
        <v>56</v>
      </c>
      <c r="D2" s="14">
        <v>5</v>
      </c>
      <c r="E2" s="14">
        <v>1</v>
      </c>
      <c r="F2" s="14">
        <v>1</v>
      </c>
      <c r="G2" s="14">
        <v>5</v>
      </c>
      <c r="H2" s="55">
        <v>0</v>
      </c>
      <c r="I2" s="61"/>
      <c r="J2" s="36"/>
      <c r="K2" s="36"/>
      <c r="L2" s="36"/>
      <c r="M2" s="37"/>
      <c r="O2" s="2" t="s">
        <v>84</v>
      </c>
      <c r="P2" s="2">
        <f>AVERAGE(I8,J15)</f>
        <v>1.095</v>
      </c>
      <c r="Q2" s="2">
        <f>AVERAGE(I15,J8)</f>
        <v>1.0649999999999999</v>
      </c>
    </row>
    <row r="3" spans="1:22" ht="15">
      <c r="A3" s="16"/>
      <c r="B3" s="1">
        <v>1</v>
      </c>
      <c r="C3" s="1">
        <v>44</v>
      </c>
      <c r="D3" s="1">
        <v>4</v>
      </c>
      <c r="E3" s="1">
        <v>0</v>
      </c>
      <c r="F3" s="1">
        <v>2</v>
      </c>
      <c r="G3" s="1">
        <v>5</v>
      </c>
      <c r="H3" s="56">
        <v>0</v>
      </c>
      <c r="I3" s="61"/>
      <c r="J3" s="36"/>
      <c r="K3" s="36"/>
      <c r="L3" s="36"/>
      <c r="M3" s="37"/>
    </row>
    <row r="4" spans="1:22" ht="15">
      <c r="A4" s="16"/>
      <c r="B4" s="1">
        <v>0</v>
      </c>
      <c r="C4" s="1">
        <v>61</v>
      </c>
      <c r="D4" s="1">
        <v>4</v>
      </c>
      <c r="E4" s="1">
        <v>0</v>
      </c>
      <c r="F4" s="1">
        <v>1</v>
      </c>
      <c r="G4" s="1">
        <v>2</v>
      </c>
      <c r="H4" s="56">
        <v>1</v>
      </c>
      <c r="I4" s="61"/>
      <c r="J4" s="36"/>
      <c r="K4" s="36"/>
      <c r="L4" s="36"/>
      <c r="M4" s="37"/>
    </row>
    <row r="5" spans="1:22" ht="15">
      <c r="A5" s="6"/>
      <c r="B5" s="1">
        <v>4</v>
      </c>
      <c r="C5" s="1">
        <v>59</v>
      </c>
      <c r="D5" s="1">
        <v>4</v>
      </c>
      <c r="E5" s="1">
        <v>3</v>
      </c>
      <c r="F5" s="1">
        <v>5</v>
      </c>
      <c r="G5" s="1">
        <v>0</v>
      </c>
      <c r="H5" s="1">
        <v>0</v>
      </c>
      <c r="I5" s="36"/>
      <c r="J5" s="36"/>
      <c r="K5" s="36"/>
      <c r="L5" s="36"/>
      <c r="M5" s="37"/>
    </row>
    <row r="6" spans="1:22" ht="15">
      <c r="A6" s="6"/>
      <c r="B6" s="1">
        <v>2</v>
      </c>
      <c r="C6" s="1">
        <v>57</v>
      </c>
      <c r="D6" s="1">
        <v>2</v>
      </c>
      <c r="E6" s="1">
        <v>0</v>
      </c>
      <c r="F6" s="1">
        <v>4</v>
      </c>
      <c r="G6" s="1">
        <v>3</v>
      </c>
      <c r="H6" s="1">
        <v>0</v>
      </c>
      <c r="I6" s="36"/>
      <c r="J6" s="36"/>
      <c r="K6" s="36"/>
      <c r="L6" s="36"/>
      <c r="M6" s="37"/>
    </row>
    <row r="7" spans="1:22" ht="15.75" thickBot="1">
      <c r="A7" s="75"/>
      <c r="B7" s="51">
        <v>1</v>
      </c>
      <c r="C7" s="51">
        <v>40</v>
      </c>
      <c r="D7" s="51">
        <v>5</v>
      </c>
      <c r="E7" s="51">
        <v>0</v>
      </c>
      <c r="F7" s="51">
        <v>3</v>
      </c>
      <c r="G7" s="51">
        <v>4</v>
      </c>
      <c r="H7" s="57">
        <v>1</v>
      </c>
      <c r="I7" s="36"/>
      <c r="J7" s="36"/>
      <c r="K7" s="36"/>
      <c r="L7" s="36"/>
      <c r="M7" s="37"/>
    </row>
    <row r="8" spans="1:22" ht="15.75" thickBot="1">
      <c r="A8" s="70"/>
      <c r="B8" s="71">
        <f>AVERAGE(B2:B7)</f>
        <v>1.6666666666666667</v>
      </c>
      <c r="C8" s="71">
        <f>AVERAGE(C2:C7)</f>
        <v>52.833333333333336</v>
      </c>
      <c r="D8" s="71">
        <f>AVERAGE(D2:D7)</f>
        <v>4</v>
      </c>
      <c r="E8" s="71">
        <f>AVERAGE(E2:E7)</f>
        <v>0.66666666666666663</v>
      </c>
      <c r="F8" s="71">
        <f>AVERAGE(F2:F7)</f>
        <v>2.6666666666666665</v>
      </c>
      <c r="G8" s="71">
        <f>AVERAGE(G2:G7)</f>
        <v>3.1666666666666665</v>
      </c>
      <c r="H8" s="72">
        <f>AVERAGE(H2:H7)</f>
        <v>0.33333333333333331</v>
      </c>
      <c r="I8" s="27">
        <v>1.3</v>
      </c>
      <c r="J8" s="28">
        <v>0.56999999999999995</v>
      </c>
      <c r="K8" s="48">
        <f>B8-I8</f>
        <v>0.3666666666666667</v>
      </c>
      <c r="L8" s="48">
        <f>E8-J8</f>
        <v>9.6666666666666679E-2</v>
      </c>
      <c r="M8" s="29">
        <f>I8-J8</f>
        <v>0.73000000000000009</v>
      </c>
    </row>
    <row r="9" spans="1:22" ht="15">
      <c r="A9" s="42" t="s">
        <v>21</v>
      </c>
      <c r="B9" s="45">
        <v>2</v>
      </c>
      <c r="C9" s="14">
        <v>54</v>
      </c>
      <c r="D9" s="14">
        <v>2</v>
      </c>
      <c r="E9" s="14">
        <v>0</v>
      </c>
      <c r="F9" s="14">
        <v>2</v>
      </c>
      <c r="G9" s="14">
        <v>6</v>
      </c>
      <c r="H9" s="55">
        <v>2</v>
      </c>
      <c r="I9" s="61"/>
      <c r="J9" s="36"/>
      <c r="K9" s="36"/>
      <c r="L9" s="36"/>
      <c r="M9" s="37"/>
    </row>
    <row r="10" spans="1:22" ht="15">
      <c r="A10" s="43"/>
      <c r="B10" s="46">
        <v>3</v>
      </c>
      <c r="C10" s="1">
        <v>41</v>
      </c>
      <c r="D10" s="1">
        <v>6</v>
      </c>
      <c r="E10" s="1">
        <v>0</v>
      </c>
      <c r="F10" s="1">
        <v>3</v>
      </c>
      <c r="G10" s="1">
        <v>2</v>
      </c>
      <c r="H10" s="56">
        <v>3</v>
      </c>
      <c r="I10" s="61"/>
      <c r="J10" s="36"/>
      <c r="K10" s="36"/>
      <c r="L10" s="36"/>
      <c r="M10" s="37"/>
      <c r="O10" s="20"/>
      <c r="P10" s="20"/>
      <c r="Q10" s="20"/>
      <c r="R10" s="20"/>
      <c r="S10" s="20"/>
      <c r="T10" s="20" t="s">
        <v>57</v>
      </c>
      <c r="U10" s="20" t="s">
        <v>44</v>
      </c>
      <c r="V10" s="20" t="s">
        <v>45</v>
      </c>
    </row>
    <row r="11" spans="1:22" ht="15">
      <c r="A11" s="43"/>
      <c r="B11" s="46">
        <v>2</v>
      </c>
      <c r="C11" s="1">
        <v>59</v>
      </c>
      <c r="D11" s="1">
        <v>2</v>
      </c>
      <c r="E11" s="1">
        <v>1</v>
      </c>
      <c r="F11" s="1">
        <v>6</v>
      </c>
      <c r="G11" s="1">
        <v>5</v>
      </c>
      <c r="H11" s="56">
        <v>0</v>
      </c>
      <c r="I11" s="61"/>
      <c r="J11" s="36"/>
      <c r="K11" s="36"/>
      <c r="L11" s="36"/>
      <c r="M11" s="37"/>
      <c r="O11" s="4">
        <v>2014</v>
      </c>
      <c r="P11" s="1" t="s">
        <v>23</v>
      </c>
      <c r="Q11" s="1" t="s">
        <v>19</v>
      </c>
      <c r="R11" s="1">
        <v>1</v>
      </c>
      <c r="S11" s="1">
        <v>0</v>
      </c>
      <c r="T11" s="1">
        <f>R11-S11</f>
        <v>1</v>
      </c>
      <c r="U11" s="1">
        <f>R11+S11</f>
        <v>1</v>
      </c>
      <c r="V11" s="1">
        <f>IF(U11&gt;2.5, 1,)</f>
        <v>0</v>
      </c>
    </row>
    <row r="12" spans="1:22" ht="15">
      <c r="A12" s="6"/>
      <c r="B12" s="1">
        <v>1</v>
      </c>
      <c r="C12" s="1">
        <v>53</v>
      </c>
      <c r="D12" s="1">
        <v>6</v>
      </c>
      <c r="E12" s="1">
        <v>1</v>
      </c>
      <c r="F12" s="1">
        <v>3</v>
      </c>
      <c r="G12" s="1">
        <v>5</v>
      </c>
      <c r="H12" s="1">
        <v>2</v>
      </c>
      <c r="I12" s="36"/>
      <c r="J12" s="36"/>
      <c r="K12" s="36"/>
      <c r="L12" s="36"/>
      <c r="M12" s="37"/>
      <c r="O12" s="4">
        <v>2010</v>
      </c>
      <c r="P12" s="1" t="s">
        <v>11</v>
      </c>
      <c r="Q12" s="1" t="s">
        <v>73</v>
      </c>
      <c r="R12" s="1">
        <v>1</v>
      </c>
      <c r="S12" s="1">
        <v>0</v>
      </c>
      <c r="T12" s="1">
        <f t="shared" ref="T12:T17" si="0">R12-S12</f>
        <v>1</v>
      </c>
      <c r="U12" s="1">
        <f t="shared" ref="U12:U17" si="1">R12+S12</f>
        <v>1</v>
      </c>
      <c r="V12" s="1">
        <f t="shared" ref="V12:V17" si="2">IF(U12&gt;2.5, 1,)</f>
        <v>0</v>
      </c>
    </row>
    <row r="13" spans="1:22" ht="15">
      <c r="A13" s="6"/>
      <c r="B13" s="1">
        <v>2</v>
      </c>
      <c r="C13" s="1">
        <v>64</v>
      </c>
      <c r="D13" s="1">
        <v>3</v>
      </c>
      <c r="E13" s="1">
        <v>2</v>
      </c>
      <c r="F13" s="1">
        <v>6</v>
      </c>
      <c r="G13" s="1">
        <v>8</v>
      </c>
      <c r="H13" s="1">
        <v>0</v>
      </c>
      <c r="I13" s="36"/>
      <c r="J13" s="36"/>
      <c r="K13" s="36"/>
      <c r="L13" s="36"/>
      <c r="M13" s="37"/>
      <c r="O13" s="4">
        <v>2006</v>
      </c>
      <c r="P13" s="1" t="s">
        <v>75</v>
      </c>
      <c r="Q13" s="1" t="s">
        <v>15</v>
      </c>
      <c r="R13" s="1">
        <v>1</v>
      </c>
      <c r="S13" s="1">
        <v>1</v>
      </c>
      <c r="T13" s="1">
        <f t="shared" si="0"/>
        <v>0</v>
      </c>
      <c r="U13" s="1">
        <f t="shared" si="1"/>
        <v>2</v>
      </c>
      <c r="V13" s="1">
        <f t="shared" si="2"/>
        <v>0</v>
      </c>
    </row>
    <row r="14" spans="1:22" ht="15.75" thickBot="1">
      <c r="A14" s="76"/>
      <c r="B14" s="77">
        <v>2</v>
      </c>
      <c r="C14" s="51">
        <v>55</v>
      </c>
      <c r="D14" s="51">
        <v>7</v>
      </c>
      <c r="E14" s="51">
        <v>1</v>
      </c>
      <c r="F14" s="51">
        <v>2</v>
      </c>
      <c r="G14" s="51">
        <v>8</v>
      </c>
      <c r="H14" s="57">
        <v>1</v>
      </c>
      <c r="I14" s="36"/>
      <c r="J14" s="36"/>
      <c r="K14" s="36"/>
      <c r="L14" s="36"/>
      <c r="M14" s="37"/>
      <c r="O14" s="4">
        <v>2002</v>
      </c>
      <c r="P14" s="1" t="s">
        <v>27</v>
      </c>
      <c r="Q14" s="1" t="s">
        <v>23</v>
      </c>
      <c r="R14" s="1">
        <v>2</v>
      </c>
      <c r="S14" s="1">
        <v>0</v>
      </c>
      <c r="T14" s="1">
        <f t="shared" si="0"/>
        <v>2</v>
      </c>
      <c r="U14" s="1">
        <f t="shared" si="1"/>
        <v>2</v>
      </c>
      <c r="V14" s="1">
        <f t="shared" si="2"/>
        <v>0</v>
      </c>
    </row>
    <row r="15" spans="1:22" ht="15.75" thickBot="1">
      <c r="A15" s="73"/>
      <c r="B15" s="74">
        <f>AVERAGE(B9:B14)</f>
        <v>2</v>
      </c>
      <c r="C15" s="71">
        <f>AVERAGE(C9:C14)</f>
        <v>54.333333333333336</v>
      </c>
      <c r="D15" s="71">
        <f>AVERAGE(D9:D14)</f>
        <v>4.333333333333333</v>
      </c>
      <c r="E15" s="71">
        <f>AVERAGE(E9:E14)</f>
        <v>0.83333333333333337</v>
      </c>
      <c r="F15" s="71">
        <f>AVERAGE(F9:F14)</f>
        <v>3.6666666666666665</v>
      </c>
      <c r="G15" s="71">
        <f>AVERAGE(G9:G14)</f>
        <v>5.666666666666667</v>
      </c>
      <c r="H15" s="72">
        <f>AVERAGE(H9:H14)</f>
        <v>1.3333333333333333</v>
      </c>
      <c r="I15" s="27">
        <v>1.56</v>
      </c>
      <c r="J15" s="28">
        <v>0.89</v>
      </c>
      <c r="K15" s="48">
        <f>B15-I15</f>
        <v>0.43999999999999995</v>
      </c>
      <c r="L15" s="48">
        <f>E15-J15</f>
        <v>-5.6666666666666643E-2</v>
      </c>
      <c r="M15" s="29">
        <f>I15-J15</f>
        <v>0.67</v>
      </c>
      <c r="O15" s="4">
        <v>1998</v>
      </c>
      <c r="P15" s="1" t="s">
        <v>15</v>
      </c>
      <c r="Q15" s="1" t="s">
        <v>27</v>
      </c>
      <c r="R15" s="1">
        <v>3</v>
      </c>
      <c r="S15" s="1">
        <v>0</v>
      </c>
      <c r="T15" s="1">
        <f t="shared" si="0"/>
        <v>3</v>
      </c>
      <c r="U15" s="1">
        <f t="shared" si="1"/>
        <v>3</v>
      </c>
      <c r="V15" s="1">
        <f t="shared" si="2"/>
        <v>1</v>
      </c>
    </row>
    <row r="16" spans="1:22">
      <c r="O16" s="4">
        <v>1994</v>
      </c>
      <c r="P16" s="1" t="s">
        <v>27</v>
      </c>
      <c r="Q16" s="1" t="s">
        <v>75</v>
      </c>
      <c r="R16" s="1">
        <v>0</v>
      </c>
      <c r="S16" s="1">
        <v>0</v>
      </c>
      <c r="T16" s="1">
        <f t="shared" si="0"/>
        <v>0</v>
      </c>
      <c r="U16" s="1">
        <f t="shared" si="1"/>
        <v>0</v>
      </c>
      <c r="V16" s="1">
        <f t="shared" si="2"/>
        <v>0</v>
      </c>
    </row>
    <row r="17" spans="15:22">
      <c r="O17" s="4">
        <v>1990</v>
      </c>
      <c r="P17" s="1" t="s">
        <v>23</v>
      </c>
      <c r="Q17" s="1" t="s">
        <v>19</v>
      </c>
      <c r="R17" s="1">
        <v>1</v>
      </c>
      <c r="S17" s="1">
        <v>0</v>
      </c>
      <c r="T17" s="1">
        <f t="shared" si="0"/>
        <v>1</v>
      </c>
      <c r="U17" s="1">
        <f t="shared" si="1"/>
        <v>1</v>
      </c>
      <c r="V17" s="1">
        <f t="shared" si="2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9</vt:i4>
      </vt:variant>
    </vt:vector>
  </HeadingPairs>
  <TitlesOfParts>
    <vt:vector size="9" baseType="lpstr">
      <vt:lpstr>Group Stage</vt:lpstr>
      <vt:lpstr>Last 16</vt:lpstr>
      <vt:lpstr>Quarter Final</vt:lpstr>
      <vt:lpstr>Semi Final</vt:lpstr>
      <vt:lpstr>Belgium</vt:lpstr>
      <vt:lpstr>France</vt:lpstr>
      <vt:lpstr>England</vt:lpstr>
      <vt:lpstr>Croatia</vt:lpstr>
      <vt:lpstr>Final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2006-09-13T11:28:12Z</dcterms:created>
  <dcterms:modified xsi:type="dcterms:W3CDTF">2018-07-14T17:51:25Z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759daf15-9fe8-4155-8f1f-dc91a651adbe</vt:lpwstr>
  </property>
</Properties>
</file>