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lon\Desktop\Danaus Plexippus Simulator\"/>
    </mc:Choice>
  </mc:AlternateContent>
  <bookViews>
    <workbookView xWindow="0" yWindow="0" windowWidth="7245" windowHeight="742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 calcMode="manual" iterate="1" iterateCount="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3" l="1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E3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B16" i="5"/>
  <c r="B15" i="5"/>
  <c r="B14" i="5"/>
  <c r="B13" i="5"/>
  <c r="B12" i="5"/>
  <c r="B11" i="5"/>
  <c r="B10" i="5"/>
  <c r="B9" i="5"/>
  <c r="B8" i="5"/>
  <c r="B7" i="5"/>
  <c r="B6" i="5"/>
  <c r="B5" i="5"/>
  <c r="K16" i="5"/>
  <c r="K15" i="5"/>
  <c r="K14" i="5"/>
  <c r="K13" i="5"/>
  <c r="K12" i="5"/>
  <c r="K11" i="5"/>
  <c r="K10" i="5"/>
  <c r="K9" i="5"/>
  <c r="K8" i="5"/>
  <c r="K7" i="5"/>
  <c r="K6" i="5"/>
  <c r="K5" i="5"/>
  <c r="I16" i="5" l="1"/>
  <c r="I15" i="5"/>
  <c r="I14" i="5"/>
  <c r="I13" i="5"/>
  <c r="I11" i="5"/>
  <c r="I9" i="5"/>
  <c r="I8" i="5"/>
  <c r="I7" i="5"/>
  <c r="I6" i="5"/>
  <c r="I10" i="5"/>
  <c r="I12" i="5"/>
  <c r="I5" i="5"/>
  <c r="G12" i="5"/>
  <c r="G11" i="5"/>
  <c r="G10" i="5"/>
  <c r="G9" i="5"/>
  <c r="G8" i="5"/>
  <c r="G7" i="5"/>
  <c r="G16" i="5"/>
  <c r="G15" i="5"/>
  <c r="G14" i="5"/>
  <c r="G13" i="5"/>
  <c r="G6" i="5"/>
  <c r="G5" i="5"/>
  <c r="G5" i="2"/>
  <c r="G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4" i="2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4" i="2"/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<sst xmlns="http://schemas.openxmlformats.org/spreadsheetml/2006/main" count="18" uniqueCount="18">
  <si>
    <t>Year vs Eggs/m^2 Pleasants&amp;Oberhauser2012</t>
  </si>
  <si>
    <t>XERCES</t>
  </si>
  <si>
    <t>(acres)</t>
  </si>
  <si>
    <t>(hectares)(m^2)</t>
  </si>
  <si>
    <t>Xerces Pop</t>
  </si>
  <si>
    <t>10-50mil per hectare</t>
  </si>
  <si>
    <t>Xerces pop</t>
  </si>
  <si>
    <t>Temp</t>
  </si>
  <si>
    <t>OYAMEL</t>
  </si>
  <si>
    <t>km^2</t>
  </si>
  <si>
    <t>%</t>
  </si>
  <si>
    <t>monies</t>
  </si>
  <si>
    <t>us dept agriculture</t>
  </si>
  <si>
    <t>yr</t>
  </si>
  <si>
    <t>acre (mil)</t>
  </si>
  <si>
    <t>net return</t>
  </si>
  <si>
    <t>MONEY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</si>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</sst>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13648293963254"/>
          <c:y val="0.15782407407407409"/>
          <c:w val="0.8268635170603674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Milkweed vs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3404418197725289E-2"/>
                  <c:y val="-0.239149533391659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246500</c:v>
                </c:pt>
                <c:pt idx="1">
                  <c:v>173200</c:v>
                </c:pt>
                <c:pt idx="2">
                  <c:v>316500</c:v>
                </c:pt>
                <c:pt idx="3">
                  <c:v>125500</c:v>
                </c:pt>
                <c:pt idx="4">
                  <c:v>162100</c:v>
                </c:pt>
                <c:pt idx="5">
                  <c:v>57400</c:v>
                </c:pt>
                <c:pt idx="6">
                  <c:v>103000</c:v>
                </c:pt>
                <c:pt idx="7">
                  <c:v>124900</c:v>
                </c:pt>
                <c:pt idx="8">
                  <c:v>111100</c:v>
                </c:pt>
                <c:pt idx="9">
                  <c:v>55200</c:v>
                </c:pt>
                <c:pt idx="10">
                  <c:v>38000</c:v>
                </c:pt>
                <c:pt idx="11">
                  <c:v>88400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692232"/>
        <c:axId val="337763552"/>
      </c:scatterChart>
      <c:valAx>
        <c:axId val="33769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63552"/>
        <c:crosses val="autoZero"/>
        <c:crossBetween val="midCat"/>
      </c:valAx>
      <c:valAx>
        <c:axId val="33776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9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Monarch</a:t>
            </a:r>
            <a:r>
              <a:rPr lang="en-CA" baseline="0"/>
              <a:t> Population vs Time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Sheet2!$A$4:$A$25</c:f>
              <c:numCache>
                <c:formatCode>General</c:formatCode>
                <c:ptCount val="22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</c:numCache>
            </c:numRef>
          </c:xVal>
          <c:yVal>
            <c:numRef>
              <c:f>Sheet2!$E$4:$E$25</c:f>
              <c:numCache>
                <c:formatCode>General</c:formatCode>
                <c:ptCount val="22"/>
                <c:pt idx="0">
                  <c:v>311405877</c:v>
                </c:pt>
                <c:pt idx="1">
                  <c:v>390521990</c:v>
                </c:pt>
                <c:pt idx="2">
                  <c:v>630500788</c:v>
                </c:pt>
                <c:pt idx="3">
                  <c:v>909531785.00000012</c:v>
                </c:pt>
                <c:pt idx="4">
                  <c:v>288541118</c:v>
                </c:pt>
                <c:pt idx="5">
                  <c:v>278019282</c:v>
                </c:pt>
                <c:pt idx="6">
                  <c:v>448392088.00000006</c:v>
                </c:pt>
                <c:pt idx="7">
                  <c:v>191416478</c:v>
                </c:pt>
                <c:pt idx="8">
                  <c:v>468019359</c:v>
                </c:pt>
                <c:pt idx="9">
                  <c:v>376965009</c:v>
                </c:pt>
                <c:pt idx="10">
                  <c:v>556038564</c:v>
                </c:pt>
                <c:pt idx="11">
                  <c:v>109467563</c:v>
                </c:pt>
                <c:pt idx="12">
                  <c:v>295420780</c:v>
                </c:pt>
                <c:pt idx="13">
                  <c:v>343578414</c:v>
                </c:pt>
                <c:pt idx="14">
                  <c:v>230468677</c:v>
                </c:pt>
                <c:pt idx="15">
                  <c:v>252928750</c:v>
                </c:pt>
                <c:pt idx="16">
                  <c:v>95910582</c:v>
                </c:pt>
                <c:pt idx="17">
                  <c:v>200926598.99999997</c:v>
                </c:pt>
                <c:pt idx="18">
                  <c:v>144472901.99999997</c:v>
                </c:pt>
                <c:pt idx="19">
                  <c:v>59488842</c:v>
                </c:pt>
                <c:pt idx="20">
                  <c:v>33588937.999999993</c:v>
                </c:pt>
                <c:pt idx="21">
                  <c:v>56453697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14720"/>
        <c:axId val="391114328"/>
      </c:scatterChart>
      <c:valAx>
        <c:axId val="3911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(Years)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14328"/>
        <c:crosses val="autoZero"/>
        <c:crossBetween val="midCat"/>
      </c:valAx>
      <c:valAx>
        <c:axId val="3911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1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Abies Religiosa</a:t>
            </a:r>
            <a:r>
              <a:rPr lang="en-CA" baseline="0"/>
              <a:t> Vs. Monarch Population</a:t>
            </a:r>
            <a:r>
              <a:rPr lang="en-CA"/>
              <a:t>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Oyamel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5"/>
            <c:dispRSqr val="0"/>
            <c:dispEq val="0"/>
          </c:trendline>
          <c:xVal>
            <c:numRef>
              <c:f>Sheet3!$A$3:$A$6</c:f>
              <c:numCache>
                <c:formatCode>General</c:formatCode>
                <c:ptCount val="4"/>
                <c:pt idx="0">
                  <c:v>2012</c:v>
                </c:pt>
                <c:pt idx="1">
                  <c:v>2030</c:v>
                </c:pt>
                <c:pt idx="2">
                  <c:v>2060</c:v>
                </c:pt>
                <c:pt idx="3">
                  <c:v>2090</c:v>
                </c:pt>
              </c:numCache>
            </c:numRef>
          </c:xVal>
          <c:yVal>
            <c:numRef>
              <c:f>Sheet3!$B$3:$B$6</c:f>
              <c:numCache>
                <c:formatCode>General</c:formatCode>
                <c:ptCount val="4"/>
                <c:pt idx="0">
                  <c:v>47356</c:v>
                </c:pt>
                <c:pt idx="1">
                  <c:v>14562</c:v>
                </c:pt>
                <c:pt idx="2">
                  <c:v>5856</c:v>
                </c:pt>
                <c:pt idx="3">
                  <c:v>1642</c:v>
                </c:pt>
              </c:numCache>
            </c:numRef>
          </c:yVal>
          <c:smooth val="0"/>
        </c:ser>
        <c:ser>
          <c:idx val="1"/>
          <c:order val="1"/>
          <c:tx>
            <c:v>Monarch Population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00"/>
            <c:dispRSqr val="0"/>
            <c:dispEq val="0"/>
          </c:trendline>
          <c:xVal>
            <c:numRef>
              <c:f>Sheet3!$D$3:$D$17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xVal>
          <c:yVal>
            <c:numRef>
              <c:f>Sheet3!$F$3:$F$17</c:f>
              <c:numCache>
                <c:formatCode>General</c:formatCode>
                <c:ptCount val="15"/>
                <c:pt idx="0">
                  <c:v>19141.647799999999</c:v>
                </c:pt>
                <c:pt idx="1">
                  <c:v>46801.935899999997</c:v>
                </c:pt>
                <c:pt idx="2">
                  <c:v>37696.500899999999</c:v>
                </c:pt>
                <c:pt idx="3">
                  <c:v>55603.856399999997</c:v>
                </c:pt>
                <c:pt idx="4">
                  <c:v>10946.756299999999</c:v>
                </c:pt>
                <c:pt idx="5">
                  <c:v>29542.078000000001</c:v>
                </c:pt>
                <c:pt idx="6">
                  <c:v>34357.841399999998</c:v>
                </c:pt>
                <c:pt idx="7">
                  <c:v>23046.867699999999</c:v>
                </c:pt>
                <c:pt idx="8">
                  <c:v>25292.875</c:v>
                </c:pt>
                <c:pt idx="9">
                  <c:v>9591.0581999999995</c:v>
                </c:pt>
                <c:pt idx="10">
                  <c:v>20092.659899999999</c:v>
                </c:pt>
                <c:pt idx="11">
                  <c:v>14447.290199999998</c:v>
                </c:pt>
                <c:pt idx="12">
                  <c:v>5948.8842000000004</c:v>
                </c:pt>
                <c:pt idx="13">
                  <c:v>3358.8937999999994</c:v>
                </c:pt>
                <c:pt idx="14">
                  <c:v>5645.3697000000002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406584"/>
        <c:axId val="338406968"/>
      </c:scatterChart>
      <c:valAx>
        <c:axId val="33840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06968"/>
        <c:crosses val="autoZero"/>
        <c:crossBetween val="midCat"/>
      </c:valAx>
      <c:valAx>
        <c:axId val="33840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Abies</a:t>
                </a:r>
                <a:r>
                  <a:rPr lang="en-CA" baseline="0"/>
                  <a:t> Religiosa Population / Monrch Population (10,000s)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06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Corn</a:t>
            </a:r>
            <a:r>
              <a:rPr lang="en-CA" baseline="0"/>
              <a:t> growth (acres) Vs. Monarch Population vs Time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Sheet5!$A$5:$A$16</c:f>
              <c:numCache>
                <c:formatCode>General</c:formatCode>
                <c:ptCount val="12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</c:numCache>
            </c:numRef>
          </c:xVal>
          <c:yVal>
            <c:numRef>
              <c:f>Sheet5!$K$5:$K$16</c:f>
              <c:numCache>
                <c:formatCode>General</c:formatCode>
                <c:ptCount val="12"/>
                <c:pt idx="0">
                  <c:v>556038564</c:v>
                </c:pt>
                <c:pt idx="1">
                  <c:v>109467563</c:v>
                </c:pt>
                <c:pt idx="2">
                  <c:v>295420780</c:v>
                </c:pt>
                <c:pt idx="3">
                  <c:v>343578414</c:v>
                </c:pt>
                <c:pt idx="4">
                  <c:v>230468677</c:v>
                </c:pt>
                <c:pt idx="5">
                  <c:v>252928750</c:v>
                </c:pt>
                <c:pt idx="6">
                  <c:v>95910582</c:v>
                </c:pt>
                <c:pt idx="7">
                  <c:v>200926598.99999997</c:v>
                </c:pt>
                <c:pt idx="8">
                  <c:v>144472901.99999997</c:v>
                </c:pt>
                <c:pt idx="9">
                  <c:v>59488842</c:v>
                </c:pt>
                <c:pt idx="10">
                  <c:v>33588937.999999993</c:v>
                </c:pt>
                <c:pt idx="11">
                  <c:v>56453697</c:v>
                </c:pt>
              </c:numCache>
            </c:numRef>
          </c:yVal>
          <c:smooth val="0"/>
        </c:ser>
        <c:ser>
          <c:idx val="1"/>
          <c:order val="1"/>
          <c:tx>
            <c:v>Acreage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Sheet5!$A$5:$A$16</c:f>
              <c:numCache>
                <c:formatCode>General</c:formatCode>
                <c:ptCount val="12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</c:numCache>
            </c:numRef>
          </c:xVal>
          <c:yVal>
            <c:numRef>
              <c:f>Sheet5!$B$5:$B$16</c:f>
              <c:numCache>
                <c:formatCode>General</c:formatCode>
                <c:ptCount val="12"/>
                <c:pt idx="0">
                  <c:v>71100000</c:v>
                </c:pt>
                <c:pt idx="1">
                  <c:v>73300000</c:v>
                </c:pt>
                <c:pt idx="2">
                  <c:v>73600000</c:v>
                </c:pt>
                <c:pt idx="3">
                  <c:v>73600000</c:v>
                </c:pt>
                <c:pt idx="4">
                  <c:v>74100000</c:v>
                </c:pt>
                <c:pt idx="5">
                  <c:v>74600000</c:v>
                </c:pt>
                <c:pt idx="6">
                  <c:v>75100000</c:v>
                </c:pt>
                <c:pt idx="7">
                  <c:v>75600000</c:v>
                </c:pt>
                <c:pt idx="8">
                  <c:v>76100000</c:v>
                </c:pt>
                <c:pt idx="9">
                  <c:v>76600000</c:v>
                </c:pt>
                <c:pt idx="10">
                  <c:v>76600000</c:v>
                </c:pt>
                <c:pt idx="11">
                  <c:v>76600000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04096"/>
        <c:axId val="384801352"/>
      </c:scatterChart>
      <c:valAx>
        <c:axId val="38480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(Years)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01352"/>
        <c:crosses val="autoZero"/>
        <c:crossBetween val="midCat"/>
      </c:valAx>
      <c:valAx>
        <c:axId val="38480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Monarch</a:t>
                </a:r>
                <a:r>
                  <a:rPr lang="en-CA" baseline="0"/>
                  <a:t> Population / Corn Production (acres)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0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142875</xdr:rowOff>
    </xdr:from>
    <xdr:to>
      <xdr:col>12</xdr:col>
      <xdr:colOff>57150</xdr:colOff>
      <xdr:row>17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67236</xdr:colOff>
      <xdr:row>0</xdr:row>
      <xdr:rowOff>156882</xdr:rowOff>
    </xdr:from>
    <xdr:to>
      <xdr:col>12</xdr:col>
      <xdr:colOff>571500</xdr:colOff>
      <xdr:row>32</xdr:row>
      <xdr:rowOff>33618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95250</xdr:rowOff>
    </xdr:from>
    <xdr:to>
      <xdr:col>14</xdr:col>
      <xdr:colOff>104775</xdr:colOff>
      <xdr:row>27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80961</xdr:rowOff>
    </xdr:from>
    <xdr:to>
      <xdr:col>12</xdr:col>
      <xdr:colOff>371475</xdr:colOff>
      <xdr:row>26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A18" sqref="A18"/>
    </sheetView>
  </sheetViews>
  <sheetFormatPr defaultRowHeight="15" x14ac:dyDescent="0.25"/>
  <sheetData>
    <row r="2" spans="1:3" x14ac:dyDescent="0.25">
      <c r="A2">
        <v>1999</v>
      </c>
      <c r="B2">
        <v>246.5</v>
      </c>
      <c r="C2">
        <f xml:space="preserve"> B2 * 1000</f>
        <v>246500</v>
      </c>
    </row>
    <row r="3" spans="1:3" x14ac:dyDescent="0.25">
      <c r="A3">
        <v>2000</v>
      </c>
      <c r="B3">
        <v>173.2</v>
      </c>
      <c r="C3">
        <f t="shared" ref="C3:C13" si="0" xml:space="preserve"> B3 * 1000</f>
        <v>173200</v>
      </c>
    </row>
    <row r="4" spans="1:3" x14ac:dyDescent="0.25">
      <c r="A4">
        <v>2001</v>
      </c>
      <c r="B4">
        <v>316.5</v>
      </c>
      <c r="C4">
        <f t="shared" si="0"/>
        <v>316500</v>
      </c>
    </row>
    <row r="5" spans="1:3" x14ac:dyDescent="0.25">
      <c r="A5">
        <v>2002</v>
      </c>
      <c r="B5">
        <v>125.5</v>
      </c>
      <c r="C5">
        <f t="shared" si="0"/>
        <v>125500</v>
      </c>
    </row>
    <row r="6" spans="1:3" x14ac:dyDescent="0.25">
      <c r="A6">
        <v>2003</v>
      </c>
      <c r="B6">
        <v>162.1</v>
      </c>
      <c r="C6">
        <f t="shared" si="0"/>
        <v>162100</v>
      </c>
    </row>
    <row r="7" spans="1:3" x14ac:dyDescent="0.25">
      <c r="A7">
        <v>2004</v>
      </c>
      <c r="B7">
        <v>57.4</v>
      </c>
      <c r="C7">
        <f t="shared" si="0"/>
        <v>57400</v>
      </c>
    </row>
    <row r="8" spans="1:3" x14ac:dyDescent="0.25">
      <c r="A8">
        <v>2005</v>
      </c>
      <c r="B8">
        <v>103</v>
      </c>
      <c r="C8">
        <f t="shared" si="0"/>
        <v>103000</v>
      </c>
    </row>
    <row r="9" spans="1:3" x14ac:dyDescent="0.25">
      <c r="A9">
        <v>2006</v>
      </c>
      <c r="B9">
        <v>124.9</v>
      </c>
      <c r="C9">
        <f t="shared" si="0"/>
        <v>124900</v>
      </c>
    </row>
    <row r="10" spans="1:3" x14ac:dyDescent="0.25">
      <c r="A10">
        <v>2007</v>
      </c>
      <c r="B10">
        <v>111.1</v>
      </c>
      <c r="C10">
        <f t="shared" si="0"/>
        <v>111100</v>
      </c>
    </row>
    <row r="11" spans="1:3" x14ac:dyDescent="0.25">
      <c r="A11">
        <v>2008</v>
      </c>
      <c r="B11">
        <v>55.2</v>
      </c>
      <c r="C11">
        <f t="shared" si="0"/>
        <v>55200</v>
      </c>
    </row>
    <row r="12" spans="1:3" x14ac:dyDescent="0.25">
      <c r="A12">
        <v>2009</v>
      </c>
      <c r="B12">
        <v>38</v>
      </c>
      <c r="C12">
        <f t="shared" si="0"/>
        <v>38000</v>
      </c>
    </row>
    <row r="13" spans="1:3" x14ac:dyDescent="0.25">
      <c r="A13">
        <v>2010</v>
      </c>
      <c r="B13">
        <v>88.4</v>
      </c>
      <c r="C13">
        <f t="shared" si="0"/>
        <v>88400</v>
      </c>
    </row>
    <row r="14" spans="1:3" x14ac:dyDescent="0.25">
      <c r="A14" s="2" t="s">
        <v>0</v>
      </c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</sheetData>
  <mergeCells count="1">
    <mergeCell ref="A14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5" zoomScaleNormal="85" workbookViewId="0">
      <selection activeCell="A4" activeCellId="1" sqref="E4:E25 A4:A25"/>
    </sheetView>
  </sheetViews>
  <sheetFormatPr defaultRowHeight="15" x14ac:dyDescent="0.25"/>
  <cols>
    <col min="1" max="1" width="14" customWidth="1"/>
    <col min="2" max="2" width="18.5703125" customWidth="1"/>
    <col min="5" max="6" width="15.42578125" customWidth="1"/>
    <col min="7" max="7" width="16.42578125" customWidth="1"/>
  </cols>
  <sheetData>
    <row r="1" spans="1:8" x14ac:dyDescent="0.25">
      <c r="A1" t="s">
        <v>1</v>
      </c>
    </row>
    <row r="3" spans="1:8" x14ac:dyDescent="0.25">
      <c r="B3" t="s">
        <v>2</v>
      </c>
      <c r="C3" t="s">
        <v>3</v>
      </c>
      <c r="E3" t="s">
        <v>6</v>
      </c>
      <c r="H3" t="s">
        <v>7</v>
      </c>
    </row>
    <row r="4" spans="1:8" x14ac:dyDescent="0.25">
      <c r="A4">
        <v>1993</v>
      </c>
      <c r="B4">
        <v>15.39</v>
      </c>
      <c r="C4">
        <f xml:space="preserve"> B4 * 0.404686</f>
        <v>6.2281175400000004</v>
      </c>
      <c r="D4">
        <f xml:space="preserve"> B4 * 4046.86</f>
        <v>62281.175400000007</v>
      </c>
      <c r="E4">
        <f ca="1" xml:space="preserve"> C4 * 50000000</f>
        <v>311405877</v>
      </c>
      <c r="G4">
        <f ca="1" xml:space="preserve"> E4 / 10000</f>
        <v>31140.5877</v>
      </c>
      <c r="H4">
        <v>28</v>
      </c>
    </row>
    <row r="5" spans="1:8" x14ac:dyDescent="0.25">
      <c r="A5">
        <v>1994</v>
      </c>
      <c r="B5">
        <v>19.3</v>
      </c>
      <c r="C5">
        <f t="shared" ref="C5:C25" si="0" xml:space="preserve"> B5 * 0.404686</f>
        <v>7.8104398000000002</v>
      </c>
      <c r="D5">
        <f t="shared" ref="D5:D25" si="1" xml:space="preserve"> B5 * 4046.86</f>
        <v>78104.398000000001</v>
      </c>
      <c r="E5">
        <f t="shared" ref="E5:E25" ca="1" si="2" xml:space="preserve"> C5 * 50000000</f>
        <v>390521990</v>
      </c>
      <c r="G5">
        <f ca="1" xml:space="preserve"> E5 / 10000</f>
        <v>31140.5877</v>
      </c>
      <c r="H5">
        <v>28</v>
      </c>
    </row>
    <row r="6" spans="1:8" x14ac:dyDescent="0.25">
      <c r="A6">
        <v>1995</v>
      </c>
      <c r="B6">
        <v>31.16</v>
      </c>
      <c r="C6">
        <f t="shared" si="0"/>
        <v>12.61001576</v>
      </c>
      <c r="D6">
        <f t="shared" si="1"/>
        <v>126100.15760000001</v>
      </c>
      <c r="E6">
        <f t="shared" ca="1" si="2"/>
        <v>630500788</v>
      </c>
      <c r="H6">
        <v>28</v>
      </c>
    </row>
    <row r="7" spans="1:8" x14ac:dyDescent="0.25">
      <c r="A7">
        <v>1996</v>
      </c>
      <c r="B7">
        <v>44.95</v>
      </c>
      <c r="C7">
        <f t="shared" si="0"/>
        <v>18.190635700000001</v>
      </c>
      <c r="D7">
        <f t="shared" si="1"/>
        <v>181906.35700000002</v>
      </c>
      <c r="E7">
        <f t="shared" ca="1" si="2"/>
        <v>909531785.00000012</v>
      </c>
      <c r="H7">
        <v>28</v>
      </c>
    </row>
    <row r="8" spans="1:8" x14ac:dyDescent="0.25">
      <c r="A8">
        <v>1997</v>
      </c>
      <c r="B8">
        <v>14.26</v>
      </c>
      <c r="C8">
        <f t="shared" si="0"/>
        <v>5.7708223599999995</v>
      </c>
      <c r="D8">
        <f t="shared" si="1"/>
        <v>57708.223599999998</v>
      </c>
      <c r="E8">
        <f t="shared" ca="1" si="2"/>
        <v>288541118</v>
      </c>
      <c r="H8">
        <v>29</v>
      </c>
    </row>
    <row r="9" spans="1:8" x14ac:dyDescent="0.25">
      <c r="A9">
        <v>1998</v>
      </c>
      <c r="B9">
        <v>13.74</v>
      </c>
      <c r="C9">
        <f t="shared" si="0"/>
        <v>5.5603856399999998</v>
      </c>
      <c r="D9">
        <f t="shared" si="1"/>
        <v>55603.856400000004</v>
      </c>
      <c r="E9">
        <f t="shared" ca="1" si="2"/>
        <v>278019282</v>
      </c>
      <c r="H9">
        <v>28</v>
      </c>
    </row>
    <row r="10" spans="1:8" x14ac:dyDescent="0.25">
      <c r="A10">
        <v>1999</v>
      </c>
      <c r="B10">
        <v>22.16</v>
      </c>
      <c r="C10">
        <f t="shared" si="0"/>
        <v>8.9678417600000007</v>
      </c>
      <c r="D10">
        <f t="shared" si="1"/>
        <v>89678.417600000001</v>
      </c>
      <c r="E10">
        <f t="shared" ca="1" si="2"/>
        <v>448392088.00000006</v>
      </c>
      <c r="H10">
        <v>28</v>
      </c>
    </row>
    <row r="11" spans="1:8" x14ac:dyDescent="0.25">
      <c r="A11">
        <v>2000</v>
      </c>
      <c r="B11">
        <v>9.4600000000000009</v>
      </c>
      <c r="C11">
        <f t="shared" si="0"/>
        <v>3.8283295600000002</v>
      </c>
      <c r="D11">
        <f t="shared" si="1"/>
        <v>38283.295600000005</v>
      </c>
      <c r="E11">
        <f t="shared" ca="1" si="2"/>
        <v>191416478</v>
      </c>
      <c r="H11">
        <v>27</v>
      </c>
    </row>
    <row r="12" spans="1:8" x14ac:dyDescent="0.25">
      <c r="A12">
        <v>2001</v>
      </c>
      <c r="B12">
        <v>23.13</v>
      </c>
      <c r="C12">
        <f t="shared" si="0"/>
        <v>9.36038718</v>
      </c>
      <c r="D12">
        <f t="shared" si="1"/>
        <v>93603.871799999994</v>
      </c>
      <c r="E12">
        <f t="shared" ca="1" si="2"/>
        <v>468019359</v>
      </c>
      <c r="H12">
        <v>28</v>
      </c>
    </row>
    <row r="13" spans="1:8" x14ac:dyDescent="0.25">
      <c r="A13">
        <v>2002</v>
      </c>
      <c r="B13">
        <v>18.63</v>
      </c>
      <c r="C13">
        <f t="shared" si="0"/>
        <v>7.5393001799999997</v>
      </c>
      <c r="D13">
        <f t="shared" si="1"/>
        <v>75393.001799999998</v>
      </c>
      <c r="E13">
        <f t="shared" ca="1" si="2"/>
        <v>376965009</v>
      </c>
      <c r="H13">
        <v>27</v>
      </c>
    </row>
    <row r="14" spans="1:8" x14ac:dyDescent="0.25">
      <c r="A14">
        <v>2003</v>
      </c>
      <c r="B14">
        <v>27.48</v>
      </c>
      <c r="C14">
        <f t="shared" si="0"/>
        <v>11.12077128</v>
      </c>
      <c r="D14">
        <f t="shared" si="1"/>
        <v>111207.71280000001</v>
      </c>
      <c r="E14">
        <f t="shared" ca="1" si="2"/>
        <v>556038564</v>
      </c>
      <c r="H14">
        <v>28</v>
      </c>
    </row>
    <row r="15" spans="1:8" x14ac:dyDescent="0.25">
      <c r="A15">
        <v>2004</v>
      </c>
      <c r="B15">
        <v>5.41</v>
      </c>
      <c r="C15">
        <f t="shared" si="0"/>
        <v>2.18935126</v>
      </c>
      <c r="D15">
        <f t="shared" si="1"/>
        <v>21893.512600000002</v>
      </c>
      <c r="E15">
        <f t="shared" ca="1" si="2"/>
        <v>109467563</v>
      </c>
      <c r="H15">
        <v>29</v>
      </c>
    </row>
    <row r="16" spans="1:8" x14ac:dyDescent="0.25">
      <c r="A16">
        <v>2005</v>
      </c>
      <c r="B16">
        <v>14.6</v>
      </c>
      <c r="C16">
        <f t="shared" si="0"/>
        <v>5.9084155999999997</v>
      </c>
      <c r="D16">
        <f t="shared" si="1"/>
        <v>59084.156000000003</v>
      </c>
      <c r="E16">
        <f t="shared" ca="1" si="2"/>
        <v>295420780</v>
      </c>
      <c r="H16">
        <v>29</v>
      </c>
    </row>
    <row r="17" spans="1:8" x14ac:dyDescent="0.25">
      <c r="A17">
        <v>2006</v>
      </c>
      <c r="B17">
        <v>16.98</v>
      </c>
      <c r="C17">
        <f t="shared" si="0"/>
        <v>6.87156828</v>
      </c>
      <c r="D17">
        <f t="shared" si="1"/>
        <v>68715.68280000001</v>
      </c>
      <c r="E17">
        <f t="shared" ca="1" si="2"/>
        <v>343578414</v>
      </c>
      <c r="H17">
        <v>29</v>
      </c>
    </row>
    <row r="18" spans="1:8" x14ac:dyDescent="0.25">
      <c r="A18">
        <v>2007</v>
      </c>
      <c r="B18">
        <v>11.39</v>
      </c>
      <c r="C18">
        <f t="shared" si="0"/>
        <v>4.60937354</v>
      </c>
      <c r="D18">
        <f t="shared" si="1"/>
        <v>46093.735400000005</v>
      </c>
      <c r="E18">
        <f t="shared" ca="1" si="2"/>
        <v>230468677</v>
      </c>
      <c r="H18">
        <v>27</v>
      </c>
    </row>
    <row r="19" spans="1:8" x14ac:dyDescent="0.25">
      <c r="A19">
        <v>2008</v>
      </c>
      <c r="B19">
        <v>12.5</v>
      </c>
      <c r="C19">
        <f t="shared" si="0"/>
        <v>5.0585750000000003</v>
      </c>
      <c r="D19">
        <f t="shared" si="1"/>
        <v>50585.75</v>
      </c>
      <c r="E19">
        <f t="shared" ca="1" si="2"/>
        <v>252928750</v>
      </c>
      <c r="H19">
        <v>28</v>
      </c>
    </row>
    <row r="20" spans="1:8" x14ac:dyDescent="0.25">
      <c r="A20">
        <v>2009</v>
      </c>
      <c r="B20">
        <v>4.74</v>
      </c>
      <c r="C20">
        <f t="shared" si="0"/>
        <v>1.91821164</v>
      </c>
      <c r="D20">
        <f t="shared" si="1"/>
        <v>19182.116400000003</v>
      </c>
      <c r="E20">
        <f t="shared" ca="1" si="2"/>
        <v>95910582</v>
      </c>
      <c r="H20">
        <v>28</v>
      </c>
    </row>
    <row r="21" spans="1:8" x14ac:dyDescent="0.25">
      <c r="A21">
        <v>2010</v>
      </c>
      <c r="B21">
        <v>9.93</v>
      </c>
      <c r="C21">
        <f t="shared" si="0"/>
        <v>4.0185319799999997</v>
      </c>
      <c r="D21">
        <f t="shared" si="1"/>
        <v>40185.319799999997</v>
      </c>
      <c r="E21">
        <f t="shared" ca="1" si="2"/>
        <v>200926598.99999997</v>
      </c>
      <c r="H21">
        <v>28</v>
      </c>
    </row>
    <row r="22" spans="1:8" x14ac:dyDescent="0.25">
      <c r="A22">
        <v>2011</v>
      </c>
      <c r="B22">
        <v>7.14</v>
      </c>
      <c r="C22">
        <f t="shared" si="0"/>
        <v>2.8894580399999996</v>
      </c>
      <c r="D22">
        <f t="shared" si="1"/>
        <v>28894.580399999999</v>
      </c>
      <c r="E22">
        <f t="shared" ca="1" si="2"/>
        <v>144472901.99999997</v>
      </c>
      <c r="H22">
        <v>27</v>
      </c>
    </row>
    <row r="23" spans="1:8" x14ac:dyDescent="0.25">
      <c r="A23">
        <v>2012</v>
      </c>
      <c r="B23">
        <v>2.94</v>
      </c>
      <c r="C23">
        <f t="shared" si="0"/>
        <v>1.1897768399999999</v>
      </c>
      <c r="D23">
        <f t="shared" si="1"/>
        <v>11897.768400000001</v>
      </c>
      <c r="E23">
        <f t="shared" ca="1" si="2"/>
        <v>59488842</v>
      </c>
      <c r="H23">
        <v>28</v>
      </c>
    </row>
    <row r="24" spans="1:8" x14ac:dyDescent="0.25">
      <c r="A24">
        <v>2013</v>
      </c>
      <c r="B24">
        <v>1.66</v>
      </c>
      <c r="C24">
        <f t="shared" si="0"/>
        <v>0.67177875999999992</v>
      </c>
      <c r="D24">
        <f t="shared" si="1"/>
        <v>6717.7875999999997</v>
      </c>
      <c r="E24">
        <f t="shared" ca="1" si="2"/>
        <v>33588937.999999993</v>
      </c>
      <c r="H24">
        <v>27</v>
      </c>
    </row>
    <row r="25" spans="1:8" x14ac:dyDescent="0.25">
      <c r="A25">
        <v>2014</v>
      </c>
      <c r="B25">
        <v>2.79</v>
      </c>
      <c r="C25">
        <f t="shared" si="0"/>
        <v>1.1290739400000001</v>
      </c>
      <c r="D25">
        <f t="shared" si="1"/>
        <v>11290.7394</v>
      </c>
      <c r="E25">
        <f t="shared" ca="1" si="2"/>
        <v>56453697</v>
      </c>
      <c r="H25">
        <v>28</v>
      </c>
    </row>
    <row r="28" spans="1:8" x14ac:dyDescent="0.25">
      <c r="A28" t="s">
        <v>4</v>
      </c>
      <c r="B28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3" sqref="F3"/>
    </sheetView>
  </sheetViews>
  <sheetFormatPr defaultRowHeight="15" x14ac:dyDescent="0.25"/>
  <cols>
    <col min="5" max="5" width="12" customWidth="1"/>
  </cols>
  <sheetData>
    <row r="1" spans="1:6" x14ac:dyDescent="0.25">
      <c r="A1" t="s">
        <v>8</v>
      </c>
    </row>
    <row r="2" spans="1:6" x14ac:dyDescent="0.25">
      <c r="B2" t="s">
        <v>9</v>
      </c>
      <c r="C2" t="s">
        <v>10</v>
      </c>
      <c r="E2" t="s">
        <v>17</v>
      </c>
    </row>
    <row r="3" spans="1:6" x14ac:dyDescent="0.25">
      <c r="A3">
        <v>2012</v>
      </c>
      <c r="B3">
        <v>47356</v>
      </c>
      <c r="C3">
        <v>100</v>
      </c>
      <c r="D3">
        <v>2000</v>
      </c>
      <c r="E3">
        <f t="shared" ref="E3:E17" ca="1" si="0" xml:space="preserve"> C3 * 50000000</f>
        <v>191416478</v>
      </c>
      <c r="F3">
        <f ca="1" xml:space="preserve"> E3 / 10000</f>
        <v>19141.647799999999</v>
      </c>
    </row>
    <row r="4" spans="1:6" x14ac:dyDescent="0.25">
      <c r="A4">
        <v>2030</v>
      </c>
      <c r="B4">
        <v>14562</v>
      </c>
      <c r="C4">
        <v>30.8</v>
      </c>
      <c r="D4">
        <v>2001</v>
      </c>
      <c r="E4">
        <f t="shared" si="0"/>
        <v>468019359</v>
      </c>
      <c r="F4">
        <f ca="1" xml:space="preserve"> E4 / 10000</f>
        <v>46801.935899999997</v>
      </c>
    </row>
    <row r="5" spans="1:6" x14ac:dyDescent="0.25">
      <c r="A5">
        <v>2060</v>
      </c>
      <c r="B5">
        <v>5856</v>
      </c>
      <c r="C5">
        <v>12.4</v>
      </c>
      <c r="D5">
        <v>2002</v>
      </c>
      <c r="E5">
        <f t="shared" si="0"/>
        <v>376965009</v>
      </c>
      <c r="F5">
        <f ca="1" xml:space="preserve"> E5 / 10000</f>
        <v>37696.500899999999</v>
      </c>
    </row>
    <row r="6" spans="1:6" x14ac:dyDescent="0.25">
      <c r="A6">
        <v>2090</v>
      </c>
      <c r="B6">
        <v>1642</v>
      </c>
      <c r="C6">
        <v>3.4</v>
      </c>
      <c r="D6">
        <v>2003</v>
      </c>
      <c r="E6">
        <f t="shared" si="0"/>
        <v>556038564</v>
      </c>
      <c r="F6">
        <f ca="1" xml:space="preserve"> E6 / 10000</f>
        <v>55603.856399999997</v>
      </c>
    </row>
    <row r="7" spans="1:6" x14ac:dyDescent="0.25">
      <c r="D7">
        <v>2004</v>
      </c>
      <c r="E7">
        <f t="shared" si="0"/>
        <v>109467563</v>
      </c>
      <c r="F7">
        <f ca="1" xml:space="preserve"> E7 / 10000</f>
        <v>10946.756299999999</v>
      </c>
    </row>
    <row r="8" spans="1:6" x14ac:dyDescent="0.25">
      <c r="D8">
        <v>2005</v>
      </c>
      <c r="E8">
        <f t="shared" si="0"/>
        <v>295420780</v>
      </c>
      <c r="F8">
        <f ca="1" xml:space="preserve"> E8 / 10000</f>
        <v>29542.078000000001</v>
      </c>
    </row>
    <row r="9" spans="1:6" x14ac:dyDescent="0.25">
      <c r="D9">
        <v>2006</v>
      </c>
      <c r="E9">
        <f t="shared" si="0"/>
        <v>343578414</v>
      </c>
      <c r="F9">
        <f ca="1" xml:space="preserve"> E9 / 10000</f>
        <v>34357.841399999998</v>
      </c>
    </row>
    <row r="10" spans="1:6" x14ac:dyDescent="0.25">
      <c r="D10">
        <v>2007</v>
      </c>
      <c r="E10">
        <f t="shared" si="0"/>
        <v>230468677</v>
      </c>
      <c r="F10">
        <f ca="1" xml:space="preserve"> E10 / 10000</f>
        <v>23046.867699999999</v>
      </c>
    </row>
    <row r="11" spans="1:6" x14ac:dyDescent="0.25">
      <c r="D11">
        <v>2008</v>
      </c>
      <c r="E11">
        <f t="shared" si="0"/>
        <v>252928750</v>
      </c>
      <c r="F11">
        <f ca="1" xml:space="preserve"> E11 / 10000</f>
        <v>25292.875</v>
      </c>
    </row>
    <row r="12" spans="1:6" x14ac:dyDescent="0.25">
      <c r="D12">
        <v>2009</v>
      </c>
      <c r="E12">
        <f t="shared" si="0"/>
        <v>95910582</v>
      </c>
      <c r="F12">
        <f ca="1" xml:space="preserve"> E12 / 10000</f>
        <v>9591.0581999999995</v>
      </c>
    </row>
    <row r="13" spans="1:6" x14ac:dyDescent="0.25">
      <c r="D13">
        <v>2010</v>
      </c>
      <c r="E13">
        <f t="shared" si="0"/>
        <v>200926598.99999997</v>
      </c>
      <c r="F13">
        <f ca="1" xml:space="preserve"> E13 / 10000</f>
        <v>20092.659899999999</v>
      </c>
    </row>
    <row r="14" spans="1:6" x14ac:dyDescent="0.25">
      <c r="D14">
        <v>2011</v>
      </c>
      <c r="E14">
        <f t="shared" si="0"/>
        <v>144472901.99999997</v>
      </c>
      <c r="F14">
        <f ca="1" xml:space="preserve"> E14 / 10000</f>
        <v>14447.290199999998</v>
      </c>
    </row>
    <row r="15" spans="1:6" x14ac:dyDescent="0.25">
      <c r="D15">
        <v>2012</v>
      </c>
      <c r="E15">
        <f t="shared" si="0"/>
        <v>59488842</v>
      </c>
      <c r="F15">
        <f ca="1" xml:space="preserve"> E15 / 10000</f>
        <v>5948.8842000000004</v>
      </c>
    </row>
    <row r="16" spans="1:6" x14ac:dyDescent="0.25">
      <c r="D16">
        <v>2013</v>
      </c>
      <c r="E16">
        <f t="shared" si="0"/>
        <v>33588937.999999993</v>
      </c>
      <c r="F16">
        <f ca="1" xml:space="preserve"> E16 / 10000</f>
        <v>3358.8937999999994</v>
      </c>
    </row>
    <row r="17" spans="4:6" x14ac:dyDescent="0.25">
      <c r="D17">
        <v>2014</v>
      </c>
      <c r="E17">
        <f t="shared" si="0"/>
        <v>56453697</v>
      </c>
      <c r="F17">
        <f ca="1" xml:space="preserve"> E17 / 10000</f>
        <v>5645.3697000000002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2003</v>
      </c>
      <c r="B1" s="1">
        <v>10257</v>
      </c>
    </row>
    <row r="2" spans="1:2" x14ac:dyDescent="0.25">
      <c r="A2">
        <v>2004</v>
      </c>
      <c r="B2">
        <v>10895</v>
      </c>
    </row>
    <row r="3" spans="1:2" x14ac:dyDescent="0.25">
      <c r="A3">
        <v>2005</v>
      </c>
      <c r="B3">
        <v>10825</v>
      </c>
    </row>
    <row r="4" spans="1:2" x14ac:dyDescent="0.25">
      <c r="A4">
        <v>2006</v>
      </c>
      <c r="B4">
        <v>11040</v>
      </c>
    </row>
    <row r="5" spans="1:2" x14ac:dyDescent="0.25">
      <c r="A5">
        <v>2007</v>
      </c>
      <c r="B5">
        <v>11225</v>
      </c>
    </row>
    <row r="6" spans="1:2" x14ac:dyDescent="0.25">
      <c r="A6">
        <v>2008</v>
      </c>
      <c r="B6">
        <v>11410</v>
      </c>
    </row>
    <row r="7" spans="1:2" x14ac:dyDescent="0.25">
      <c r="A7">
        <v>2009</v>
      </c>
      <c r="B7">
        <v>11595</v>
      </c>
    </row>
    <row r="8" spans="1:2" x14ac:dyDescent="0.25">
      <c r="A8">
        <v>2010</v>
      </c>
      <c r="B8">
        <v>11755</v>
      </c>
    </row>
    <row r="9" spans="1:2" x14ac:dyDescent="0.25">
      <c r="A9">
        <v>2011</v>
      </c>
      <c r="B9">
        <v>11915</v>
      </c>
    </row>
    <row r="10" spans="1:2" x14ac:dyDescent="0.25">
      <c r="A10">
        <v>2012</v>
      </c>
      <c r="B10">
        <v>12080</v>
      </c>
    </row>
    <row r="11" spans="1:2" x14ac:dyDescent="0.25">
      <c r="A11">
        <v>2013</v>
      </c>
      <c r="B11">
        <v>12240</v>
      </c>
    </row>
    <row r="12" spans="1:2" x14ac:dyDescent="0.25">
      <c r="A12">
        <v>2014</v>
      </c>
      <c r="B12">
        <v>12425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7" sqref="B17"/>
    </sheetView>
  </sheetViews>
  <sheetFormatPr defaultRowHeight="15" x14ac:dyDescent="0.25"/>
  <cols>
    <col min="7" max="7" width="19.5703125" customWidth="1"/>
    <col min="9" max="9" width="10" bestFit="1" customWidth="1"/>
  </cols>
  <sheetData>
    <row r="1" spans="1:11" x14ac:dyDescent="0.25">
      <c r="A1" t="s">
        <v>11</v>
      </c>
      <c r="B1" t="s">
        <v>12</v>
      </c>
    </row>
    <row r="4" spans="1:11" x14ac:dyDescent="0.25">
      <c r="A4" t="s">
        <v>13</v>
      </c>
      <c r="C4" t="s">
        <v>14</v>
      </c>
      <c r="E4" t="s">
        <v>15</v>
      </c>
      <c r="G4" t="s">
        <v>16</v>
      </c>
    </row>
    <row r="5" spans="1:11" x14ac:dyDescent="0.25">
      <c r="A5">
        <v>2003</v>
      </c>
      <c r="B5">
        <f ca="1" xml:space="preserve"> C5 * 1000000</f>
        <v>71100000</v>
      </c>
      <c r="C5">
        <v>71.099999999999994</v>
      </c>
      <c r="E5">
        <v>185.28</v>
      </c>
      <c r="G5">
        <f t="shared" ref="G5:G16" ca="1" si="0">C5*E5*1000000</f>
        <v>13173408000</v>
      </c>
      <c r="I5">
        <f ca="1" xml:space="preserve"> G5 / 100</f>
        <v>131734080</v>
      </c>
      <c r="K5">
        <f t="shared" ref="K5:K16" ca="1" si="1" xml:space="preserve"> I5 * 50000000</f>
        <v>556038564</v>
      </c>
    </row>
    <row r="6" spans="1:11" x14ac:dyDescent="0.25">
      <c r="A6">
        <v>2004</v>
      </c>
      <c r="B6">
        <f ca="1" xml:space="preserve"> C6 * 1000000</f>
        <v>73300000</v>
      </c>
      <c r="C6">
        <v>73.3</v>
      </c>
      <c r="E6">
        <v>179.5</v>
      </c>
      <c r="G6">
        <f t="shared" ca="1" si="0"/>
        <v>13157350000</v>
      </c>
      <c r="I6">
        <f ca="1" xml:space="preserve"> G6 / 100</f>
        <v>131573500</v>
      </c>
      <c r="K6">
        <f t="shared" ca="1" si="1"/>
        <v>109467563</v>
      </c>
    </row>
    <row r="7" spans="1:11" x14ac:dyDescent="0.25">
      <c r="A7">
        <v>2005</v>
      </c>
      <c r="B7">
        <f ca="1" xml:space="preserve"> C7 * 1000000</f>
        <v>73600000</v>
      </c>
      <c r="C7">
        <v>73.599999999999994</v>
      </c>
      <c r="E7">
        <v>144.99</v>
      </c>
      <c r="G7">
        <f t="shared" ca="1" si="0"/>
        <v>10671264000</v>
      </c>
      <c r="I7">
        <f ca="1" xml:space="preserve"> G7 / 100</f>
        <v>106712640</v>
      </c>
      <c r="K7">
        <f t="shared" ca="1" si="1"/>
        <v>295420780</v>
      </c>
    </row>
    <row r="8" spans="1:11" x14ac:dyDescent="0.25">
      <c r="A8">
        <v>2006</v>
      </c>
      <c r="B8">
        <f ca="1" xml:space="preserve"> C8 * 1000000</f>
        <v>73600000</v>
      </c>
      <c r="C8">
        <v>73.599999999999994</v>
      </c>
      <c r="E8">
        <v>146.44999999999999</v>
      </c>
      <c r="G8">
        <f t="shared" ca="1" si="0"/>
        <v>10778719999.999998</v>
      </c>
      <c r="I8">
        <f ca="1" xml:space="preserve"> G8 / 100</f>
        <v>107787199.99999999</v>
      </c>
      <c r="K8">
        <f t="shared" ca="1" si="1"/>
        <v>343578414</v>
      </c>
    </row>
    <row r="9" spans="1:11" x14ac:dyDescent="0.25">
      <c r="A9">
        <v>2007</v>
      </c>
      <c r="B9">
        <f ca="1" xml:space="preserve"> C9 * 1000000</f>
        <v>74100000</v>
      </c>
      <c r="C9">
        <v>74.099999999999994</v>
      </c>
      <c r="E9">
        <v>163.72</v>
      </c>
      <c r="G9">
        <f t="shared" ca="1" si="0"/>
        <v>12131651999.999998</v>
      </c>
      <c r="I9">
        <f ca="1" xml:space="preserve"> G9 / 100</f>
        <v>121316519.99999999</v>
      </c>
      <c r="K9">
        <f t="shared" ca="1" si="1"/>
        <v>230468677</v>
      </c>
    </row>
    <row r="10" spans="1:11" x14ac:dyDescent="0.25">
      <c r="A10">
        <v>2008</v>
      </c>
      <c r="B10">
        <f ca="1" xml:space="preserve"> C10 * 1000000</f>
        <v>74600000</v>
      </c>
      <c r="C10">
        <v>74.599999999999994</v>
      </c>
      <c r="E10">
        <v>181.33</v>
      </c>
      <c r="G10">
        <f t="shared" ca="1" si="0"/>
        <v>13527218000</v>
      </c>
      <c r="I10">
        <f t="shared" ref="I10:I12" si="2" xml:space="preserve"> G10 / 100</f>
        <v>131734080</v>
      </c>
      <c r="K10">
        <f t="shared" ca="1" si="1"/>
        <v>252928750</v>
      </c>
    </row>
    <row r="11" spans="1:11" x14ac:dyDescent="0.25">
      <c r="A11">
        <v>2009</v>
      </c>
      <c r="B11">
        <f ca="1" xml:space="preserve"> C11 * 1000000</f>
        <v>75100000</v>
      </c>
      <c r="C11">
        <v>75.099999999999994</v>
      </c>
      <c r="E11">
        <v>191.56</v>
      </c>
      <c r="G11">
        <f t="shared" ca="1" si="0"/>
        <v>14386155999.999998</v>
      </c>
      <c r="I11">
        <f ca="1" xml:space="preserve"> G11 / 100</f>
        <v>143861559.99999997</v>
      </c>
      <c r="K11">
        <f t="shared" ca="1" si="1"/>
        <v>95910582</v>
      </c>
    </row>
    <row r="12" spans="1:11" x14ac:dyDescent="0.25">
      <c r="A12">
        <v>2010</v>
      </c>
      <c r="B12">
        <f ca="1" xml:space="preserve"> C12 * 1000000</f>
        <v>75600000</v>
      </c>
      <c r="C12">
        <v>75.599999999999994</v>
      </c>
      <c r="E12">
        <v>201.81</v>
      </c>
      <c r="G12">
        <f t="shared" ca="1" si="0"/>
        <v>15256836000</v>
      </c>
      <c r="I12">
        <f t="shared" si="2"/>
        <v>131734080</v>
      </c>
      <c r="K12">
        <f t="shared" ca="1" si="1"/>
        <v>200926598.99999997</v>
      </c>
    </row>
    <row r="13" spans="1:11" x14ac:dyDescent="0.25">
      <c r="A13">
        <v>2011</v>
      </c>
      <c r="B13">
        <f ca="1" xml:space="preserve"> C13 * 1000000</f>
        <v>76100000</v>
      </c>
      <c r="C13">
        <v>76.099999999999994</v>
      </c>
      <c r="E13">
        <v>204.33</v>
      </c>
      <c r="G13">
        <f t="shared" ca="1" si="0"/>
        <v>15549512999.999998</v>
      </c>
      <c r="I13">
        <f ca="1" xml:space="preserve"> G13 / 100</f>
        <v>155495129.99999997</v>
      </c>
      <c r="K13">
        <f t="shared" ca="1" si="1"/>
        <v>144472901.99999997</v>
      </c>
    </row>
    <row r="14" spans="1:11" x14ac:dyDescent="0.25">
      <c r="A14">
        <v>2012</v>
      </c>
      <c r="B14">
        <f ca="1" xml:space="preserve"> C14 * 1000000</f>
        <v>76600000</v>
      </c>
      <c r="C14">
        <v>76.599999999999994</v>
      </c>
      <c r="E14">
        <v>206.84</v>
      </c>
      <c r="G14">
        <f t="shared" ca="1" si="0"/>
        <v>15843944000</v>
      </c>
      <c r="I14">
        <f ca="1" xml:space="preserve"> G14 / 100</f>
        <v>158439440</v>
      </c>
      <c r="K14">
        <f t="shared" ca="1" si="1"/>
        <v>59488842</v>
      </c>
    </row>
    <row r="15" spans="1:11" x14ac:dyDescent="0.25">
      <c r="A15">
        <v>2013</v>
      </c>
      <c r="B15">
        <f ca="1" xml:space="preserve"> C15 * 1000000</f>
        <v>76600000</v>
      </c>
      <c r="C15">
        <v>76.599999999999994</v>
      </c>
      <c r="E15">
        <v>209.33</v>
      </c>
      <c r="G15">
        <f t="shared" ca="1" si="0"/>
        <v>16034678000</v>
      </c>
      <c r="I15">
        <f ca="1" xml:space="preserve"> G15 / 100</f>
        <v>160346780</v>
      </c>
      <c r="K15">
        <f t="shared" ca="1" si="1"/>
        <v>33588937.999999993</v>
      </c>
    </row>
    <row r="16" spans="1:11" x14ac:dyDescent="0.25">
      <c r="A16">
        <v>2014</v>
      </c>
      <c r="B16">
        <f ca="1" xml:space="preserve"> C16 * 1000000</f>
        <v>76600000</v>
      </c>
      <c r="C16">
        <v>76.599999999999994</v>
      </c>
      <c r="E16">
        <v>211.76</v>
      </c>
      <c r="G16">
        <f t="shared" ca="1" si="0"/>
        <v>16220815999.999998</v>
      </c>
      <c r="I16">
        <f ca="1">G16 / 100</f>
        <v>162208159.99999997</v>
      </c>
      <c r="K16">
        <f t="shared" ca="1" si="1"/>
        <v>56453697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mosiman</dc:creator>
  <cp:lastModifiedBy>dillon</cp:lastModifiedBy>
  <dcterms:created xsi:type="dcterms:W3CDTF">2015-04-06T00:58:21Z</dcterms:created>
  <dcterms:modified xsi:type="dcterms:W3CDTF">2015-05-05T15:35:46Z</dcterms:modified>
</cp:coreProperties>
</file>